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definedNames>
    <definedName name="_xlnm._FilterDatabase" localSheetId="0" hidden="1">'1'!$7:$20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L1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沙建、马兰辉：2024/07/28-08/02，合计6天；孙传伟：2024/07/29-08/02，合计5天。2、出场费10200元（其中，公司收费6320元，个人返合计3880元：沙建返50%合计2050元，马兰辉返30%合计1230元</t>
        </r>
      </text>
    </comment>
    <comment ref="P1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办理1036392.69元履约保函、310917.81元农民工工资20%保函押金（补交押金）</t>
        </r>
      </text>
    </comment>
    <comment ref="N1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2024年4月中标-工期210天， 沙建二级建造师3000*7个月，合计21000元</t>
        </r>
      </text>
    </comment>
  </commentList>
</comments>
</file>

<file path=xl/sharedStrings.xml><?xml version="1.0" encoding="utf-8"?>
<sst xmlns="http://schemas.openxmlformats.org/spreadsheetml/2006/main" count="117" uniqueCount="92">
  <si>
    <t xml:space="preserve">工程款支付证书 </t>
  </si>
  <si>
    <t>工程名称</t>
  </si>
  <si>
    <t>19781-拉萨市林周县江热夏乡卡日村村委会至江夏村杰冲组公路工程项目</t>
  </si>
  <si>
    <t>建设单位</t>
  </si>
  <si>
    <t>林周县交通运输局</t>
  </si>
  <si>
    <t>ERP编号</t>
  </si>
  <si>
    <t>档案编号</t>
  </si>
  <si>
    <t>合同金额</t>
  </si>
  <si>
    <t>中标时间</t>
  </si>
  <si>
    <t>已提供工程资料</t>
  </si>
  <si>
    <t>施工合同、投资协议、中标书、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</si>
  <si>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</si>
  <si>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</si>
  <si>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</si>
  <si>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</si>
  <si>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</si>
  <si>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</si>
  <si>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</si>
  <si>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无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</si>
  <si>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</si>
  <si>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</si>
  <si>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</si>
  <si>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</si>
  <si>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</si>
  <si>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</si>
  <si>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</si>
  <si>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</si>
  <si>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</si>
  <si>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</si>
  <si>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</si>
  <si>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</si>
  <si>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</si>
  <si>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</si>
  <si>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</si>
  <si>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</si>
  <si>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</si>
  <si>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</si>
  <si>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</si>
  <si>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</si>
  <si>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</si>
  <si>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</si>
  <si>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</si>
  <si>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</si>
  <si>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</si>
  <si>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</si>
  <si>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</si>
  <si>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</si>
  <si>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</si>
  <si>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</si>
  <si>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</si>
  <si>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</si>
  <si>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王童差旅交通费</t>
  </si>
  <si>
    <t>外经证</t>
  </si>
  <si>
    <t>手续费下次扣</t>
  </si>
  <si>
    <t>保函押金</t>
  </si>
  <si>
    <t>户名:刘旭
账号: 6214 83230632 9439
开户行：重庆总部城支行</t>
  </si>
  <si>
    <t>王童出场费</t>
  </si>
  <si>
    <t>增值税及附加</t>
  </si>
  <si>
    <t>基本户</t>
  </si>
  <si>
    <t>1752 571 90682</t>
  </si>
  <si>
    <t>管理费30%</t>
  </si>
  <si>
    <t>2%企税*30%</t>
  </si>
  <si>
    <t>手续费</t>
  </si>
  <si>
    <t>户名：西藏创霖建设有限公司
按工资表</t>
  </si>
  <si>
    <t>工资户</t>
  </si>
  <si>
    <t>2000 01258 3000040</t>
  </si>
  <si>
    <t>出场费</t>
  </si>
  <si>
    <t>户名:四川国诚检测有限公司西藏分公司（检测费）
账号:54050110205500000916
开户行:中国建设银行股份有限公司拉萨东城区支行</t>
  </si>
  <si>
    <t>户名:徐州苏协建设工程有限公司（路面专业分包）
账号:1106021209210272879
开户行:中国工商银行徐州市贾汪支行</t>
  </si>
  <si>
    <t>户名：西藏创霖建设有限公司
7月份工资按工资表</t>
  </si>
  <si>
    <t>户名：西藏畅航建筑材料有限公司（混凝土）
账号:138812800459
开户行: 中国银行股份有限公司拉萨市江苏大道支行</t>
  </si>
  <si>
    <t>快递费</t>
  </si>
  <si>
    <t>户名：西藏创霖建设有限公司
8月份工资按工资表</t>
  </si>
  <si>
    <t>223869实际支付219789元，
4080元一人未发放成功。</t>
  </si>
  <si>
    <t>户名:刘旭（报销预缴税）
账号: 6214 83230632 9439
开户行：重庆总部城支行</t>
  </si>
  <si>
    <t>农民工专户</t>
  </si>
  <si>
    <t>2000 01258 3000048</t>
  </si>
  <si>
    <t>中国银行</t>
  </si>
  <si>
    <t>剩余管理费40%，唐兴跟投资人说好，这次全部扣完。</t>
  </si>
  <si>
    <t>建造师费21000元+100</t>
  </si>
  <si>
    <t>户名：西藏创霖建设有限公司
9月份工资按工资表</t>
  </si>
  <si>
    <t>外经证+手续费</t>
  </si>
  <si>
    <t>户名：西藏创霖建设有限公司
10月-11月份工资按工资表</t>
  </si>
  <si>
    <t>户名：国家税务总局林周县税务局（预缴税）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</si>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</sst>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#\ ?/?"/>
    <numFmt numFmtId="181" formatCode="0.0%"/>
    <numFmt numFmtId="182" formatCode="0.00_);[Red]\(0.00\)"/>
    <numFmt numFmtId="183" formatCode="[DBNum2][$RMB]General;[Red][DBNum2][$RMB]General"/>
  </numFmts>
  <fonts count="29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6" fillId="0" borderId="0">
      <protection locked="0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9" fontId="6" fillId="0" borderId="0">
      <protection locked="0"/>
    </xf>
    <xf numFmtId="0" fontId="26" fillId="0" borderId="0">
      <protection locked="0"/>
    </xf>
  </cellStyleXfs>
  <cellXfs count="10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0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1" fontId="2" fillId="2" borderId="2" xfId="49" applyNumberFormat="1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7" fontId="2" fillId="2" borderId="2" xfId="50" applyNumberFormat="1" applyFont="1" applyFill="1" applyBorder="1" applyAlignment="1" applyProtection="1">
      <alignment vertical="center" shrinkToFi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49" applyNumberFormat="1" applyFont="1" applyFill="1" applyBorder="1" applyAlignment="1" applyProtection="1">
      <alignment horizontal="center" vertical="center" wrapText="1"/>
    </xf>
    <xf numFmtId="10" fontId="2" fillId="2" borderId="2" xfId="4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right" vertical="center" shrinkToFit="1"/>
    </xf>
    <xf numFmtId="0" fontId="2" fillId="0" borderId="2" xfId="50" applyNumberFormat="1" applyFont="1" applyFill="1" applyBorder="1" applyAlignment="1" applyProtection="1">
      <alignment horizontal="center" vertical="center" wrapText="1" shrinkToFit="1"/>
    </xf>
    <xf numFmtId="0" fontId="2" fillId="0" borderId="2" xfId="50" applyFont="1" applyFill="1" applyBorder="1" applyAlignment="1" applyProtection="1">
      <alignment horizontal="center" vertical="center"/>
    </xf>
    <xf numFmtId="0" fontId="2" fillId="2" borderId="2" xfId="50" applyFont="1" applyFill="1" applyBorder="1" applyAlignment="1" applyProtection="1">
      <alignment horizontal="center" vertical="center"/>
    </xf>
    <xf numFmtId="177" fontId="2" fillId="4" borderId="2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77" fontId="2" fillId="2" borderId="8" xfId="50" applyNumberFormat="1" applyFont="1" applyFill="1" applyBorder="1" applyAlignment="1" applyProtection="1">
      <alignment horizontal="center" vertical="center" wrapText="1"/>
    </xf>
    <xf numFmtId="177" fontId="2" fillId="2" borderId="9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0" fontId="2" fillId="0" borderId="2" xfId="0" applyNumberFormat="1" applyFont="1" applyFill="1" applyBorder="1" applyAlignment="1">
      <alignment vertical="center" wrapText="1"/>
    </xf>
    <xf numFmtId="179" fontId="2" fillId="2" borderId="2" xfId="0" applyNumberFormat="1" applyFont="1" applyFill="1" applyBorder="1" applyAlignment="1">
      <alignment horizontal="center"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 wrapText="1"/>
    </xf>
    <xf numFmtId="10" fontId="3" fillId="0" borderId="2" xfId="0" applyNumberFormat="1" applyFont="1" applyFill="1" applyBorder="1" applyAlignment="1">
      <alignment vertical="center" wrapText="1"/>
    </xf>
    <xf numFmtId="179" fontId="3" fillId="2" borderId="2" xfId="0" applyNumberFormat="1" applyFont="1" applyFill="1" applyBorder="1" applyAlignment="1">
      <alignment horizontal="center" vertical="center"/>
    </xf>
    <xf numFmtId="179" fontId="3" fillId="2" borderId="2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3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workbookViewId="0">
      <pane xSplit="2" ySplit="7" topLeftCell="C17" activePane="bottomRight" state="frozen"/>
      <selection/>
      <selection pane="topRight"/>
      <selection pane="bottomLeft"/>
      <selection pane="bottomRight" activeCell="Q22" sqref="Q22"/>
    </sheetView>
  </sheetViews>
  <sheetFormatPr defaultColWidth="9" defaultRowHeight="11.25"/>
  <cols>
    <col min="1" max="1" width="3.21666666666667" style="1" customWidth="1"/>
    <col min="2" max="2" width="12.5" style="4" customWidth="1"/>
    <col min="3" max="3" width="12.875" style="1" customWidth="1"/>
    <col min="4" max="4" width="10.75" style="1" customWidth="1"/>
    <col min="5" max="5" width="11.25" style="5" customWidth="1"/>
    <col min="6" max="6" width="20.2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58"/>
      <c r="J2" s="9" t="s">
        <v>4</v>
      </c>
      <c r="K2" s="50"/>
      <c r="L2" s="50"/>
      <c r="M2" s="50"/>
      <c r="N2" s="50"/>
      <c r="O2" s="59" t="s">
        <v>5</v>
      </c>
      <c r="P2" s="59"/>
      <c r="Q2" s="83">
        <v>19781</v>
      </c>
      <c r="R2" s="60" t="s">
        <v>6</v>
      </c>
      <c r="S2" s="60"/>
      <c r="T2" s="84"/>
      <c r="U2" s="85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10400000</v>
      </c>
      <c r="D3" s="11"/>
      <c r="E3" s="11"/>
      <c r="F3" s="11" t="s">
        <v>8</v>
      </c>
      <c r="G3" s="12">
        <v>45394</v>
      </c>
      <c r="H3" s="8" t="s">
        <v>9</v>
      </c>
      <c r="I3" s="8"/>
      <c r="J3" s="8" t="s">
        <v>10</v>
      </c>
      <c r="K3" s="8"/>
      <c r="L3" s="8"/>
      <c r="M3" s="8"/>
      <c r="N3" s="8"/>
      <c r="O3" s="8" t="s">
        <v>11</v>
      </c>
      <c r="P3" s="8"/>
      <c r="Q3" s="8" t="s">
        <v>12</v>
      </c>
      <c r="R3" s="18" t="s">
        <v>13</v>
      </c>
      <c r="S3" s="19"/>
      <c r="T3" s="8" t="s">
        <v>14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15</v>
      </c>
      <c r="B4" s="8"/>
      <c r="C4" s="11"/>
      <c r="D4" s="11"/>
      <c r="E4" s="11"/>
      <c r="F4" s="11" t="s">
        <v>16</v>
      </c>
      <c r="G4" s="13"/>
      <c r="H4" s="8" t="s">
        <v>17</v>
      </c>
      <c r="I4" s="8"/>
      <c r="J4" s="9" t="s">
        <v>18</v>
      </c>
      <c r="K4" s="50"/>
      <c r="L4" s="50"/>
      <c r="M4" s="50"/>
      <c r="N4" s="50"/>
      <c r="O4" s="8" t="s">
        <v>19</v>
      </c>
      <c r="P4" s="8"/>
      <c r="Q4" s="11"/>
      <c r="R4" s="11" t="s">
        <v>20</v>
      </c>
      <c r="S4" s="11" t="s">
        <v>21</v>
      </c>
      <c r="T4" s="11" t="s">
        <v>22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23</v>
      </c>
      <c r="B5" s="14" t="s">
        <v>24</v>
      </c>
      <c r="C5" s="15"/>
      <c r="D5" s="15"/>
      <c r="E5" s="15"/>
      <c r="F5" s="16"/>
      <c r="G5" s="17" t="s">
        <v>25</v>
      </c>
      <c r="H5" s="14" t="s">
        <v>24</v>
      </c>
      <c r="I5" s="15"/>
      <c r="J5" s="16"/>
      <c r="K5" s="14" t="s">
        <v>26</v>
      </c>
      <c r="L5" s="15"/>
      <c r="M5" s="14" t="s">
        <v>27</v>
      </c>
      <c r="N5" s="16"/>
      <c r="O5" s="14" t="s">
        <v>28</v>
      </c>
      <c r="P5" s="16"/>
      <c r="Q5" s="86" t="s">
        <v>29</v>
      </c>
      <c r="R5" s="87"/>
      <c r="S5" s="87"/>
      <c r="T5" s="11" t="s">
        <v>30</v>
      </c>
      <c r="U5" s="59" t="s">
        <v>31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32</v>
      </c>
      <c r="C6" s="19"/>
      <c r="D6" s="19"/>
      <c r="E6" s="19"/>
      <c r="F6" s="20"/>
      <c r="G6" s="8"/>
      <c r="H6" s="18" t="s">
        <v>33</v>
      </c>
      <c r="I6" s="19"/>
      <c r="J6" s="20"/>
      <c r="K6" s="18" t="s">
        <v>34</v>
      </c>
      <c r="L6" s="19"/>
      <c r="M6" s="18" t="s">
        <v>35</v>
      </c>
      <c r="N6" s="20"/>
      <c r="O6" s="18" t="s">
        <v>36</v>
      </c>
      <c r="P6" s="20"/>
      <c r="Q6" s="88" t="s">
        <v>37</v>
      </c>
      <c r="R6" s="89"/>
      <c r="S6" s="89"/>
      <c r="T6" s="11"/>
      <c r="U6" s="59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38</v>
      </c>
      <c r="C7" s="8" t="s">
        <v>39</v>
      </c>
      <c r="D7" s="8" t="s">
        <v>40</v>
      </c>
      <c r="E7" s="11" t="s">
        <v>41</v>
      </c>
      <c r="F7" s="11" t="s">
        <v>42</v>
      </c>
      <c r="G7" s="21" t="s">
        <v>43</v>
      </c>
      <c r="H7" s="8" t="s">
        <v>44</v>
      </c>
      <c r="I7" s="11" t="s">
        <v>45</v>
      </c>
      <c r="J7" s="11" t="s">
        <v>46</v>
      </c>
      <c r="K7" s="60" t="s">
        <v>45</v>
      </c>
      <c r="L7" s="60" t="s">
        <v>46</v>
      </c>
      <c r="M7" s="11" t="s">
        <v>45</v>
      </c>
      <c r="N7" s="8" t="s">
        <v>46</v>
      </c>
      <c r="O7" s="8" t="s">
        <v>45</v>
      </c>
      <c r="P7" s="8" t="s">
        <v>46</v>
      </c>
      <c r="Q7" s="11" t="s">
        <v>47</v>
      </c>
      <c r="R7" s="11" t="s">
        <v>48</v>
      </c>
      <c r="S7" s="11" t="s">
        <v>49</v>
      </c>
      <c r="T7" s="11"/>
      <c r="U7" s="59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1" customFormat="1" ht="37" customHeight="1" spans="1:16384">
      <c r="A8" s="8">
        <v>1</v>
      </c>
      <c r="B8" s="22">
        <v>45419</v>
      </c>
      <c r="C8" s="20"/>
      <c r="D8" s="23">
        <v>110000</v>
      </c>
      <c r="E8" s="24" t="s">
        <v>50</v>
      </c>
      <c r="F8" s="25">
        <v>5.20684323131e+17</v>
      </c>
      <c r="G8" s="21"/>
      <c r="H8" s="26"/>
      <c r="I8" s="11">
        <v>451.1</v>
      </c>
      <c r="J8" s="11" t="s">
        <v>51</v>
      </c>
      <c r="K8" s="60">
        <v>500</v>
      </c>
      <c r="L8" s="60" t="s">
        <v>52</v>
      </c>
      <c r="M8" s="61">
        <v>50</v>
      </c>
      <c r="N8" s="8" t="s">
        <v>53</v>
      </c>
      <c r="O8" s="8">
        <v>140000</v>
      </c>
      <c r="P8" s="8" t="s">
        <v>54</v>
      </c>
      <c r="Q8" s="90" t="s">
        <v>55</v>
      </c>
      <c r="R8" s="11"/>
      <c r="S8" s="11"/>
      <c r="T8" s="60">
        <v>68401.92</v>
      </c>
      <c r="U8" s="59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2" customFormat="1" ht="36" customHeight="1" spans="1:16384">
      <c r="A9" s="27">
        <v>2</v>
      </c>
      <c r="B9" s="28">
        <v>45435</v>
      </c>
      <c r="C9" s="29"/>
      <c r="D9" s="30">
        <v>140000</v>
      </c>
      <c r="E9" s="31" t="s">
        <v>50</v>
      </c>
      <c r="F9" s="32">
        <v>5.20684323131e+17</v>
      </c>
      <c r="G9" s="33"/>
      <c r="H9" s="34"/>
      <c r="I9" s="33">
        <v>1200</v>
      </c>
      <c r="J9" s="62" t="s">
        <v>56</v>
      </c>
      <c r="K9" s="27">
        <v>2798.26</v>
      </c>
      <c r="L9" s="27" t="s">
        <v>57</v>
      </c>
      <c r="M9" s="61">
        <v>50</v>
      </c>
      <c r="N9" s="27" t="s">
        <v>53</v>
      </c>
      <c r="O9" s="33"/>
      <c r="P9" s="63"/>
      <c r="Q9" s="91" t="s">
        <v>55</v>
      </c>
      <c r="R9" s="67"/>
      <c r="S9" s="67"/>
      <c r="T9" s="92">
        <v>31200</v>
      </c>
      <c r="U9" s="67"/>
      <c r="XEI9" s="103"/>
      <c r="XEJ9" s="103"/>
      <c r="XEK9" s="103"/>
      <c r="XEL9" s="103"/>
      <c r="XEM9" s="103"/>
      <c r="XEN9" s="103"/>
      <c r="XEO9" s="103"/>
      <c r="XEP9" s="103"/>
      <c r="XEQ9" s="103"/>
      <c r="XER9" s="103"/>
      <c r="XES9" s="103"/>
      <c r="XET9" s="103"/>
      <c r="XEU9" s="103"/>
      <c r="XEV9" s="103"/>
      <c r="XEW9" s="103"/>
      <c r="XEX9" s="103"/>
      <c r="XEY9" s="103"/>
      <c r="XEZ9" s="103"/>
      <c r="XFA9" s="103"/>
      <c r="XFB9" s="103"/>
      <c r="XFC9" s="103"/>
      <c r="XFD9" s="103"/>
    </row>
    <row r="10" s="2" customFormat="1" ht="30" customHeight="1" spans="1:16384">
      <c r="A10" s="27">
        <v>3</v>
      </c>
      <c r="B10" s="28">
        <v>45470</v>
      </c>
      <c r="C10" s="29">
        <v>2072785.38</v>
      </c>
      <c r="D10" s="30"/>
      <c r="E10" s="35" t="s">
        <v>58</v>
      </c>
      <c r="F10" s="32" t="s">
        <v>59</v>
      </c>
      <c r="G10" s="36"/>
      <c r="H10" s="34">
        <v>0.02</v>
      </c>
      <c r="I10" s="64">
        <f>C3*H10*30%</f>
        <v>62400</v>
      </c>
      <c r="J10" s="65" t="s">
        <v>60</v>
      </c>
      <c r="K10" s="66">
        <v>62400</v>
      </c>
      <c r="L10" s="67" t="s">
        <v>61</v>
      </c>
      <c r="M10" s="68">
        <v>200</v>
      </c>
      <c r="N10" s="63" t="s">
        <v>62</v>
      </c>
      <c r="O10" s="33"/>
      <c r="P10" s="63"/>
      <c r="Q10" s="91" t="s">
        <v>63</v>
      </c>
      <c r="R10" s="63">
        <v>2564638.41</v>
      </c>
      <c r="S10" s="63"/>
      <c r="T10" s="92">
        <v>454770</v>
      </c>
      <c r="U10" s="67"/>
      <c r="XEI10" s="103"/>
      <c r="XEJ10" s="103"/>
      <c r="XEK10" s="103"/>
      <c r="XEL10" s="103"/>
      <c r="XEM10" s="103"/>
      <c r="XEN10" s="103"/>
      <c r="XEO10" s="103"/>
      <c r="XEP10" s="103"/>
      <c r="XEQ10" s="103"/>
      <c r="XER10" s="103"/>
      <c r="XES10" s="103"/>
      <c r="XET10" s="103"/>
      <c r="XEU10" s="103"/>
      <c r="XEV10" s="103"/>
      <c r="XEW10" s="103"/>
      <c r="XEX10" s="103"/>
      <c r="XEY10" s="103"/>
      <c r="XEZ10" s="103"/>
      <c r="XFA10" s="103"/>
      <c r="XFB10" s="103"/>
      <c r="XFC10" s="103"/>
      <c r="XFD10" s="103"/>
    </row>
    <row r="11" s="2" customFormat="1" ht="31" customHeight="1" spans="1:16384">
      <c r="A11" s="27"/>
      <c r="B11" s="37"/>
      <c r="C11" s="29">
        <v>1036392.69</v>
      </c>
      <c r="D11" s="38"/>
      <c r="E11" s="35" t="s">
        <v>64</v>
      </c>
      <c r="F11" s="39" t="s">
        <v>65</v>
      </c>
      <c r="G11" s="40"/>
      <c r="H11" s="41"/>
      <c r="I11" s="33"/>
      <c r="J11" s="33"/>
      <c r="K11" s="33"/>
      <c r="L11" s="33"/>
      <c r="M11" s="33"/>
      <c r="N11" s="63"/>
      <c r="O11" s="33"/>
      <c r="P11" s="63"/>
      <c r="Q11" s="93"/>
      <c r="R11" s="63"/>
      <c r="S11" s="63"/>
      <c r="T11" s="94"/>
      <c r="U11" s="95"/>
      <c r="XEI11" s="103"/>
      <c r="XEJ11" s="103"/>
      <c r="XEK11" s="103"/>
      <c r="XEL11" s="103"/>
      <c r="XEM11" s="103"/>
      <c r="XEN11" s="103"/>
      <c r="XEO11" s="103"/>
      <c r="XEP11" s="103"/>
      <c r="XEQ11" s="103"/>
      <c r="XER11" s="103"/>
      <c r="XES11" s="103"/>
      <c r="XET11" s="103"/>
      <c r="XEU11" s="103"/>
      <c r="XEV11" s="103"/>
      <c r="XEW11" s="103"/>
      <c r="XEX11" s="103"/>
      <c r="XEY11" s="103"/>
      <c r="XEZ11" s="103"/>
      <c r="XFA11" s="103"/>
      <c r="XFB11" s="103"/>
      <c r="XFC11" s="103"/>
      <c r="XFD11" s="103"/>
    </row>
    <row r="12" s="2" customFormat="1" ht="31" customHeight="1" spans="1:16384">
      <c r="A12" s="27">
        <v>4</v>
      </c>
      <c r="B12" s="37">
        <v>45517</v>
      </c>
      <c r="C12" s="29"/>
      <c r="D12" s="38"/>
      <c r="E12" s="35"/>
      <c r="F12" s="35"/>
      <c r="G12" s="40"/>
      <c r="H12" s="42"/>
      <c r="I12" s="33"/>
      <c r="J12" s="69"/>
      <c r="K12" s="33">
        <v>10200</v>
      </c>
      <c r="L12" s="62" t="s">
        <v>66</v>
      </c>
      <c r="M12" s="33">
        <v>50</v>
      </c>
      <c r="N12" s="70" t="s">
        <v>62</v>
      </c>
      <c r="O12" s="33"/>
      <c r="P12" s="63"/>
      <c r="Q12" s="93" t="s">
        <v>67</v>
      </c>
      <c r="R12" s="63">
        <v>156662</v>
      </c>
      <c r="S12" s="63"/>
      <c r="T12" s="94">
        <v>30000</v>
      </c>
      <c r="U12" s="95"/>
      <c r="XEI12" s="103"/>
      <c r="XEJ12" s="103"/>
      <c r="XEK12" s="103"/>
      <c r="XEL12" s="103"/>
      <c r="XEM12" s="103"/>
      <c r="XEN12" s="103"/>
      <c r="XEO12" s="103"/>
      <c r="XEP12" s="103"/>
      <c r="XEQ12" s="103"/>
      <c r="XER12" s="103"/>
      <c r="XES12" s="103"/>
      <c r="XET12" s="103"/>
      <c r="XEU12" s="103"/>
      <c r="XEV12" s="103"/>
      <c r="XEW12" s="103"/>
      <c r="XEX12" s="103"/>
      <c r="XEY12" s="103"/>
      <c r="XEZ12" s="103"/>
      <c r="XFA12" s="103"/>
      <c r="XFB12" s="103"/>
      <c r="XFC12" s="103"/>
      <c r="XFD12" s="103"/>
    </row>
    <row r="13" s="2" customFormat="1" ht="31" customHeight="1" spans="1:16384">
      <c r="A13" s="27"/>
      <c r="B13" s="37"/>
      <c r="C13" s="29"/>
      <c r="D13" s="38"/>
      <c r="E13" s="35"/>
      <c r="F13" s="35"/>
      <c r="G13" s="40"/>
      <c r="H13" s="41"/>
      <c r="I13" s="33"/>
      <c r="J13" s="33"/>
      <c r="K13" s="33"/>
      <c r="L13" s="33"/>
      <c r="M13" s="33">
        <v>100</v>
      </c>
      <c r="N13" s="71"/>
      <c r="O13" s="33"/>
      <c r="P13" s="63"/>
      <c r="Q13" s="93" t="s">
        <v>68</v>
      </c>
      <c r="R13" s="63">
        <v>5371005.7</v>
      </c>
      <c r="S13" s="63"/>
      <c r="T13" s="94">
        <v>1611301.71</v>
      </c>
      <c r="U13" s="95"/>
      <c r="XEI13" s="103"/>
      <c r="XEJ13" s="103"/>
      <c r="XEK13" s="103"/>
      <c r="XEL13" s="103"/>
      <c r="XEM13" s="103"/>
      <c r="XEN13" s="103"/>
      <c r="XEO13" s="103"/>
      <c r="XEP13" s="103"/>
      <c r="XEQ13" s="103"/>
      <c r="XER13" s="103"/>
      <c r="XES13" s="103"/>
      <c r="XET13" s="103"/>
      <c r="XEU13" s="103"/>
      <c r="XEV13" s="103"/>
      <c r="XEW13" s="103"/>
      <c r="XEX13" s="103"/>
      <c r="XEY13" s="103"/>
      <c r="XEZ13" s="103"/>
      <c r="XFA13" s="103"/>
      <c r="XFB13" s="103"/>
      <c r="XFC13" s="103"/>
      <c r="XFD13" s="103"/>
    </row>
    <row r="14" s="2" customFormat="1" ht="31" customHeight="1" spans="1:16384">
      <c r="A14" s="27">
        <v>5</v>
      </c>
      <c r="B14" s="37">
        <v>45520</v>
      </c>
      <c r="C14" s="29"/>
      <c r="D14" s="38"/>
      <c r="E14" s="35"/>
      <c r="F14" s="35"/>
      <c r="G14" s="40"/>
      <c r="H14" s="41"/>
      <c r="I14" s="33"/>
      <c r="J14" s="33"/>
      <c r="K14" s="33"/>
      <c r="L14" s="33"/>
      <c r="M14" s="33">
        <v>100</v>
      </c>
      <c r="N14" s="63" t="s">
        <v>62</v>
      </c>
      <c r="O14" s="33"/>
      <c r="P14" s="63"/>
      <c r="Q14" s="93" t="s">
        <v>69</v>
      </c>
      <c r="R14" s="63">
        <v>2564638.41</v>
      </c>
      <c r="S14" s="63"/>
      <c r="T14" s="94">
        <v>279879</v>
      </c>
      <c r="U14" s="95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103"/>
      <c r="XEJ14" s="103"/>
      <c r="XEK14" s="103"/>
      <c r="XEL14" s="103"/>
      <c r="XEM14" s="103"/>
      <c r="XEN14" s="103"/>
      <c r="XEO14" s="103"/>
      <c r="XEP14" s="103"/>
      <c r="XEQ14" s="103"/>
      <c r="XER14" s="103"/>
      <c r="XES14" s="103"/>
      <c r="XET14" s="103"/>
      <c r="XEU14" s="103"/>
      <c r="XEV14" s="103"/>
      <c r="XEW14" s="103"/>
      <c r="XEX14" s="103"/>
      <c r="XEY14" s="103"/>
      <c r="XEZ14" s="103"/>
      <c r="XFA14" s="103"/>
      <c r="XFB14" s="103"/>
      <c r="XFC14" s="103"/>
      <c r="XFD14" s="103"/>
    </row>
    <row r="15" s="2" customFormat="1" ht="31" customHeight="1" spans="1:16384">
      <c r="A15" s="27">
        <v>6</v>
      </c>
      <c r="B15" s="37">
        <v>45532</v>
      </c>
      <c r="C15" s="29"/>
      <c r="D15" s="38"/>
      <c r="E15" s="35"/>
      <c r="F15" s="35"/>
      <c r="G15" s="40"/>
      <c r="H15" s="41"/>
      <c r="I15" s="33"/>
      <c r="J15" s="33"/>
      <c r="K15" s="33"/>
      <c r="L15" s="33"/>
      <c r="M15" s="33">
        <v>100</v>
      </c>
      <c r="N15" s="63" t="s">
        <v>62</v>
      </c>
      <c r="O15" s="33"/>
      <c r="P15" s="63"/>
      <c r="Q15" s="93" t="s">
        <v>70</v>
      </c>
      <c r="R15" s="63">
        <v>500000</v>
      </c>
      <c r="S15" s="63"/>
      <c r="T15" s="94">
        <v>100000</v>
      </c>
      <c r="U15" s="95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103"/>
      <c r="XEJ15" s="103"/>
      <c r="XEK15" s="103"/>
      <c r="XEL15" s="103"/>
      <c r="XEM15" s="103"/>
      <c r="XEN15" s="103"/>
      <c r="XEO15" s="103"/>
      <c r="XEP15" s="103"/>
      <c r="XEQ15" s="103"/>
      <c r="XER15" s="103"/>
      <c r="XES15" s="103"/>
      <c r="XET15" s="103"/>
      <c r="XEU15" s="103"/>
      <c r="XEV15" s="103"/>
      <c r="XEW15" s="103"/>
      <c r="XEX15" s="103"/>
      <c r="XEY15" s="103"/>
      <c r="XEZ15" s="103"/>
      <c r="XFA15" s="103"/>
      <c r="XFB15" s="103"/>
      <c r="XFC15" s="103"/>
      <c r="XFD15" s="103"/>
    </row>
    <row r="16" s="2" customFormat="1" ht="31" customHeight="1" spans="1:16384">
      <c r="A16" s="27">
        <v>7</v>
      </c>
      <c r="B16" s="37">
        <v>45562</v>
      </c>
      <c r="C16" s="29"/>
      <c r="D16" s="38"/>
      <c r="E16" s="35"/>
      <c r="F16" s="35"/>
      <c r="G16" s="40"/>
      <c r="H16" s="41"/>
      <c r="I16" s="33"/>
      <c r="J16" s="33"/>
      <c r="K16" s="33">
        <v>45</v>
      </c>
      <c r="L16" s="33" t="s">
        <v>71</v>
      </c>
      <c r="M16" s="33">
        <v>100</v>
      </c>
      <c r="N16" s="63" t="s">
        <v>62</v>
      </c>
      <c r="O16" s="33">
        <v>130000</v>
      </c>
      <c r="P16" s="63" t="s">
        <v>54</v>
      </c>
      <c r="Q16" s="93" t="s">
        <v>72</v>
      </c>
      <c r="R16" s="63">
        <v>2564638.41</v>
      </c>
      <c r="S16" s="63"/>
      <c r="T16" s="94">
        <v>223869</v>
      </c>
      <c r="U16" s="95"/>
      <c r="V16" s="96" t="s">
        <v>73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103"/>
      <c r="XEJ16" s="103"/>
      <c r="XEK16" s="103"/>
      <c r="XEL16" s="103"/>
      <c r="XEM16" s="103"/>
      <c r="XEN16" s="103"/>
      <c r="XEO16" s="103"/>
      <c r="XEP16" s="103"/>
      <c r="XEQ16" s="103"/>
      <c r="XER16" s="103"/>
      <c r="XES16" s="103"/>
      <c r="XET16" s="103"/>
      <c r="XEU16" s="103"/>
      <c r="XEV16" s="103"/>
      <c r="XEW16" s="103"/>
      <c r="XEX16" s="103"/>
      <c r="XEY16" s="103"/>
      <c r="XEZ16" s="103"/>
      <c r="XFA16" s="103"/>
      <c r="XFB16" s="103"/>
      <c r="XFC16" s="103"/>
      <c r="XFD16" s="103"/>
    </row>
    <row r="17" s="2" customFormat="1" ht="31" customHeight="1" spans="1:16384">
      <c r="A17" s="27">
        <v>8</v>
      </c>
      <c r="B17" s="37">
        <v>45589</v>
      </c>
      <c r="C17" s="29"/>
      <c r="D17" s="38"/>
      <c r="E17" s="35"/>
      <c r="F17" s="35"/>
      <c r="G17" s="40"/>
      <c r="H17" s="41"/>
      <c r="I17" s="33"/>
      <c r="J17" s="33"/>
      <c r="K17" s="33">
        <v>3576.98</v>
      </c>
      <c r="L17" s="63" t="s">
        <v>57</v>
      </c>
      <c r="M17" s="33">
        <v>100</v>
      </c>
      <c r="N17" s="63" t="s">
        <v>62</v>
      </c>
      <c r="O17" s="33"/>
      <c r="P17" s="63"/>
      <c r="Q17" s="93" t="s">
        <v>74</v>
      </c>
      <c r="R17" s="63"/>
      <c r="S17" s="63"/>
      <c r="T17" s="94">
        <v>68458.97</v>
      </c>
      <c r="U17" s="95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103"/>
      <c r="XEJ17" s="103"/>
      <c r="XEK17" s="103"/>
      <c r="XEL17" s="103"/>
      <c r="XEM17" s="103"/>
      <c r="XEN17" s="103"/>
      <c r="XEO17" s="103"/>
      <c r="XEP17" s="103"/>
      <c r="XEQ17" s="103"/>
      <c r="XER17" s="103"/>
      <c r="XES17" s="103"/>
      <c r="XET17" s="103"/>
      <c r="XEU17" s="103"/>
      <c r="XEV17" s="103"/>
      <c r="XEW17" s="103"/>
      <c r="XEX17" s="103"/>
      <c r="XEY17" s="103"/>
      <c r="XEZ17" s="103"/>
      <c r="XFA17" s="103"/>
      <c r="XFB17" s="103"/>
      <c r="XFC17" s="103"/>
      <c r="XFD17" s="103"/>
    </row>
    <row r="18" s="2" customFormat="1" ht="31" customHeight="1" spans="1:16384">
      <c r="A18" s="27">
        <v>9</v>
      </c>
      <c r="B18" s="37">
        <v>45618</v>
      </c>
      <c r="C18" s="29">
        <v>829114.15</v>
      </c>
      <c r="D18" s="38"/>
      <c r="E18" s="35" t="s">
        <v>75</v>
      </c>
      <c r="F18" s="35" t="s">
        <v>76</v>
      </c>
      <c r="G18" s="40"/>
      <c r="H18" s="41">
        <v>0.02</v>
      </c>
      <c r="I18" s="33">
        <f>C3*H18*30%</f>
        <v>62400</v>
      </c>
      <c r="J18" s="33" t="s">
        <v>60</v>
      </c>
      <c r="K18" s="33">
        <v>62400</v>
      </c>
      <c r="L18" s="67" t="s">
        <v>61</v>
      </c>
      <c r="M18" s="33">
        <v>200</v>
      </c>
      <c r="N18" s="63" t="s">
        <v>62</v>
      </c>
      <c r="O18" s="33"/>
      <c r="P18" s="63"/>
      <c r="Q18" s="93" t="s">
        <v>68</v>
      </c>
      <c r="R18" s="63">
        <v>5371005.7</v>
      </c>
      <c r="S18" s="63"/>
      <c r="T18" s="94">
        <v>1074201.14</v>
      </c>
      <c r="U18" s="95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103"/>
      <c r="XEJ18" s="103"/>
      <c r="XEK18" s="103"/>
      <c r="XEL18" s="103"/>
      <c r="XEM18" s="103"/>
      <c r="XEN18" s="103"/>
      <c r="XEO18" s="103"/>
      <c r="XEP18" s="103"/>
      <c r="XEQ18" s="103"/>
      <c r="XER18" s="103"/>
      <c r="XES18" s="103"/>
      <c r="XET18" s="103"/>
      <c r="XEU18" s="103"/>
      <c r="XEV18" s="103"/>
      <c r="XEW18" s="103"/>
      <c r="XEX18" s="103"/>
      <c r="XEY18" s="103"/>
      <c r="XEZ18" s="103"/>
      <c r="XFA18" s="103"/>
      <c r="XFB18" s="103"/>
      <c r="XFC18" s="103"/>
      <c r="XFD18" s="103"/>
    </row>
    <row r="19" s="2" customFormat="1" ht="31" customHeight="1" spans="1:16384">
      <c r="A19" s="27">
        <v>10</v>
      </c>
      <c r="B19" s="37">
        <v>45621</v>
      </c>
      <c r="C19" s="29">
        <v>2280063.92</v>
      </c>
      <c r="D19" s="38"/>
      <c r="E19" s="35" t="s">
        <v>77</v>
      </c>
      <c r="F19" s="35" t="s">
        <v>59</v>
      </c>
      <c r="G19" s="40"/>
      <c r="H19" s="41">
        <v>0.02</v>
      </c>
      <c r="I19" s="33">
        <f>C3*H19*40%</f>
        <v>83200</v>
      </c>
      <c r="J19" s="69" t="s">
        <v>78</v>
      </c>
      <c r="K19" s="33"/>
      <c r="L19" s="33"/>
      <c r="M19" s="33">
        <v>21100</v>
      </c>
      <c r="N19" s="63" t="s">
        <v>79</v>
      </c>
      <c r="O19" s="33"/>
      <c r="P19" s="63"/>
      <c r="Q19" s="93" t="s">
        <v>80</v>
      </c>
      <c r="R19" s="63">
        <v>2564638.41</v>
      </c>
      <c r="S19" s="63"/>
      <c r="T19" s="94">
        <v>430284</v>
      </c>
      <c r="U19" s="9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103"/>
      <c r="XEJ19" s="103"/>
      <c r="XEK19" s="103"/>
      <c r="XEL19" s="103"/>
      <c r="XEM19" s="103"/>
      <c r="XEN19" s="103"/>
      <c r="XEO19" s="103"/>
      <c r="XEP19" s="103"/>
      <c r="XEQ19" s="103"/>
      <c r="XER19" s="103"/>
      <c r="XES19" s="103"/>
      <c r="XET19" s="103"/>
      <c r="XEU19" s="103"/>
      <c r="XEV19" s="103"/>
      <c r="XEW19" s="103"/>
      <c r="XEX19" s="103"/>
      <c r="XEY19" s="103"/>
      <c r="XEZ19" s="103"/>
      <c r="XFA19" s="103"/>
      <c r="XFB19" s="103"/>
      <c r="XFC19" s="103"/>
      <c r="XFD19" s="103"/>
    </row>
    <row r="20" s="2" customFormat="1" ht="31" customHeight="1" spans="1:16384">
      <c r="A20" s="27">
        <v>11</v>
      </c>
      <c r="B20" s="37">
        <v>45656</v>
      </c>
      <c r="C20" s="29"/>
      <c r="D20" s="38"/>
      <c r="E20" s="35"/>
      <c r="F20" s="35"/>
      <c r="G20" s="40"/>
      <c r="H20" s="41"/>
      <c r="I20" s="33"/>
      <c r="J20" s="33"/>
      <c r="K20" s="33"/>
      <c r="L20" s="33"/>
      <c r="M20" s="33">
        <v>600</v>
      </c>
      <c r="N20" s="63" t="s">
        <v>81</v>
      </c>
      <c r="O20" s="33"/>
      <c r="P20" s="63"/>
      <c r="Q20" s="93" t="s">
        <v>82</v>
      </c>
      <c r="R20" s="63">
        <v>2564638.41</v>
      </c>
      <c r="S20" s="63"/>
      <c r="T20" s="94">
        <v>477000</v>
      </c>
      <c r="U20" s="9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103"/>
      <c r="XEJ20" s="103"/>
      <c r="XEK20" s="103"/>
      <c r="XEL20" s="103"/>
      <c r="XEM20" s="103"/>
      <c r="XEN20" s="103"/>
      <c r="XEO20" s="103"/>
      <c r="XEP20" s="103"/>
      <c r="XEQ20" s="103"/>
      <c r="XER20" s="103"/>
      <c r="XES20" s="103"/>
      <c r="XET20" s="103"/>
      <c r="XEU20" s="103"/>
      <c r="XEV20" s="103"/>
      <c r="XEW20" s="103"/>
      <c r="XEX20" s="103"/>
      <c r="XEY20" s="103"/>
      <c r="XEZ20" s="103"/>
      <c r="XFA20" s="103"/>
      <c r="XFB20" s="103"/>
      <c r="XFC20" s="103"/>
      <c r="XFD20" s="103"/>
    </row>
    <row r="21" s="3" customFormat="1" ht="31" customHeight="1" spans="1:16384">
      <c r="A21" s="43">
        <v>12</v>
      </c>
      <c r="B21" s="44">
        <v>45666</v>
      </c>
      <c r="C21" s="45"/>
      <c r="D21" s="46"/>
      <c r="E21" s="47"/>
      <c r="F21" s="47"/>
      <c r="G21" s="48"/>
      <c r="H21" s="49"/>
      <c r="I21" s="72"/>
      <c r="J21" s="72"/>
      <c r="K21" s="72"/>
      <c r="L21" s="72"/>
      <c r="M21" s="72"/>
      <c r="N21" s="73"/>
      <c r="O21" s="72"/>
      <c r="P21" s="73"/>
      <c r="Q21" s="97" t="s">
        <v>83</v>
      </c>
      <c r="R21" s="73"/>
      <c r="S21" s="73"/>
      <c r="T21" s="98">
        <v>57049.14</v>
      </c>
      <c r="U21" s="99"/>
      <c r="XEI21" s="104"/>
      <c r="XEJ21" s="104"/>
      <c r="XEK21" s="104"/>
      <c r="XEL21" s="104"/>
      <c r="XEM21" s="104"/>
      <c r="XEN21" s="104"/>
      <c r="XEO21" s="104"/>
      <c r="XEP21" s="104"/>
      <c r="XEQ21" s="104"/>
      <c r="XER21" s="104"/>
      <c r="XES21" s="104"/>
      <c r="XET21" s="104"/>
      <c r="XEU21" s="104"/>
      <c r="XEV21" s="104"/>
      <c r="XEW21" s="104"/>
      <c r="XEX21" s="104"/>
      <c r="XEY21" s="104"/>
      <c r="XEZ21" s="104"/>
      <c r="XFA21" s="104"/>
      <c r="XFB21" s="104"/>
      <c r="XFC21" s="104"/>
      <c r="XFD21" s="104"/>
    </row>
    <row r="22" s="3" customFormat="1" ht="31" customHeight="1" spans="1:16384">
      <c r="A22" s="43"/>
      <c r="B22" s="44"/>
      <c r="C22" s="45"/>
      <c r="D22" s="46"/>
      <c r="E22" s="47"/>
      <c r="F22" s="47"/>
      <c r="G22" s="48"/>
      <c r="H22" s="49"/>
      <c r="I22" s="72"/>
      <c r="J22" s="72"/>
      <c r="K22" s="72"/>
      <c r="L22" s="72"/>
      <c r="M22" s="72"/>
      <c r="N22" s="73"/>
      <c r="O22" s="72"/>
      <c r="P22" s="73"/>
      <c r="Q22" s="97"/>
      <c r="R22" s="73"/>
      <c r="S22" s="73"/>
      <c r="T22" s="98"/>
      <c r="U22" s="99"/>
      <c r="XEI22" s="104"/>
      <c r="XEJ22" s="104"/>
      <c r="XEK22" s="104"/>
      <c r="XEL22" s="104"/>
      <c r="XEM22" s="104"/>
      <c r="XEN22" s="104"/>
      <c r="XEO22" s="104"/>
      <c r="XEP22" s="104"/>
      <c r="XEQ22" s="104"/>
      <c r="XER22" s="104"/>
      <c r="XES22" s="104"/>
      <c r="XET22" s="104"/>
      <c r="XEU22" s="104"/>
      <c r="XEV22" s="104"/>
      <c r="XEW22" s="104"/>
      <c r="XEX22" s="104"/>
      <c r="XEY22" s="104"/>
      <c r="XEZ22" s="104"/>
      <c r="XFA22" s="104"/>
      <c r="XFB22" s="104"/>
      <c r="XFC22" s="104"/>
      <c r="XFD22" s="104"/>
    </row>
    <row r="23" s="3" customFormat="1" ht="31" customHeight="1" spans="1:16384">
      <c r="A23" s="43"/>
      <c r="B23" s="44"/>
      <c r="C23" s="45"/>
      <c r="D23" s="46"/>
      <c r="E23" s="47"/>
      <c r="F23" s="47"/>
      <c r="G23" s="48"/>
      <c r="H23" s="49"/>
      <c r="I23" s="72"/>
      <c r="J23" s="72"/>
      <c r="K23" s="72"/>
      <c r="L23" s="72"/>
      <c r="M23" s="72"/>
      <c r="N23" s="73"/>
      <c r="O23" s="72"/>
      <c r="P23" s="73"/>
      <c r="Q23" s="97"/>
      <c r="R23" s="73"/>
      <c r="S23" s="73"/>
      <c r="T23" s="98"/>
      <c r="U23" s="99"/>
      <c r="XEI23" s="104"/>
      <c r="XEJ23" s="104"/>
      <c r="XEK23" s="104"/>
      <c r="XEL23" s="104"/>
      <c r="XEM23" s="104"/>
      <c r="XEN23" s="104"/>
      <c r="XEO23" s="104"/>
      <c r="XEP23" s="104"/>
      <c r="XEQ23" s="104"/>
      <c r="XER23" s="104"/>
      <c r="XES23" s="104"/>
      <c r="XET23" s="104"/>
      <c r="XEU23" s="104"/>
      <c r="XEV23" s="104"/>
      <c r="XEW23" s="104"/>
      <c r="XEX23" s="104"/>
      <c r="XEY23" s="104"/>
      <c r="XEZ23" s="104"/>
      <c r="XFA23" s="104"/>
      <c r="XFB23" s="104"/>
      <c r="XFC23" s="104"/>
      <c r="XFD23" s="104"/>
    </row>
    <row r="24" s="3" customFormat="1" ht="31" customHeight="1" spans="1:16384">
      <c r="A24" s="43"/>
      <c r="B24" s="44"/>
      <c r="C24" s="45"/>
      <c r="D24" s="46"/>
      <c r="E24" s="47"/>
      <c r="F24" s="47"/>
      <c r="G24" s="48"/>
      <c r="H24" s="49"/>
      <c r="I24" s="72"/>
      <c r="J24" s="72"/>
      <c r="K24" s="72"/>
      <c r="L24" s="72"/>
      <c r="M24" s="72"/>
      <c r="N24" s="73"/>
      <c r="O24" s="72"/>
      <c r="P24" s="73"/>
      <c r="Q24" s="97"/>
      <c r="R24" s="73"/>
      <c r="S24" s="73"/>
      <c r="T24" s="98"/>
      <c r="U24" s="99"/>
      <c r="XEI24" s="104"/>
      <c r="XEJ24" s="104"/>
      <c r="XEK24" s="104"/>
      <c r="XEL24" s="104"/>
      <c r="XEM24" s="104"/>
      <c r="XEN24" s="104"/>
      <c r="XEO24" s="104"/>
      <c r="XEP24" s="104"/>
      <c r="XEQ24" s="104"/>
      <c r="XER24" s="104"/>
      <c r="XES24" s="104"/>
      <c r="XET24" s="104"/>
      <c r="XEU24" s="104"/>
      <c r="XEV24" s="104"/>
      <c r="XEW24" s="104"/>
      <c r="XEX24" s="104"/>
      <c r="XEY24" s="104"/>
      <c r="XEZ24" s="104"/>
      <c r="XFA24" s="104"/>
      <c r="XFB24" s="104"/>
      <c r="XFC24" s="104"/>
      <c r="XFD24" s="104"/>
    </row>
    <row r="25" s="3" customFormat="1" ht="31" customHeight="1" spans="1:16384">
      <c r="A25" s="43"/>
      <c r="B25" s="44"/>
      <c r="C25" s="45"/>
      <c r="D25" s="46"/>
      <c r="E25" s="47"/>
      <c r="F25" s="47"/>
      <c r="G25" s="48"/>
      <c r="H25" s="49"/>
      <c r="I25" s="72"/>
      <c r="J25" s="72"/>
      <c r="K25" s="72"/>
      <c r="L25" s="72"/>
      <c r="M25" s="72"/>
      <c r="N25" s="73"/>
      <c r="O25" s="72"/>
      <c r="P25" s="73"/>
      <c r="Q25" s="97"/>
      <c r="R25" s="73"/>
      <c r="S25" s="73"/>
      <c r="T25" s="98"/>
      <c r="U25" s="99"/>
      <c r="XEI25" s="104"/>
      <c r="XEJ25" s="104"/>
      <c r="XEK25" s="104"/>
      <c r="XEL25" s="104"/>
      <c r="XEM25" s="104"/>
      <c r="XEN25" s="104"/>
      <c r="XEO25" s="104"/>
      <c r="XEP25" s="104"/>
      <c r="XEQ25" s="104"/>
      <c r="XER25" s="104"/>
      <c r="XES25" s="104"/>
      <c r="XET25" s="104"/>
      <c r="XEU25" s="104"/>
      <c r="XEV25" s="104"/>
      <c r="XEW25" s="104"/>
      <c r="XEX25" s="104"/>
      <c r="XEY25" s="104"/>
      <c r="XEZ25" s="104"/>
      <c r="XFA25" s="104"/>
      <c r="XFB25" s="104"/>
      <c r="XFC25" s="104"/>
      <c r="XFD25" s="104"/>
    </row>
    <row r="26" s="1" customFormat="1" ht="30" customHeight="1" spans="1:16384">
      <c r="A26" s="8" t="s">
        <v>84</v>
      </c>
      <c r="B26" s="8"/>
      <c r="C26" s="50">
        <f>SUM(C8:C25)</f>
        <v>6218356.14</v>
      </c>
      <c r="D26" s="51">
        <f>SUM(D8:D25)</f>
        <v>250000</v>
      </c>
      <c r="E26" s="52"/>
      <c r="F26" s="52"/>
      <c r="G26" s="52"/>
      <c r="H26" s="50" t="s">
        <v>85</v>
      </c>
      <c r="I26" s="74">
        <f>SUM(I8:I25)</f>
        <v>209651.1</v>
      </c>
      <c r="J26" s="52"/>
      <c r="K26" s="74">
        <f>SUM(K8:K25)</f>
        <v>141920.24</v>
      </c>
      <c r="L26" s="74"/>
      <c r="M26" s="74">
        <f>SUM(M8:M25)</f>
        <v>22750</v>
      </c>
      <c r="N26" s="50" t="s">
        <v>85</v>
      </c>
      <c r="O26" s="74">
        <f>SUM(O8:O25)</f>
        <v>270000</v>
      </c>
      <c r="P26" s="50" t="s">
        <v>85</v>
      </c>
      <c r="Q26" s="50" t="s">
        <v>85</v>
      </c>
      <c r="R26" s="50"/>
      <c r="S26" s="50"/>
      <c r="T26" s="60">
        <f>SUM(T8:T25)</f>
        <v>4906414.88</v>
      </c>
      <c r="U26" s="100">
        <f>C26+D26-I26-K26-M26-O26-T26</f>
        <v>917619.92</v>
      </c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ht="30" customHeight="1" spans="1:16384">
      <c r="A27" s="8" t="s">
        <v>86</v>
      </c>
      <c r="B27" s="8"/>
      <c r="C27" s="8" t="s">
        <v>87</v>
      </c>
      <c r="D27" s="8"/>
      <c r="E27" s="8"/>
      <c r="F27" s="53">
        <f>O27</f>
        <v>57049.14</v>
      </c>
      <c r="G27" s="54"/>
      <c r="H27" s="55" t="s">
        <v>88</v>
      </c>
      <c r="I27" s="75"/>
      <c r="J27" s="75"/>
      <c r="K27" s="75"/>
      <c r="L27" s="75"/>
      <c r="M27" s="76"/>
      <c r="N27" s="8" t="s">
        <v>89</v>
      </c>
      <c r="O27" s="77">
        <f>T21</f>
        <v>57049.14</v>
      </c>
      <c r="P27" s="78"/>
      <c r="Q27" s="78"/>
      <c r="R27" s="78"/>
      <c r="S27" s="78"/>
      <c r="T27" s="78"/>
      <c r="U27" s="101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ht="30" customHeight="1" spans="1:16384">
      <c r="A28" s="8"/>
      <c r="B28" s="8"/>
      <c r="C28" s="8" t="s">
        <v>90</v>
      </c>
      <c r="D28" s="8"/>
      <c r="E28" s="8"/>
      <c r="F28" s="53">
        <v>0</v>
      </c>
      <c r="G28" s="54"/>
      <c r="H28" s="56"/>
      <c r="I28" s="79"/>
      <c r="J28" s="79"/>
      <c r="K28" s="79"/>
      <c r="L28" s="79"/>
      <c r="M28" s="80"/>
      <c r="N28" s="8" t="s">
        <v>91</v>
      </c>
      <c r="O28" s="81">
        <f>O27</f>
        <v>57049.14</v>
      </c>
      <c r="P28" s="82"/>
      <c r="Q28" s="82"/>
      <c r="R28" s="82"/>
      <c r="S28" s="82"/>
      <c r="T28" s="82"/>
      <c r="U28" s="102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spans="2:16384">
      <c r="B29" s="4"/>
      <c r="E29" s="5"/>
      <c r="F29" s="5"/>
      <c r="G29" s="5"/>
      <c r="I29" s="5"/>
      <c r="J29" s="5"/>
      <c r="M29" s="5"/>
      <c r="T29" s="5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spans="2:16384">
      <c r="B30" s="4"/>
      <c r="E30" s="5"/>
      <c r="F30" s="5"/>
      <c r="G30" s="5"/>
      <c r="I30" s="5"/>
      <c r="J30" s="5"/>
      <c r="M30" s="5"/>
      <c r="T30" s="5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spans="2:16384">
      <c r="B31" s="4"/>
      <c r="E31" s="5"/>
      <c r="F31" s="5"/>
      <c r="G31" s="5"/>
      <c r="I31" s="5"/>
      <c r="J31" s="5"/>
      <c r="M31" s="5"/>
      <c r="T31" s="5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spans="2:16384">
      <c r="B32" s="4"/>
      <c r="E32" s="5"/>
      <c r="F32" s="5"/>
      <c r="G32" s="5"/>
      <c r="I32" s="5"/>
      <c r="J32" s="5"/>
      <c r="M32" s="5"/>
      <c r="T32" s="5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="1" customFormat="1" spans="2:16384">
      <c r="B33" s="4"/>
      <c r="E33" s="5"/>
      <c r="F33" s="5"/>
      <c r="G33" s="5"/>
      <c r="I33" s="5"/>
      <c r="J33" s="5"/>
      <c r="M33" s="5"/>
      <c r="T33" s="5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="1" customFormat="1" spans="2:16384">
      <c r="B34" s="57"/>
      <c r="E34" s="5"/>
      <c r="F34" s="5"/>
      <c r="G34" s="5"/>
      <c r="I34" s="5"/>
      <c r="J34" s="5"/>
      <c r="M34" s="5"/>
      <c r="T34" s="5"/>
      <c r="XEI34" s="6"/>
      <c r="XEJ34" s="6"/>
      <c r="XEK34" s="6"/>
      <c r="XEL34" s="6"/>
      <c r="XEM34" s="6"/>
      <c r="XEN34" s="6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  <c r="XFA34" s="6"/>
      <c r="XFB34" s="6"/>
      <c r="XFC34" s="6"/>
      <c r="XFD34" s="6"/>
    </row>
  </sheetData>
  <mergeCells count="4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6:B26"/>
    <mergeCell ref="C27:E27"/>
    <mergeCell ref="F27:G27"/>
    <mergeCell ref="O27:U27"/>
    <mergeCell ref="C28:E28"/>
    <mergeCell ref="F28:G28"/>
    <mergeCell ref="O28:U28"/>
    <mergeCell ref="A5:A7"/>
    <mergeCell ref="N12:N13"/>
    <mergeCell ref="T5:T7"/>
    <mergeCell ref="U5:U7"/>
    <mergeCell ref="A27:B28"/>
    <mergeCell ref="H27:M28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2025-01-09T05:38:06Z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F68181F6B9634207A95492B065FDA041</vt:lpwstr>
  </property>
  <property fmtid="{D5CDD505-2E9C-101B-9397-08002B2CF9AE}" pid="4" name="KSOReadingLayout">
    <vt:bool>true</vt:bool>
  </property>
</Properties>
</file>