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1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按中标价*万分之三*2-已扣印花税，应补扣印花税216.61元</t>
        </r>
      </text>
    </comment>
  </commentList>
</comments>
</file>

<file path=xl/sharedStrings.xml><?xml version="1.0" encoding="utf-8"?>
<sst xmlns="http://schemas.openxmlformats.org/spreadsheetml/2006/main" count="103" uniqueCount="82">
  <si>
    <t xml:space="preserve">工程款支付证书 </t>
  </si>
  <si>
    <t>工程名称</t>
  </si>
  <si>
    <t>18138-2023年内江市管国省道桥梁病害整治工程（第三次）</t>
  </si>
  <si>
    <t>建设单位</t>
  </si>
  <si>
    <t>内江市公路建设服务中心内江段</t>
  </si>
  <si>
    <t>ERP编号</t>
  </si>
  <si>
    <t>档案编号</t>
  </si>
  <si>
    <t>合同金额</t>
  </si>
  <si>
    <t>中标时间</t>
  </si>
  <si>
    <t>2023.10.8</t>
  </si>
  <si>
    <t>已提供工程资料</t>
  </si>
  <si>
    <t>中标通知书、施工合同、投资协议</t>
  </si>
  <si>
    <t>保存地址</t>
  </si>
  <si>
    <t>合肥</t>
  </si>
  <si>
    <t>责任单位</t>
  </si>
  <si>
    <t>西部大区</t>
  </si>
  <si>
    <t>决算金额</t>
  </si>
  <si>
    <t>决算时间</t>
  </si>
  <si>
    <t>2024.8.20</t>
  </si>
  <si>
    <t>项目部印章</t>
  </si>
  <si>
    <t>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</si>
  <si>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</si>
  <si>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</si>
  <si>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</si>
  <si>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</si>
  <si>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</si>
  <si>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</si>
  <si>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</si>
  <si>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</si>
  <si>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</si>
  <si>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</si>
  <si>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</si>
  <si>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</si>
  <si>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</si>
  <si>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</si>
  <si>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</si>
  <si>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</si>
  <si>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</si>
  <si>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</si>
  <si>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</si>
  <si>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</si>
  <si>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</si>
  <si>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</si>
  <si>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</si>
  <si>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</si>
  <si>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</si>
  <si>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</si>
  <si>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</si>
  <si>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</si>
  <si>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</si>
  <si>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</si>
  <si>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</si>
  <si>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</si>
  <si>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户名:中国人民人寿保险股份有限公司内江中心支公司
账号: 2307483129123102371
开户行:工行内江市中兴支行</t>
  </si>
  <si>
    <t>户名:中国人民财产保险有限公司内江市分公司
账号: 2307484109123101423
开户行:工行内江分行营业室</t>
  </si>
  <si>
    <t>户名:内江市公路建设服务中心内江段
账号: 51001687908050367252
开户行:中国建设银行股份有限公司内江东兴支行</t>
  </si>
  <si>
    <t>增值税及附加+外经证</t>
  </si>
  <si>
    <t>手续费</t>
  </si>
  <si>
    <t>户名:四川蓉诚高达机械设备有限公司
账号: 51050146830800008591
开户行:中国建设银行成都东风第六支行</t>
  </si>
  <si>
    <t xml:space="preserve">户名:成都中路特种材料有限公司
账号: 128906782810601
开户行:招商银行股份有限公司成都光华东三路支行
</t>
  </si>
  <si>
    <t>管理费
全部扣完</t>
  </si>
  <si>
    <t>1%企税
全部扣完</t>
  </si>
  <si>
    <t>户名:四川世船建筑劳务有限公司
账号: 4402489109100205460
开户行:中国工商银行股份有限公司简阳支行</t>
  </si>
  <si>
    <t>户名:内江创裕道路工程有限公司
账号: 2307 0054 0910 0074 612
开户行:中国工商银行股 份有限公司内江分行江华街支行</t>
  </si>
  <si>
    <t>暂未支付</t>
  </si>
  <si>
    <t>户名:成都恒新创机械设备有限公司
账号: 122617971696
开户行:中国银行股份有限公司新都马超西路支行</t>
  </si>
  <si>
    <t>增值税及附加</t>
  </si>
  <si>
    <t>户名:内江创裕道路工程有限公司
账号: 2307 0054 0910 0074 612
开户行:中国工商银行股份有限公司内江分行江华街支行</t>
  </si>
  <si>
    <t>李冷二级3000/月*2个月</t>
  </si>
  <si>
    <t>户名: 内江报业广告有限公司
账号: 2307482409022301207
开户行:中国工商银行内江市分行玉溪路支行</t>
  </si>
  <si>
    <r>
      <rPr>
        <b/>
        <sz val="9"/>
        <color theme="1"/>
        <rFont val="宋体"/>
        <charset val="134"/>
      </rPr>
      <t>从质保金里</t>
    </r>
    <r>
      <rPr>
        <b/>
        <sz val="9"/>
        <color theme="1"/>
        <rFont val="Arial"/>
        <charset val="134"/>
      </rPr>
      <t xml:space="preserve">
</t>
    </r>
    <r>
      <rPr>
        <b/>
        <sz val="9"/>
        <color theme="1"/>
        <rFont val="宋体"/>
        <charset val="134"/>
      </rPr>
      <t>少退</t>
    </r>
    <r>
      <rPr>
        <b/>
        <sz val="9"/>
        <color theme="1"/>
        <rFont val="Arial"/>
        <charset val="134"/>
      </rPr>
      <t>21342.21</t>
    </r>
  </si>
  <si>
    <t>补扣手续费</t>
  </si>
  <si>
    <t>户名：四川昱达道路工程有限公司（SBS改性沥青砼 中粒式沥青混凝土）
账号:951003010015758969
开户行:中国邮政储蓄银行股份有限公司内江市东兴区支行</t>
  </si>
  <si>
    <t>登报费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</si>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</sst>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32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b/>
      <sz val="9"/>
      <name val="Arial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>
      <protection locked="0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9" fillId="0" borderId="0">
      <protection locked="0"/>
    </xf>
    <xf numFmtId="0" fontId="29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2" fillId="2" borderId="2" xfId="50" applyFont="1" applyFill="1" applyBorder="1" applyAlignment="1" applyProtection="1">
      <alignment horizontal="center"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4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2" fillId="2" borderId="2" xfId="50" applyFont="1" applyFill="1" applyBorder="1" applyAlignment="1" applyProtection="1">
      <alignment horizontal="left" vertical="top" wrapText="1" shrinkToFit="1"/>
    </xf>
    <xf numFmtId="179" fontId="2" fillId="2" borderId="2" xfId="50" applyNumberFormat="1" applyFont="1" applyFill="1" applyBorder="1" applyAlignment="1" applyProtection="1">
      <alignment horizontal="right" vertical="center"/>
    </xf>
    <xf numFmtId="0" fontId="3" fillId="2" borderId="2" xfId="50" applyFont="1" applyFill="1" applyBorder="1" applyAlignment="1" applyProtection="1">
      <alignment horizontal="left" vertical="center" wrapText="1" shrinkToFi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xSplit="2" ySplit="7" topLeftCell="G15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17.6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9" t="s">
        <v>4</v>
      </c>
      <c r="K2" s="56"/>
      <c r="L2" s="56"/>
      <c r="M2" s="56"/>
      <c r="N2" s="56"/>
      <c r="O2" s="65" t="s">
        <v>5</v>
      </c>
      <c r="P2" s="65"/>
      <c r="Q2" s="88">
        <v>18138</v>
      </c>
      <c r="R2" s="66" t="s">
        <v>6</v>
      </c>
      <c r="S2" s="66"/>
      <c r="T2" s="89"/>
      <c r="U2" s="90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716585.5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>
        <v>689779.96</v>
      </c>
      <c r="D4" s="11"/>
      <c r="E4" s="11"/>
      <c r="F4" s="11" t="s">
        <v>17</v>
      </c>
      <c r="G4" s="13" t="s">
        <v>18</v>
      </c>
      <c r="H4" s="8" t="s">
        <v>19</v>
      </c>
      <c r="I4" s="8"/>
      <c r="J4" s="9" t="s">
        <v>20</v>
      </c>
      <c r="K4" s="56"/>
      <c r="L4" s="56"/>
      <c r="M4" s="56"/>
      <c r="N4" s="56"/>
      <c r="O4" s="8" t="s">
        <v>21</v>
      </c>
      <c r="P4" s="8"/>
      <c r="Q4" s="11"/>
      <c r="R4" s="11" t="s">
        <v>22</v>
      </c>
      <c r="S4" s="11" t="s">
        <v>23</v>
      </c>
      <c r="T4" s="11" t="s">
        <v>24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25</v>
      </c>
      <c r="B5" s="14" t="s">
        <v>26</v>
      </c>
      <c r="C5" s="15"/>
      <c r="D5" s="15"/>
      <c r="E5" s="15"/>
      <c r="F5" s="16"/>
      <c r="G5" s="17" t="s">
        <v>27</v>
      </c>
      <c r="H5" s="14" t="s">
        <v>26</v>
      </c>
      <c r="I5" s="15"/>
      <c r="J5" s="16"/>
      <c r="K5" s="14" t="s">
        <v>28</v>
      </c>
      <c r="L5" s="15"/>
      <c r="M5" s="14" t="s">
        <v>29</v>
      </c>
      <c r="N5" s="16"/>
      <c r="O5" s="14" t="s">
        <v>30</v>
      </c>
      <c r="P5" s="16"/>
      <c r="Q5" s="91" t="s">
        <v>31</v>
      </c>
      <c r="R5" s="92"/>
      <c r="S5" s="92"/>
      <c r="T5" s="11" t="s">
        <v>32</v>
      </c>
      <c r="U5" s="65" t="s">
        <v>33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34</v>
      </c>
      <c r="C6" s="19"/>
      <c r="D6" s="19"/>
      <c r="E6" s="19"/>
      <c r="F6" s="20"/>
      <c r="G6" s="8"/>
      <c r="H6" s="18" t="s">
        <v>35</v>
      </c>
      <c r="I6" s="19"/>
      <c r="J6" s="20"/>
      <c r="K6" s="18" t="s">
        <v>36</v>
      </c>
      <c r="L6" s="19"/>
      <c r="M6" s="18" t="s">
        <v>37</v>
      </c>
      <c r="N6" s="20"/>
      <c r="O6" s="18" t="s">
        <v>38</v>
      </c>
      <c r="P6" s="20"/>
      <c r="Q6" s="93" t="s">
        <v>39</v>
      </c>
      <c r="R6" s="94"/>
      <c r="S6" s="94"/>
      <c r="T6" s="11"/>
      <c r="U6" s="65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1" t="s">
        <v>45</v>
      </c>
      <c r="H7" s="8" t="s">
        <v>46</v>
      </c>
      <c r="I7" s="11" t="s">
        <v>47</v>
      </c>
      <c r="J7" s="11" t="s">
        <v>48</v>
      </c>
      <c r="K7" s="66" t="s">
        <v>47</v>
      </c>
      <c r="L7" s="66" t="s">
        <v>48</v>
      </c>
      <c r="M7" s="11" t="s">
        <v>47</v>
      </c>
      <c r="N7" s="8" t="s">
        <v>48</v>
      </c>
      <c r="O7" s="8" t="s">
        <v>47</v>
      </c>
      <c r="P7" s="8" t="s">
        <v>48</v>
      </c>
      <c r="Q7" s="11" t="s">
        <v>49</v>
      </c>
      <c r="R7" s="11" t="s">
        <v>50</v>
      </c>
      <c r="S7" s="11" t="s">
        <v>51</v>
      </c>
      <c r="T7" s="11"/>
      <c r="U7" s="65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45212</v>
      </c>
      <c r="C8" s="24"/>
      <c r="D8" s="25">
        <v>10000</v>
      </c>
      <c r="E8" s="26" t="s">
        <v>52</v>
      </c>
      <c r="F8" s="26"/>
      <c r="G8" s="27"/>
      <c r="H8" s="28"/>
      <c r="I8" s="67"/>
      <c r="J8" s="67"/>
      <c r="K8" s="68"/>
      <c r="L8" s="68"/>
      <c r="M8" s="69"/>
      <c r="N8" s="22"/>
      <c r="O8" s="22"/>
      <c r="P8" s="22"/>
      <c r="Q8" s="95" t="s">
        <v>53</v>
      </c>
      <c r="R8" s="67"/>
      <c r="S8" s="67"/>
      <c r="T8" s="68">
        <v>5000</v>
      </c>
      <c r="U8" s="96"/>
      <c r="XEI8" s="111"/>
      <c r="XEJ8" s="111"/>
      <c r="XEK8" s="111"/>
      <c r="XEL8" s="111"/>
      <c r="XEM8" s="111"/>
      <c r="XEN8" s="111"/>
      <c r="XEO8" s="111"/>
      <c r="XEP8" s="111"/>
      <c r="XEQ8" s="111"/>
      <c r="XER8" s="111"/>
      <c r="XES8" s="111"/>
      <c r="XET8" s="111"/>
      <c r="XEU8" s="111"/>
      <c r="XEV8" s="111"/>
      <c r="XEW8" s="111"/>
      <c r="XEX8" s="111"/>
      <c r="XEY8" s="111"/>
      <c r="XEZ8" s="111"/>
      <c r="XFA8" s="111"/>
      <c r="XFB8" s="111"/>
      <c r="XFC8" s="111"/>
      <c r="XFD8" s="111"/>
    </row>
    <row r="9" s="2" customFormat="1" ht="34" customHeight="1" spans="1:16384">
      <c r="A9" s="22"/>
      <c r="B9" s="23"/>
      <c r="C9" s="29"/>
      <c r="D9" s="30"/>
      <c r="E9" s="25"/>
      <c r="F9" s="26"/>
      <c r="G9" s="31"/>
      <c r="H9" s="32"/>
      <c r="I9" s="31"/>
      <c r="J9" s="49"/>
      <c r="K9" s="22"/>
      <c r="L9" s="22"/>
      <c r="M9" s="70"/>
      <c r="N9" s="67"/>
      <c r="O9" s="31"/>
      <c r="P9" s="67"/>
      <c r="Q9" s="95" t="s">
        <v>54</v>
      </c>
      <c r="R9" s="96"/>
      <c r="S9" s="96"/>
      <c r="T9" s="68">
        <v>5000</v>
      </c>
      <c r="U9" s="96"/>
      <c r="XEI9" s="111"/>
      <c r="XEJ9" s="111"/>
      <c r="XEK9" s="111"/>
      <c r="XEL9" s="111"/>
      <c r="XEM9" s="111"/>
      <c r="XEN9" s="111"/>
      <c r="XEO9" s="111"/>
      <c r="XEP9" s="111"/>
      <c r="XEQ9" s="111"/>
      <c r="XER9" s="111"/>
      <c r="XES9" s="111"/>
      <c r="XET9" s="111"/>
      <c r="XEU9" s="111"/>
      <c r="XEV9" s="111"/>
      <c r="XEW9" s="111"/>
      <c r="XEX9" s="111"/>
      <c r="XEY9" s="111"/>
      <c r="XEZ9" s="111"/>
      <c r="XFA9" s="111"/>
      <c r="XFB9" s="111"/>
      <c r="XFC9" s="111"/>
      <c r="XFD9" s="111"/>
    </row>
    <row r="10" s="1" customFormat="1" ht="30" customHeight="1" spans="1:16384">
      <c r="A10" s="8">
        <v>2</v>
      </c>
      <c r="B10" s="33">
        <v>45287</v>
      </c>
      <c r="C10" s="34"/>
      <c r="D10" s="35">
        <v>142224.43</v>
      </c>
      <c r="E10" s="36" t="s">
        <v>52</v>
      </c>
      <c r="F10" s="37"/>
      <c r="G10" s="38"/>
      <c r="H10" s="39"/>
      <c r="I10" s="71"/>
      <c r="J10" s="72"/>
      <c r="K10" s="73"/>
      <c r="L10" s="65"/>
      <c r="M10" s="74"/>
      <c r="N10" s="11"/>
      <c r="O10" s="75"/>
      <c r="P10" s="11"/>
      <c r="Q10" s="97" t="s">
        <v>55</v>
      </c>
      <c r="R10" s="11"/>
      <c r="S10" s="11"/>
      <c r="T10" s="66">
        <v>142224.43</v>
      </c>
      <c r="U10" s="65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1" customFormat="1" ht="31" customHeight="1" spans="1:16384">
      <c r="A11" s="8">
        <v>3</v>
      </c>
      <c r="B11" s="40">
        <v>45299</v>
      </c>
      <c r="C11" s="34"/>
      <c r="D11" s="41"/>
      <c r="E11" s="36"/>
      <c r="F11" s="36"/>
      <c r="G11" s="42"/>
      <c r="H11" s="43"/>
      <c r="I11" s="75"/>
      <c r="J11" s="75"/>
      <c r="K11" s="75">
        <v>1104.78</v>
      </c>
      <c r="L11" s="76" t="s">
        <v>56</v>
      </c>
      <c r="M11" s="75"/>
      <c r="N11" s="11"/>
      <c r="O11" s="75"/>
      <c r="P11" s="11"/>
      <c r="Q11" s="98"/>
      <c r="R11" s="99"/>
      <c r="S11" s="11"/>
      <c r="T11" s="100"/>
      <c r="U11" s="101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  <c r="XFD11" s="6"/>
    </row>
    <row r="12" s="1" customFormat="1" ht="31" customHeight="1" spans="1:16384">
      <c r="A12" s="8">
        <v>4</v>
      </c>
      <c r="B12" s="40">
        <v>45321</v>
      </c>
      <c r="C12" s="34">
        <v>711122.17</v>
      </c>
      <c r="D12" s="41"/>
      <c r="E12" s="36"/>
      <c r="F12" s="37"/>
      <c r="G12" s="42"/>
      <c r="H12" s="43"/>
      <c r="I12" s="75"/>
      <c r="J12" s="75"/>
      <c r="K12" s="75"/>
      <c r="L12" s="75"/>
      <c r="M12" s="75">
        <v>50</v>
      </c>
      <c r="N12" s="11" t="s">
        <v>57</v>
      </c>
      <c r="O12" s="75"/>
      <c r="P12" s="11"/>
      <c r="Q12" s="98" t="s">
        <v>58</v>
      </c>
      <c r="R12" s="11">
        <v>95000</v>
      </c>
      <c r="S12" s="11"/>
      <c r="T12" s="102">
        <v>95000</v>
      </c>
      <c r="U12" s="101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s="1" customFormat="1" ht="31" customHeight="1" spans="1:16384">
      <c r="A13" s="8">
        <v>5</v>
      </c>
      <c r="B13" s="40">
        <v>45321</v>
      </c>
      <c r="C13" s="34"/>
      <c r="D13" s="41"/>
      <c r="E13" s="36"/>
      <c r="F13" s="37"/>
      <c r="G13" s="42"/>
      <c r="H13" s="43"/>
      <c r="I13" s="75"/>
      <c r="J13" s="75"/>
      <c r="K13" s="75"/>
      <c r="L13" s="75"/>
      <c r="M13" s="75">
        <v>100</v>
      </c>
      <c r="N13" s="11" t="s">
        <v>57</v>
      </c>
      <c r="O13" s="75"/>
      <c r="P13" s="11"/>
      <c r="Q13" s="98" t="s">
        <v>59</v>
      </c>
      <c r="R13" s="11">
        <v>210000</v>
      </c>
      <c r="S13" s="11"/>
      <c r="T13" s="102">
        <v>180000</v>
      </c>
      <c r="U13" s="101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31" customHeight="1" spans="1:16384">
      <c r="A14" s="8">
        <v>6</v>
      </c>
      <c r="B14" s="40">
        <v>45323</v>
      </c>
      <c r="C14" s="34"/>
      <c r="D14" s="41"/>
      <c r="E14" s="36"/>
      <c r="F14" s="36"/>
      <c r="G14" s="42"/>
      <c r="H14" s="43">
        <v>0.01</v>
      </c>
      <c r="I14" s="75">
        <f>C3*H14</f>
        <v>7165.855</v>
      </c>
      <c r="J14" s="77" t="s">
        <v>60</v>
      </c>
      <c r="K14" s="75">
        <f>C3*H14</f>
        <v>7165.855</v>
      </c>
      <c r="L14" s="77" t="s">
        <v>61</v>
      </c>
      <c r="M14" s="75">
        <v>100</v>
      </c>
      <c r="N14" s="11" t="s">
        <v>57</v>
      </c>
      <c r="O14" s="75"/>
      <c r="P14" s="11"/>
      <c r="Q14" s="98" t="s">
        <v>62</v>
      </c>
      <c r="R14" s="11">
        <v>222341.86</v>
      </c>
      <c r="S14" s="11"/>
      <c r="T14" s="102">
        <v>210000</v>
      </c>
      <c r="U14" s="101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1" customFormat="1" ht="31" customHeight="1" spans="1:16384">
      <c r="A15" s="8">
        <v>7</v>
      </c>
      <c r="B15" s="40">
        <v>45327</v>
      </c>
      <c r="C15" s="34"/>
      <c r="D15" s="41"/>
      <c r="E15" s="36"/>
      <c r="F15" s="36"/>
      <c r="G15" s="42"/>
      <c r="H15" s="43"/>
      <c r="I15" s="75"/>
      <c r="J15" s="75"/>
      <c r="K15" s="75"/>
      <c r="L15" s="75"/>
      <c r="M15" s="75">
        <v>50</v>
      </c>
      <c r="N15" s="11" t="s">
        <v>57</v>
      </c>
      <c r="O15" s="75"/>
      <c r="P15" s="11"/>
      <c r="Q15" s="98" t="s">
        <v>63</v>
      </c>
      <c r="R15" s="11">
        <v>21500</v>
      </c>
      <c r="S15" s="11"/>
      <c r="T15" s="102">
        <v>30000</v>
      </c>
      <c r="U15" s="101"/>
      <c r="V15" s="1" t="s">
        <v>64</v>
      </c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1" customFormat="1" ht="31" customHeight="1" spans="1:16384">
      <c r="A16" s="8">
        <v>8</v>
      </c>
      <c r="B16" s="40">
        <v>45328</v>
      </c>
      <c r="C16" s="34"/>
      <c r="D16" s="41"/>
      <c r="E16" s="36"/>
      <c r="F16" s="36"/>
      <c r="G16" s="42"/>
      <c r="H16" s="43"/>
      <c r="I16" s="75"/>
      <c r="J16" s="75"/>
      <c r="K16" s="75"/>
      <c r="L16" s="75"/>
      <c r="M16" s="75">
        <v>50</v>
      </c>
      <c r="N16" s="11" t="s">
        <v>57</v>
      </c>
      <c r="O16" s="75"/>
      <c r="P16" s="11"/>
      <c r="Q16" s="98" t="s">
        <v>65</v>
      </c>
      <c r="R16" s="11">
        <v>60000</v>
      </c>
      <c r="S16" s="11"/>
      <c r="T16" s="102">
        <v>60000</v>
      </c>
      <c r="U16" s="101"/>
      <c r="V16" s="1" t="s">
        <v>64</v>
      </c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1" customFormat="1" ht="31" customHeight="1" spans="1:16384">
      <c r="A17" s="8">
        <v>9</v>
      </c>
      <c r="B17" s="40">
        <v>45328</v>
      </c>
      <c r="C17" s="34"/>
      <c r="D17" s="41"/>
      <c r="E17" s="36"/>
      <c r="F17" s="36"/>
      <c r="G17" s="42"/>
      <c r="H17" s="43"/>
      <c r="I17" s="75"/>
      <c r="J17" s="75"/>
      <c r="K17" s="31">
        <v>216.61</v>
      </c>
      <c r="L17" s="78" t="s">
        <v>66</v>
      </c>
      <c r="M17" s="75">
        <v>50</v>
      </c>
      <c r="N17" s="11" t="s">
        <v>57</v>
      </c>
      <c r="O17" s="75"/>
      <c r="P17" s="11"/>
      <c r="Q17" s="98" t="s">
        <v>67</v>
      </c>
      <c r="R17" s="11">
        <v>65000</v>
      </c>
      <c r="S17" s="11"/>
      <c r="T17" s="102">
        <v>65000</v>
      </c>
      <c r="U17" s="101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2" customFormat="1" ht="30" customHeight="1" spans="1:16384">
      <c r="A18" s="22">
        <v>10</v>
      </c>
      <c r="B18" s="40">
        <v>45370</v>
      </c>
      <c r="C18" s="44"/>
      <c r="D18" s="45"/>
      <c r="E18" s="46"/>
      <c r="F18" s="46"/>
      <c r="G18" s="46"/>
      <c r="H18" s="47"/>
      <c r="I18" s="31"/>
      <c r="J18" s="46"/>
      <c r="K18" s="31">
        <v>6000</v>
      </c>
      <c r="L18" s="78" t="s">
        <v>68</v>
      </c>
      <c r="M18" s="31">
        <v>50</v>
      </c>
      <c r="N18" s="47" t="s">
        <v>57</v>
      </c>
      <c r="O18" s="31"/>
      <c r="P18" s="47"/>
      <c r="Q18" s="103" t="s">
        <v>69</v>
      </c>
      <c r="R18" s="47"/>
      <c r="S18" s="47"/>
      <c r="T18" s="68">
        <v>1800</v>
      </c>
      <c r="U18" s="10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111"/>
      <c r="XEJ18" s="111"/>
      <c r="XEK18" s="111"/>
      <c r="XEL18" s="111"/>
      <c r="XEM18" s="111"/>
      <c r="XEN18" s="111"/>
      <c r="XEO18" s="111"/>
      <c r="XEP18" s="111"/>
      <c r="XEQ18" s="111"/>
      <c r="XER18" s="111"/>
      <c r="XES18" s="111"/>
      <c r="XET18" s="111"/>
      <c r="XEU18" s="111"/>
      <c r="XEV18" s="111"/>
      <c r="XEW18" s="111"/>
      <c r="XEX18" s="111"/>
      <c r="XEY18" s="111"/>
      <c r="XEZ18" s="111"/>
      <c r="XFA18" s="111"/>
      <c r="XFB18" s="111"/>
      <c r="XFC18" s="111"/>
      <c r="XFD18" s="111"/>
    </row>
    <row r="19" s="2" customFormat="1" ht="30" customHeight="1" spans="1:16384">
      <c r="A19" s="22">
        <v>11</v>
      </c>
      <c r="B19" s="48">
        <v>45582</v>
      </c>
      <c r="C19" s="44">
        <v>-21342.21</v>
      </c>
      <c r="D19" s="45"/>
      <c r="E19" s="46"/>
      <c r="F19" s="49" t="s">
        <v>70</v>
      </c>
      <c r="G19" s="46"/>
      <c r="H19" s="47"/>
      <c r="I19" s="31"/>
      <c r="J19" s="46"/>
      <c r="K19" s="31"/>
      <c r="L19" s="31"/>
      <c r="M19" s="31">
        <v>200</v>
      </c>
      <c r="N19" s="47" t="s">
        <v>71</v>
      </c>
      <c r="O19" s="31"/>
      <c r="P19" s="47"/>
      <c r="Q19" s="95" t="s">
        <v>55</v>
      </c>
      <c r="R19" s="67"/>
      <c r="S19" s="67"/>
      <c r="T19" s="68">
        <v>-142224.43</v>
      </c>
      <c r="U19" s="10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111"/>
      <c r="XEJ19" s="111"/>
      <c r="XEK19" s="111"/>
      <c r="XEL19" s="111"/>
      <c r="XEM19" s="111"/>
      <c r="XEN19" s="111"/>
      <c r="XEO19" s="111"/>
      <c r="XEP19" s="111"/>
      <c r="XEQ19" s="111"/>
      <c r="XER19" s="111"/>
      <c r="XES19" s="111"/>
      <c r="XET19" s="111"/>
      <c r="XEU19" s="111"/>
      <c r="XEV19" s="111"/>
      <c r="XEW19" s="111"/>
      <c r="XEX19" s="111"/>
      <c r="XEY19" s="111"/>
      <c r="XEZ19" s="111"/>
      <c r="XFA19" s="111"/>
      <c r="XFB19" s="111"/>
      <c r="XFC19" s="111"/>
      <c r="XFD19" s="111"/>
    </row>
    <row r="20" s="3" customFormat="1" ht="30" customHeight="1" spans="1:16384">
      <c r="A20" s="50">
        <v>12</v>
      </c>
      <c r="B20" s="51">
        <v>45593</v>
      </c>
      <c r="C20" s="52"/>
      <c r="D20" s="53">
        <v>-139350</v>
      </c>
      <c r="E20" s="54"/>
      <c r="F20" s="54"/>
      <c r="G20" s="54"/>
      <c r="H20" s="55"/>
      <c r="I20" s="79"/>
      <c r="J20" s="54"/>
      <c r="K20" s="79"/>
      <c r="L20" s="79"/>
      <c r="M20" s="79">
        <v>50</v>
      </c>
      <c r="N20" s="55" t="s">
        <v>57</v>
      </c>
      <c r="O20" s="79"/>
      <c r="P20" s="55"/>
      <c r="Q20" s="105" t="s">
        <v>72</v>
      </c>
      <c r="R20" s="55">
        <v>27900</v>
      </c>
      <c r="S20" s="55"/>
      <c r="T20" s="106">
        <v>27900</v>
      </c>
      <c r="U20" s="10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112"/>
      <c r="XEJ20" s="112"/>
      <c r="XEK20" s="112"/>
      <c r="XEL20" s="112"/>
      <c r="XEM20" s="112"/>
      <c r="XEN20" s="112"/>
      <c r="XEO20" s="112"/>
      <c r="XEP20" s="112"/>
      <c r="XEQ20" s="112"/>
      <c r="XER20" s="112"/>
      <c r="XES20" s="112"/>
      <c r="XET20" s="112"/>
      <c r="XEU20" s="112"/>
      <c r="XEV20" s="112"/>
      <c r="XEW20" s="112"/>
      <c r="XEX20" s="112"/>
      <c r="XEY20" s="112"/>
      <c r="XEZ20" s="112"/>
      <c r="XFA20" s="112"/>
      <c r="XFB20" s="112"/>
      <c r="XFC20" s="112"/>
      <c r="XFD20" s="112"/>
    </row>
    <row r="21" s="3" customFormat="1" ht="30" customHeight="1" spans="1:16384">
      <c r="A21" s="50"/>
      <c r="B21" s="50"/>
      <c r="C21" s="52"/>
      <c r="D21" s="53"/>
      <c r="E21" s="54"/>
      <c r="F21" s="54"/>
      <c r="G21" s="54"/>
      <c r="H21" s="55"/>
      <c r="I21" s="79"/>
      <c r="J21" s="54"/>
      <c r="K21" s="79">
        <v>200</v>
      </c>
      <c r="L21" s="79" t="s">
        <v>57</v>
      </c>
      <c r="M21" s="79">
        <v>401</v>
      </c>
      <c r="N21" s="55" t="s">
        <v>73</v>
      </c>
      <c r="O21" s="79"/>
      <c r="P21" s="55"/>
      <c r="Q21" s="55"/>
      <c r="R21" s="55"/>
      <c r="S21" s="55"/>
      <c r="T21" s="106"/>
      <c r="U21" s="107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112"/>
      <c r="XEJ21" s="112"/>
      <c r="XEK21" s="112"/>
      <c r="XEL21" s="112"/>
      <c r="XEM21" s="112"/>
      <c r="XEN21" s="112"/>
      <c r="XEO21" s="112"/>
      <c r="XEP21" s="112"/>
      <c r="XEQ21" s="112"/>
      <c r="XER21" s="112"/>
      <c r="XES21" s="112"/>
      <c r="XET21" s="112"/>
      <c r="XEU21" s="112"/>
      <c r="XEV21" s="112"/>
      <c r="XEW21" s="112"/>
      <c r="XEX21" s="112"/>
      <c r="XEY21" s="112"/>
      <c r="XEZ21" s="112"/>
      <c r="XFA21" s="112"/>
      <c r="XFB21" s="112"/>
      <c r="XFC21" s="112"/>
      <c r="XFD21" s="112"/>
    </row>
    <row r="22" s="3" customFormat="1" ht="30" customHeight="1" spans="1:16384">
      <c r="A22" s="50"/>
      <c r="B22" s="50"/>
      <c r="C22" s="52"/>
      <c r="D22" s="53"/>
      <c r="E22" s="54"/>
      <c r="F22" s="54"/>
      <c r="G22" s="54"/>
      <c r="H22" s="55"/>
      <c r="I22" s="79"/>
      <c r="J22" s="54"/>
      <c r="K22" s="79"/>
      <c r="L22" s="79"/>
      <c r="M22" s="79"/>
      <c r="N22" s="55"/>
      <c r="O22" s="79"/>
      <c r="P22" s="55"/>
      <c r="Q22" s="55"/>
      <c r="R22" s="55"/>
      <c r="S22" s="55"/>
      <c r="T22" s="106"/>
      <c r="U22" s="10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112"/>
      <c r="XEJ22" s="112"/>
      <c r="XEK22" s="112"/>
      <c r="XEL22" s="112"/>
      <c r="XEM22" s="112"/>
      <c r="XEN22" s="112"/>
      <c r="XEO22" s="112"/>
      <c r="XEP22" s="112"/>
      <c r="XEQ22" s="112"/>
      <c r="XER22" s="112"/>
      <c r="XES22" s="112"/>
      <c r="XET22" s="112"/>
      <c r="XEU22" s="112"/>
      <c r="XEV22" s="112"/>
      <c r="XEW22" s="112"/>
      <c r="XEX22" s="112"/>
      <c r="XEY22" s="112"/>
      <c r="XEZ22" s="112"/>
      <c r="XFA22" s="112"/>
      <c r="XFB22" s="112"/>
      <c r="XFC22" s="112"/>
      <c r="XFD22" s="112"/>
    </row>
    <row r="23" s="3" customFormat="1" ht="30" customHeight="1" spans="1:16384">
      <c r="A23" s="50"/>
      <c r="B23" s="50"/>
      <c r="C23" s="52"/>
      <c r="D23" s="53"/>
      <c r="E23" s="54"/>
      <c r="F23" s="54"/>
      <c r="G23" s="54"/>
      <c r="H23" s="55"/>
      <c r="I23" s="79"/>
      <c r="J23" s="54"/>
      <c r="K23" s="79"/>
      <c r="L23" s="79"/>
      <c r="M23" s="79"/>
      <c r="N23" s="55"/>
      <c r="O23" s="79"/>
      <c r="P23" s="55"/>
      <c r="Q23" s="55"/>
      <c r="R23" s="55"/>
      <c r="S23" s="55"/>
      <c r="T23" s="106"/>
      <c r="U23" s="10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112"/>
      <c r="XEJ23" s="112"/>
      <c r="XEK23" s="112"/>
      <c r="XEL23" s="112"/>
      <c r="XEM23" s="112"/>
      <c r="XEN23" s="112"/>
      <c r="XEO23" s="112"/>
      <c r="XEP23" s="112"/>
      <c r="XEQ23" s="112"/>
      <c r="XER23" s="112"/>
      <c r="XES23" s="112"/>
      <c r="XET23" s="112"/>
      <c r="XEU23" s="112"/>
      <c r="XEV23" s="112"/>
      <c r="XEW23" s="112"/>
      <c r="XEX23" s="112"/>
      <c r="XEY23" s="112"/>
      <c r="XEZ23" s="112"/>
      <c r="XFA23" s="112"/>
      <c r="XFB23" s="112"/>
      <c r="XFC23" s="112"/>
      <c r="XFD23" s="112"/>
    </row>
    <row r="24" s="1" customFormat="1" ht="30" customHeight="1" spans="1:16384">
      <c r="A24" s="8" t="s">
        <v>74</v>
      </c>
      <c r="B24" s="8"/>
      <c r="C24" s="56">
        <f>SUM(C8:C23)</f>
        <v>689779.96</v>
      </c>
      <c r="D24" s="57">
        <f>SUM(D8:D23)</f>
        <v>12874.43</v>
      </c>
      <c r="E24" s="58"/>
      <c r="F24" s="58"/>
      <c r="G24" s="58"/>
      <c r="H24" s="56" t="s">
        <v>75</v>
      </c>
      <c r="I24" s="75">
        <f>SUM(I8:I23)</f>
        <v>7165.855</v>
      </c>
      <c r="J24" s="58"/>
      <c r="K24" s="75">
        <f>SUM(K8:K23)</f>
        <v>14687.245</v>
      </c>
      <c r="L24" s="75"/>
      <c r="M24" s="75">
        <f>SUM(M8:M23)</f>
        <v>1101</v>
      </c>
      <c r="N24" s="56" t="s">
        <v>75</v>
      </c>
      <c r="O24" s="75">
        <f>SUM(O8:O10)</f>
        <v>0</v>
      </c>
      <c r="P24" s="56" t="s">
        <v>75</v>
      </c>
      <c r="Q24" s="56" t="s">
        <v>75</v>
      </c>
      <c r="R24" s="56"/>
      <c r="S24" s="56"/>
      <c r="T24" s="66">
        <f>SUM(T8:T23)</f>
        <v>679700</v>
      </c>
      <c r="U24" s="108">
        <f>C24+D24-I24-K24-M24-O24-T24</f>
        <v>0.289999999920838</v>
      </c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0" customHeight="1" spans="1:16384">
      <c r="A25" s="8" t="s">
        <v>76</v>
      </c>
      <c r="B25" s="8"/>
      <c r="C25" s="8" t="s">
        <v>77</v>
      </c>
      <c r="D25" s="8"/>
      <c r="E25" s="8"/>
      <c r="F25" s="59">
        <f>O25</f>
        <v>27900</v>
      </c>
      <c r="G25" s="60"/>
      <c r="H25" s="61" t="s">
        <v>78</v>
      </c>
      <c r="I25" s="80"/>
      <c r="J25" s="80"/>
      <c r="K25" s="80"/>
      <c r="L25" s="80"/>
      <c r="M25" s="81"/>
      <c r="N25" s="8" t="s">
        <v>79</v>
      </c>
      <c r="O25" s="82">
        <f>T20</f>
        <v>27900</v>
      </c>
      <c r="P25" s="83"/>
      <c r="Q25" s="83"/>
      <c r="R25" s="83"/>
      <c r="S25" s="83"/>
      <c r="T25" s="83"/>
      <c r="U25" s="109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/>
      <c r="B26" s="8"/>
      <c r="C26" s="8" t="s">
        <v>80</v>
      </c>
      <c r="D26" s="8"/>
      <c r="E26" s="8"/>
      <c r="F26" s="59">
        <v>0</v>
      </c>
      <c r="G26" s="60"/>
      <c r="H26" s="62"/>
      <c r="I26" s="84"/>
      <c r="J26" s="84"/>
      <c r="K26" s="84"/>
      <c r="L26" s="84"/>
      <c r="M26" s="85"/>
      <c r="N26" s="8" t="s">
        <v>81</v>
      </c>
      <c r="O26" s="86">
        <f>O25</f>
        <v>27900</v>
      </c>
      <c r="P26" s="87"/>
      <c r="Q26" s="87"/>
      <c r="R26" s="87"/>
      <c r="S26" s="87"/>
      <c r="T26" s="87"/>
      <c r="U26" s="110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spans="2:16384">
      <c r="B27" s="4"/>
      <c r="E27" s="5"/>
      <c r="F27" s="5"/>
      <c r="G27" s="5"/>
      <c r="I27" s="5"/>
      <c r="J27" s="5"/>
      <c r="M27" s="5"/>
      <c r="T27" s="5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spans="2:16384">
      <c r="B28" s="4"/>
      <c r="E28" s="5"/>
      <c r="F28" s="5"/>
      <c r="G28" s="5"/>
      <c r="I28" s="5"/>
      <c r="J28" s="5"/>
      <c r="M28" s="5"/>
      <c r="T28" s="5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63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4:B24"/>
    <mergeCell ref="C25:E25"/>
    <mergeCell ref="F25:G25"/>
    <mergeCell ref="O25:U25"/>
    <mergeCell ref="C26:E26"/>
    <mergeCell ref="F26:G26"/>
    <mergeCell ref="O26:U26"/>
    <mergeCell ref="A5:A7"/>
    <mergeCell ref="T5:T7"/>
    <mergeCell ref="U5:U7"/>
    <mergeCell ref="A25:B26"/>
    <mergeCell ref="H25:M2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2024-12-03T01:47:04Z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