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4" r:id="rId1"/>
  </sheets>
  <definedNames>
    <definedName name="_xlnm._FilterDatabase" localSheetId="0" hidden="1">'1'!$A$1:$V$29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L9" authorId="0">
      <text>
        <r>
          <rPr>
            <b/>
            <sz val="9"/>
            <rFont val="宋体"/>
            <charset val="134"/>
          </rPr>
          <t>Administrator:</t>
        </r>
        <r>
          <rPr>
            <sz val="9"/>
            <rFont val="宋体"/>
            <charset val="134"/>
          </rPr>
          <t xml:space="preserve">
2023年10月23日20点一10月26日19点 王童去项目开立农民工专户，出场费1200元</t>
        </r>
      </text>
    </comment>
    <comment ref="L12" authorId="0">
      <text>
        <r>
          <rPr>
            <b/>
            <sz val="9"/>
            <rFont val="宋体"/>
            <charset val="134"/>
          </rPr>
          <t>Administrator:</t>
        </r>
        <r>
          <rPr>
            <sz val="9"/>
            <rFont val="宋体"/>
            <charset val="134"/>
          </rPr>
          <t xml:space="preserve">
2023.10.23-2023.10.26王童办理农民工专户事项，飞机票3978元，出差补助3天300元，市内交通费152元</t>
        </r>
      </text>
    </comment>
  </commentList>
</comments>
</file>

<file path=xl/sharedStrings.xml><?xml version="1.0" encoding="utf-8"?>
<sst xmlns="http://schemas.openxmlformats.org/spreadsheetml/2006/main" count="115" uniqueCount="88">
  <si>
    <t xml:space="preserve">工程款支付证书 </t>
  </si>
  <si>
    <t>工程名称</t>
  </si>
  <si>
    <t>18083-昌都市类乌齐县长毛岭乡达雄线交叉口至达雄村公路工程</t>
  </si>
  <si>
    <t>建设单位</t>
  </si>
  <si>
    <t>西藏类乌齐县交通运输</t>
  </si>
  <si>
    <t>ERP编号</t>
  </si>
  <si>
    <t>档案编号</t>
  </si>
  <si>
    <t>合同金额</t>
  </si>
  <si>
    <t>中标时间</t>
  </si>
  <si>
    <t>2023.9.11</t>
  </si>
  <si>
    <t>已提供工程资料</t>
  </si>
  <si>
    <t>中标通知书、投资协议、施工合同</t>
  </si>
  <si>
    <t>保存地址</t>
  </si>
  <si>
    <t>责任单位</t>
  </si>
  <si>
    <t>决算金额</t>
  </si>
  <si>
    <t>决算时间</t>
  </si>
  <si>
    <t>项目部印章</t>
  </si>
  <si>
    <t>有9.19</t>
  </si>
  <si>
    <t>施工人</t>
  </si>
  <si>
    <t>刘建秀</t>
  </si>
  <si>
    <t>区域责任人</t>
  </si>
  <si>
    <t>何昌宝</t>
  </si>
  <si>
    <t>省办负责人</t>
  </si>
  <si>
    <t>序号</t>
  </si>
  <si>
    <t>经营填写</t>
  </si>
  <si>
    <t>工程填写</t>
  </si>
  <si>
    <t>财务填写</t>
  </si>
  <si>
    <t>经营、工程、质安填写</t>
  </si>
  <si>
    <t>区域负责人</t>
  </si>
  <si>
    <t>申请部门填写财务核对</t>
  </si>
  <si>
    <t>本次支付
金额</t>
  </si>
  <si>
    <t>剩余款项</t>
  </si>
  <si>
    <t>到款情况</t>
  </si>
  <si>
    <t>暂列金</t>
  </si>
  <si>
    <t>代缴税金</t>
  </si>
  <si>
    <t>其他扣款</t>
  </si>
  <si>
    <t>预留款</t>
  </si>
  <si>
    <t>成本票</t>
  </si>
  <si>
    <t>日期</t>
  </si>
  <si>
    <t>工程款金额</t>
  </si>
  <si>
    <t>周转金金额</t>
  </si>
  <si>
    <t>到款银行</t>
  </si>
  <si>
    <t>到款账户</t>
  </si>
  <si>
    <t>完成进度</t>
  </si>
  <si>
    <t>比例</t>
  </si>
  <si>
    <t>金额</t>
  </si>
  <si>
    <t>备注</t>
  </si>
  <si>
    <t>供货单位</t>
  </si>
  <si>
    <t>合同额</t>
  </si>
  <si>
    <t>成本票额</t>
  </si>
  <si>
    <t>中行</t>
  </si>
  <si>
    <t>1752 57190 682</t>
  </si>
  <si>
    <t>2%年度内*50%</t>
  </si>
  <si>
    <t>2%年度内*50%企税</t>
  </si>
  <si>
    <t>外经证+手续费</t>
  </si>
  <si>
    <t>户名:中国石油天然气股份有限公司西藏昌都销售分公司汇缴户
账号: 25480001040007079
开户行:中国农业银行昌都聚盛支行</t>
  </si>
  <si>
    <t>出场费</t>
  </si>
  <si>
    <t>手续费</t>
  </si>
  <si>
    <t>户名:洛隆县勇顺商贸有限公司（水泥）
账号:25492001040005558
开户行:中国农业银行洛隆县支行</t>
  </si>
  <si>
    <t>户名:安徽昌达路桥工程集团有限公司类乌齐长毛岭乡公路工程农民工工资专户
账号:2000012583000030
开户行:西藏银行昌都分行</t>
  </si>
  <si>
    <t>户名:德阳市腾升建筑工程机械制造有限公司（搅拌机采购）
账号:51001648603051508907
开户行:中国建设银行德阳分行营业部</t>
  </si>
  <si>
    <t>从100万保证金里扣减</t>
  </si>
  <si>
    <t>差旅费</t>
  </si>
  <si>
    <t>保函押金</t>
  </si>
  <si>
    <t>户名:洛隆县联发建筑工程有限责任公司（按工资表发）
账号: 25492001040005194
开户行:中国农业银行洛隆县支行</t>
  </si>
  <si>
    <t>民工专户</t>
  </si>
  <si>
    <t>户名:中国人民财产保险股份有限公司昌都分公司（安全险）
账号:25480001040005487
开户行:中国农业银行昌都聚盛支行</t>
  </si>
  <si>
    <t>户名:中国人民财产保险股份有限公司昌都分公司（民工履约保险）
账号:25480001040005487
开户行:中国农业银行昌都聚盛支行</t>
  </si>
  <si>
    <t>户名:刘建秀（垫付工伤保险）
账号:6228483878215936275
开户行:中国农业银行洛隆县支行</t>
  </si>
  <si>
    <t>增值税及附加</t>
  </si>
  <si>
    <t>户名:金牛区兴浩宇金属制品加工厂(高强丝杆、止水螺杆)
账号:021109040120010000877开户行:成都农商银行金府支行</t>
  </si>
  <si>
    <t>户名:四川隽永建材有限责任公司（水泥、木方、模板)
账号:2312488109000257467
开户行:中国工商银行股份有限公司资阳分行</t>
  </si>
  <si>
    <t>户名:晋州市维嘉金属制品有限公司(铁丝、钉子）
账号:0402024409300430585
开户行:中国工商银行晋州支行</t>
  </si>
  <si>
    <t>2*50%管理费全部扣完</t>
  </si>
  <si>
    <t>2*50%企税，全部扣完</t>
  </si>
  <si>
    <t>户名:昌都旭辉工程机械租赁服务有限公司（ 挖掘机、装载机、压路机、罐车）
账号: 25430001040010900
开户行:中国农业银行类乌齐县支行</t>
  </si>
  <si>
    <t>户名:滨州方阔工贸有限公司
账号: 15710601040005197
开户行:中国农业银行惠民县支行姜楼分理处</t>
  </si>
  <si>
    <t>出场费+差旅交通费</t>
  </si>
  <si>
    <t>户名:金牛区顺顺发五金经营部
账号: 583354134500015
开户行:浙江民泰商业银行股份有限公司成都金牛支行</t>
  </si>
  <si>
    <t>户名:类乌齐县正良商贸有限公司
账号: 25430001040013300
开户行:中国农业银行类乌齐县支行</t>
  </si>
  <si>
    <t>户名:西藏类乌齐县建滔商贸有限公司
账号: 25430001040010918
开户行:中国农业银行类乌齐县支行</t>
  </si>
  <si>
    <t>合计</t>
  </si>
  <si>
    <t>本次结算   支付明细</t>
  </si>
  <si>
    <t>应支付金额</t>
  </si>
  <si>
    <t>本次支付金额</t>
  </si>
  <si>
    <t>小写</t>
  </si>
  <si>
    <t>已支付金额</t>
  </si>
  <si>
    <t>大写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</si>
</sst>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d;@"/>
    <numFmt numFmtId="177" formatCode="#,##0.00_ "/>
    <numFmt numFmtId="178" formatCode="yyyy&quot;年&quot;m&quot;月&quot;d&quot;日&quot;;@"/>
    <numFmt numFmtId="179" formatCode="0.0%"/>
    <numFmt numFmtId="180" formatCode="0_ "/>
    <numFmt numFmtId="181" formatCode="0.00_ "/>
  </numFmts>
  <fonts count="34">
    <font>
      <sz val="11"/>
      <name val="宋体"/>
      <charset val="134"/>
    </font>
    <font>
      <b/>
      <sz val="9"/>
      <name val="宋体"/>
      <charset val="134"/>
    </font>
    <font>
      <b/>
      <sz val="9"/>
      <color theme="1"/>
      <name val="宋体"/>
      <charset val="134"/>
    </font>
    <font>
      <b/>
      <sz val="9"/>
      <color rgb="FFFF0000"/>
      <name val="宋体"/>
      <charset val="134"/>
    </font>
    <font>
      <b/>
      <sz val="18"/>
      <name val="宋体"/>
      <charset val="134"/>
    </font>
    <font>
      <b/>
      <sz val="10"/>
      <name val="宋体"/>
      <charset val="134"/>
    </font>
    <font>
      <b/>
      <sz val="10"/>
      <color theme="1"/>
      <name val="宋体"/>
      <charset val="134"/>
    </font>
    <font>
      <b/>
      <sz val="10"/>
      <color rgb="FFFF0000"/>
      <name val="宋体"/>
      <charset val="134"/>
    </font>
    <font>
      <b/>
      <sz val="12"/>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b/>
      <sz val="9"/>
      <name val="宋体"/>
      <charset val="134"/>
    </font>
    <font>
      <sz val="9"/>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6" borderId="15" applyNumberFormat="0" applyAlignment="0" applyProtection="0">
      <alignment vertical="center"/>
    </xf>
    <xf numFmtId="0" fontId="20" fillId="7" borderId="16" applyNumberFormat="0" applyAlignment="0" applyProtection="0">
      <alignment vertical="center"/>
    </xf>
    <xf numFmtId="0" fontId="21" fillId="7" borderId="15" applyNumberFormat="0" applyAlignment="0" applyProtection="0">
      <alignment vertical="center"/>
    </xf>
    <xf numFmtId="0" fontId="22" fillId="8"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9" fontId="30" fillId="0" borderId="0">
      <protection locked="0"/>
    </xf>
    <xf numFmtId="0" fontId="31" fillId="0" borderId="0">
      <protection locked="0"/>
    </xf>
  </cellStyleXfs>
  <cellXfs count="103">
    <xf numFmtId="0" fontId="0" fillId="0" borderId="0" xfId="0">
      <alignment vertical="center"/>
    </xf>
    <xf numFmtId="0" fontId="1" fillId="2" borderId="0" xfId="50" applyFont="1" applyFill="1" applyBorder="1" applyAlignment="1" applyProtection="1">
      <alignment horizontal="center" vertical="center"/>
    </xf>
    <xf numFmtId="0" fontId="2" fillId="3" borderId="0" xfId="50" applyFont="1" applyFill="1" applyBorder="1" applyAlignment="1" applyProtection="1">
      <alignment horizontal="center" vertical="center"/>
    </xf>
    <xf numFmtId="0" fontId="1" fillId="3" borderId="0" xfId="50" applyFont="1" applyFill="1" applyBorder="1" applyAlignment="1" applyProtection="1">
      <alignment horizontal="center" vertical="center"/>
    </xf>
    <xf numFmtId="0" fontId="3" fillId="3" borderId="0" xfId="50" applyFont="1" applyFill="1" applyBorder="1" applyAlignment="1" applyProtection="1">
      <alignment horizontal="center" vertical="center"/>
    </xf>
    <xf numFmtId="0" fontId="1" fillId="3" borderId="0" xfId="50" applyFont="1" applyFill="1" applyAlignment="1" applyProtection="1">
      <alignment horizontal="center" vertical="center"/>
    </xf>
    <xf numFmtId="0" fontId="3" fillId="3" borderId="0" xfId="50" applyFont="1" applyFill="1" applyAlignment="1" applyProtection="1">
      <alignment horizontal="center" vertical="center"/>
    </xf>
    <xf numFmtId="176" fontId="1" fillId="3" borderId="0" xfId="50" applyNumberFormat="1" applyFont="1" applyFill="1" applyBorder="1" applyAlignment="1" applyProtection="1">
      <alignment horizontal="center" vertical="center"/>
    </xf>
    <xf numFmtId="177" fontId="1" fillId="3" borderId="0" xfId="50" applyNumberFormat="1" applyFont="1" applyFill="1" applyBorder="1" applyAlignment="1" applyProtection="1">
      <alignment horizontal="center" vertical="center"/>
    </xf>
    <xf numFmtId="0" fontId="4" fillId="2" borderId="1" xfId="50" applyFont="1" applyFill="1" applyBorder="1" applyAlignment="1" applyProtection="1">
      <alignment horizontal="center" vertical="center"/>
    </xf>
    <xf numFmtId="0" fontId="1" fillId="2" borderId="2"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shrinkToFit="1"/>
    </xf>
    <xf numFmtId="0" fontId="5" fillId="2" borderId="3" xfId="50" applyFont="1" applyFill="1" applyBorder="1" applyAlignment="1" applyProtection="1">
      <alignment horizontal="center" vertical="center" shrinkToFit="1"/>
    </xf>
    <xf numFmtId="177" fontId="1" fillId="2" borderId="2" xfId="50" applyNumberFormat="1" applyFont="1" applyFill="1" applyBorder="1" applyAlignment="1" applyProtection="1">
      <alignment horizontal="center" vertical="center" wrapText="1"/>
    </xf>
    <xf numFmtId="178" fontId="1" fillId="2" borderId="4" xfId="50" applyNumberFormat="1" applyFont="1" applyFill="1" applyBorder="1" applyAlignment="1" applyProtection="1">
      <alignment horizontal="center" vertical="center" wrapText="1"/>
    </xf>
    <xf numFmtId="177" fontId="1" fillId="2" borderId="2" xfId="50" applyNumberFormat="1" applyFont="1" applyFill="1" applyBorder="1" applyAlignment="1" applyProtection="1">
      <alignment horizontal="right" vertical="center" wrapText="1"/>
    </xf>
    <xf numFmtId="177" fontId="1" fillId="2" borderId="4" xfId="50" applyNumberFormat="1" applyFont="1" applyFill="1" applyBorder="1" applyAlignment="1" applyProtection="1">
      <alignment horizontal="center" vertical="center" wrapText="1"/>
    </xf>
    <xf numFmtId="0" fontId="1" fillId="4" borderId="3" xfId="50" applyFont="1" applyFill="1" applyBorder="1" applyAlignment="1" applyProtection="1">
      <alignment horizontal="center" vertical="center" wrapText="1"/>
    </xf>
    <xf numFmtId="0" fontId="1" fillId="4" borderId="5" xfId="50" applyFont="1" applyFill="1" applyBorder="1" applyAlignment="1" applyProtection="1">
      <alignment horizontal="center" vertical="center" wrapText="1"/>
    </xf>
    <xf numFmtId="0" fontId="1" fillId="4" borderId="4" xfId="50" applyFont="1" applyFill="1" applyBorder="1" applyAlignment="1" applyProtection="1">
      <alignment horizontal="center" vertical="center" wrapText="1"/>
    </xf>
    <xf numFmtId="0" fontId="1" fillId="4" borderId="2" xfId="50" applyFont="1" applyFill="1" applyBorder="1" applyAlignment="1" applyProtection="1">
      <alignment horizontal="center" vertical="center" wrapText="1"/>
    </xf>
    <xf numFmtId="0" fontId="1" fillId="2" borderId="3" xfId="50" applyFont="1" applyFill="1" applyBorder="1" applyAlignment="1" applyProtection="1">
      <alignment horizontal="center" vertical="center" wrapText="1"/>
    </xf>
    <xf numFmtId="0" fontId="1" fillId="2" borderId="5" xfId="50" applyFont="1" applyFill="1" applyBorder="1" applyAlignment="1" applyProtection="1">
      <alignment horizontal="center" vertical="center" wrapText="1"/>
    </xf>
    <xf numFmtId="0" fontId="1" fillId="2" borderId="4" xfId="50" applyFont="1" applyFill="1" applyBorder="1" applyAlignment="1" applyProtection="1">
      <alignment horizontal="center" vertical="center" wrapText="1"/>
    </xf>
    <xf numFmtId="176" fontId="1" fillId="2" borderId="2" xfId="50" applyNumberFormat="1" applyFont="1" applyFill="1" applyBorder="1" applyAlignment="1" applyProtection="1">
      <alignment horizontal="center" vertical="center" wrapText="1"/>
    </xf>
    <xf numFmtId="0" fontId="2" fillId="3" borderId="2" xfId="50" applyFont="1" applyFill="1" applyBorder="1" applyAlignment="1" applyProtection="1">
      <alignment horizontal="center" vertical="center" wrapText="1"/>
    </xf>
    <xf numFmtId="176" fontId="2" fillId="3" borderId="4"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wrapText="1" shrinkToFit="1"/>
    </xf>
    <xf numFmtId="49" fontId="6" fillId="3" borderId="2" xfId="50" applyNumberFormat="1" applyFont="1" applyFill="1" applyBorder="1" applyAlignment="1" applyProtection="1">
      <alignment horizontal="center" vertical="center" wrapText="1" shrinkToFit="1"/>
    </xf>
    <xf numFmtId="179" fontId="2" fillId="3" borderId="2" xfId="50" applyNumberFormat="1" applyFont="1" applyFill="1" applyBorder="1" applyAlignment="1" applyProtection="1">
      <alignment horizontal="center" vertical="center" shrinkToFit="1"/>
    </xf>
    <xf numFmtId="180" fontId="6" fillId="3" borderId="2" xfId="50" applyNumberFormat="1" applyFont="1" applyFill="1" applyBorder="1" applyAlignment="1" applyProtection="1">
      <alignment horizontal="center" vertical="center" wrapText="1" shrinkToFit="1"/>
    </xf>
    <xf numFmtId="177" fontId="2" fillId="3" borderId="2" xfId="50" applyNumberFormat="1" applyFont="1" applyFill="1" applyBorder="1" applyAlignment="1" applyProtection="1">
      <alignment vertical="center" shrinkToFit="1"/>
    </xf>
    <xf numFmtId="14" fontId="2" fillId="3" borderId="2" xfId="50" applyNumberFormat="1" applyFont="1" applyFill="1" applyBorder="1" applyAlignment="1" applyProtection="1">
      <alignment horizontal="center" vertical="center" wrapText="1"/>
    </xf>
    <xf numFmtId="0" fontId="2" fillId="3" borderId="2" xfId="50" applyFont="1" applyFill="1" applyBorder="1" applyAlignment="1" applyProtection="1">
      <alignment vertical="center" wrapText="1"/>
    </xf>
    <xf numFmtId="181" fontId="2" fillId="3" borderId="2" xfId="50" applyNumberFormat="1" applyFont="1" applyFill="1" applyBorder="1" applyAlignment="1" applyProtection="1">
      <alignment horizontal="center" vertical="center" wrapText="1"/>
    </xf>
    <xf numFmtId="10" fontId="2" fillId="3" borderId="2" xfId="50" applyNumberFormat="1" applyFont="1" applyFill="1" applyBorder="1" applyAlignment="1" applyProtection="1">
      <alignment horizontal="center" vertical="center" shrinkToFit="1"/>
    </xf>
    <xf numFmtId="49" fontId="6" fillId="3" borderId="2" xfId="50" applyNumberFormat="1" applyFont="1" applyFill="1" applyBorder="1" applyAlignment="1" applyProtection="1">
      <alignment horizontal="center" vertical="center" shrinkToFit="1"/>
    </xf>
    <xf numFmtId="9" fontId="2" fillId="3" borderId="2" xfId="50" applyNumberFormat="1" applyFont="1" applyFill="1" applyBorder="1" applyAlignment="1" applyProtection="1">
      <alignment horizontal="center" vertical="center" shrinkToFit="1"/>
    </xf>
    <xf numFmtId="176" fontId="2" fillId="3" borderId="2" xfId="50" applyNumberFormat="1" applyFont="1" applyFill="1" applyBorder="1" applyAlignment="1" applyProtection="1">
      <alignment horizontal="center" vertical="center" shrinkToFit="1"/>
    </xf>
    <xf numFmtId="0" fontId="2" fillId="3" borderId="2" xfId="50" applyFont="1" applyFill="1" applyBorder="1" applyAlignment="1" applyProtection="1">
      <alignment horizontal="center" vertical="center"/>
    </xf>
    <xf numFmtId="0" fontId="1" fillId="3" borderId="2" xfId="50" applyFont="1" applyFill="1" applyBorder="1" applyAlignment="1" applyProtection="1">
      <alignment horizontal="center" vertical="center" wrapText="1"/>
    </xf>
    <xf numFmtId="176" fontId="1" fillId="3" borderId="2" xfId="50" applyNumberFormat="1" applyFont="1" applyFill="1" applyBorder="1" applyAlignment="1" applyProtection="1">
      <alignment horizontal="center" vertical="center" shrinkToFit="1"/>
    </xf>
    <xf numFmtId="181" fontId="1" fillId="3" borderId="2" xfId="50" applyNumberFormat="1" applyFont="1" applyFill="1" applyBorder="1" applyAlignment="1" applyProtection="1">
      <alignment horizontal="center" vertical="center" wrapText="1"/>
    </xf>
    <xf numFmtId="0" fontId="1" fillId="3" borderId="2" xfId="50" applyFont="1" applyFill="1" applyBorder="1" applyAlignment="1" applyProtection="1">
      <alignment horizontal="center" vertical="center"/>
    </xf>
    <xf numFmtId="177" fontId="1" fillId="3" borderId="2" xfId="50" applyNumberFormat="1" applyFont="1" applyFill="1" applyBorder="1" applyAlignment="1" applyProtection="1">
      <alignment horizontal="center" vertical="center" shrinkToFit="1"/>
    </xf>
    <xf numFmtId="9" fontId="1" fillId="3" borderId="2" xfId="50" applyNumberFormat="1" applyFont="1" applyFill="1" applyBorder="1" applyAlignment="1" applyProtection="1">
      <alignment horizontal="center" vertical="center" shrinkToFit="1"/>
    </xf>
    <xf numFmtId="0" fontId="3" fillId="3" borderId="2" xfId="50" applyFont="1" applyFill="1" applyBorder="1" applyAlignment="1" applyProtection="1">
      <alignment vertical="center" wrapText="1"/>
    </xf>
    <xf numFmtId="176" fontId="3" fillId="3" borderId="2" xfId="50" applyNumberFormat="1" applyFont="1" applyFill="1" applyBorder="1" applyAlignment="1" applyProtection="1">
      <alignment vertical="center" shrinkToFit="1"/>
    </xf>
    <xf numFmtId="0" fontId="3" fillId="3" borderId="2" xfId="50" applyFont="1" applyFill="1" applyBorder="1" applyAlignment="1" applyProtection="1">
      <alignment horizontal="center" vertical="center" wrapText="1"/>
    </xf>
    <xf numFmtId="181" fontId="3" fillId="3" borderId="2" xfId="50" applyNumberFormat="1" applyFont="1" applyFill="1" applyBorder="1" applyAlignment="1" applyProtection="1">
      <alignment horizontal="center" vertical="center" wrapText="1"/>
    </xf>
    <xf numFmtId="177" fontId="3" fillId="3" borderId="2" xfId="50" applyNumberFormat="1" applyFont="1" applyFill="1" applyBorder="1" applyAlignment="1" applyProtection="1">
      <alignment horizontal="center" vertical="center" wrapText="1" shrinkToFit="1"/>
    </xf>
    <xf numFmtId="49" fontId="7" fillId="3" borderId="2" xfId="50" applyNumberFormat="1" applyFont="1" applyFill="1" applyBorder="1" applyAlignment="1" applyProtection="1">
      <alignment horizontal="center" vertical="center" shrinkToFit="1"/>
    </xf>
    <xf numFmtId="177" fontId="3" fillId="3" borderId="2" xfId="50" applyNumberFormat="1" applyFont="1" applyFill="1" applyBorder="1" applyAlignment="1" applyProtection="1">
      <alignment horizontal="center" vertical="center" shrinkToFit="1"/>
    </xf>
    <xf numFmtId="9" fontId="3" fillId="3" borderId="2" xfId="50" applyNumberFormat="1" applyFont="1" applyFill="1" applyBorder="1" applyAlignment="1" applyProtection="1">
      <alignment horizontal="center" vertical="center" shrinkToFit="1"/>
    </xf>
    <xf numFmtId="0" fontId="2" fillId="4" borderId="2" xfId="50" applyFont="1" applyFill="1" applyBorder="1" applyAlignment="1" applyProtection="1">
      <alignment horizontal="center" vertical="center" wrapText="1"/>
    </xf>
    <xf numFmtId="177" fontId="8" fillId="3" borderId="3" xfId="50" applyNumberFormat="1" applyFont="1" applyFill="1" applyBorder="1" applyAlignment="1" applyProtection="1">
      <alignment horizontal="center" vertical="center" shrinkToFit="1"/>
    </xf>
    <xf numFmtId="177" fontId="8" fillId="3" borderId="5" xfId="50" applyNumberFormat="1" applyFont="1" applyFill="1" applyBorder="1" applyAlignment="1" applyProtection="1">
      <alignment horizontal="center" vertical="center" shrinkToFit="1"/>
    </xf>
    <xf numFmtId="0" fontId="9" fillId="3" borderId="0" xfId="0" applyFont="1" applyFill="1">
      <alignment vertical="center"/>
    </xf>
    <xf numFmtId="0" fontId="5" fillId="2" borderId="5" xfId="50" applyFont="1" applyFill="1" applyBorder="1" applyAlignment="1" applyProtection="1">
      <alignment horizontal="center" vertical="center" shrinkToFit="1"/>
    </xf>
    <xf numFmtId="0" fontId="5" fillId="2" borderId="2" xfId="50" applyFont="1" applyFill="1" applyBorder="1" applyAlignment="1" applyProtection="1">
      <alignment horizontal="center" vertical="center" wrapText="1" shrinkToFit="1"/>
    </xf>
    <xf numFmtId="0" fontId="1" fillId="2" borderId="2" xfId="50" applyFont="1" applyFill="1" applyBorder="1" applyAlignment="1" applyProtection="1">
      <alignment horizontal="center" vertical="center"/>
    </xf>
    <xf numFmtId="177" fontId="1" fillId="2" borderId="2" xfId="50" applyNumberFormat="1" applyFont="1" applyFill="1" applyBorder="1" applyAlignment="1" applyProtection="1">
      <alignment horizontal="center" vertical="center" shrinkToFit="1"/>
    </xf>
    <xf numFmtId="177" fontId="2" fillId="3" borderId="2" xfId="50" applyNumberFormat="1" applyFont="1" applyFill="1" applyBorder="1" applyAlignment="1" applyProtection="1">
      <alignment horizontal="center" vertical="center" wrapText="1"/>
    </xf>
    <xf numFmtId="177" fontId="2" fillId="3" borderId="6" xfId="50" applyNumberFormat="1" applyFont="1" applyFill="1" applyBorder="1" applyAlignment="1" applyProtection="1">
      <alignment horizontal="center" vertical="center" shrinkToFit="1"/>
    </xf>
    <xf numFmtId="177" fontId="2" fillId="3" borderId="7" xfId="50" applyNumberFormat="1" applyFont="1" applyFill="1" applyBorder="1" applyAlignment="1" applyProtection="1">
      <alignment horizontal="center" vertical="center" shrinkToFit="1"/>
    </xf>
    <xf numFmtId="177" fontId="1" fillId="3" borderId="2" xfId="50" applyNumberFormat="1" applyFont="1" applyFill="1" applyBorder="1" applyAlignment="1" applyProtection="1">
      <alignment horizontal="center" vertical="center" wrapText="1" shrinkToFit="1"/>
    </xf>
    <xf numFmtId="177" fontId="1" fillId="3" borderId="6" xfId="50" applyNumberFormat="1" applyFont="1" applyFill="1" applyBorder="1" applyAlignment="1" applyProtection="1">
      <alignment horizontal="center" vertical="center" shrinkToFit="1"/>
    </xf>
    <xf numFmtId="177" fontId="1" fillId="3" borderId="2" xfId="50" applyNumberFormat="1" applyFont="1" applyFill="1" applyBorder="1" applyAlignment="1" applyProtection="1">
      <alignment horizontal="center" vertical="center" wrapText="1"/>
    </xf>
    <xf numFmtId="177" fontId="3" fillId="3" borderId="6" xfId="50" applyNumberFormat="1" applyFont="1" applyFill="1" applyBorder="1" applyAlignment="1" applyProtection="1">
      <alignment horizontal="center" vertical="center" shrinkToFit="1"/>
    </xf>
    <xf numFmtId="177" fontId="3" fillId="3" borderId="2" xfId="50" applyNumberFormat="1" applyFont="1" applyFill="1" applyBorder="1" applyAlignment="1" applyProtection="1">
      <alignment horizontal="center" vertical="center" wrapText="1"/>
    </xf>
    <xf numFmtId="177" fontId="8" fillId="3" borderId="4" xfId="50" applyNumberFormat="1" applyFont="1" applyFill="1" applyBorder="1" applyAlignment="1" applyProtection="1">
      <alignment horizontal="center" vertical="center" shrinkToFit="1"/>
    </xf>
    <xf numFmtId="177" fontId="8" fillId="3" borderId="8" xfId="50" applyNumberFormat="1" applyFont="1" applyFill="1" applyBorder="1" applyAlignment="1" applyProtection="1">
      <alignment horizontal="center" vertical="center" shrinkToFit="1"/>
    </xf>
    <xf numFmtId="0" fontId="1" fillId="3" borderId="9" xfId="50" applyFont="1" applyFill="1" applyBorder="1" applyAlignment="1" applyProtection="1">
      <alignment horizontal="center" vertical="center" wrapText="1"/>
    </xf>
    <xf numFmtId="0" fontId="1" fillId="3" borderId="8" xfId="50" applyFont="1" applyFill="1" applyBorder="1" applyAlignment="1" applyProtection="1">
      <alignment horizontal="center" vertical="center" wrapText="1"/>
    </xf>
    <xf numFmtId="0" fontId="1" fillId="3" borderId="3" xfId="50" applyFont="1" applyFill="1" applyBorder="1" applyAlignment="1" applyProtection="1">
      <alignment horizontal="center" vertical="center" wrapText="1"/>
    </xf>
    <xf numFmtId="177" fontId="8" fillId="3" borderId="1" xfId="50" applyNumberFormat="1" applyFont="1" applyFill="1" applyBorder="1" applyAlignment="1" applyProtection="1">
      <alignment horizontal="center" vertical="center" shrinkToFit="1"/>
    </xf>
    <xf numFmtId="0" fontId="1" fillId="3" borderId="10" xfId="50" applyFont="1" applyFill="1" applyBorder="1" applyAlignment="1" applyProtection="1">
      <alignment horizontal="center" vertical="center" wrapText="1"/>
    </xf>
    <xf numFmtId="0" fontId="1" fillId="3" borderId="1" xfId="50" applyFont="1" applyFill="1" applyBorder="1" applyAlignment="1" applyProtection="1">
      <alignment horizontal="center" vertical="center" wrapText="1"/>
    </xf>
    <xf numFmtId="0" fontId="1" fillId="2" borderId="2" xfId="50" applyNumberFormat="1" applyFont="1" applyFill="1" applyBorder="1" applyAlignment="1" applyProtection="1">
      <alignment horizontal="center" vertical="center" shrinkToFit="1"/>
    </xf>
    <xf numFmtId="49" fontId="9" fillId="2" borderId="2" xfId="50" applyNumberFormat="1" applyFont="1" applyFill="1" applyBorder="1" applyAlignment="1">
      <alignment horizontal="center" vertical="center"/>
      <protection locked="0"/>
    </xf>
    <xf numFmtId="0" fontId="5" fillId="2" borderId="3" xfId="50" applyFont="1" applyFill="1" applyBorder="1" applyAlignment="1" applyProtection="1">
      <alignment horizontal="center" vertical="center" wrapText="1"/>
    </xf>
    <xf numFmtId="0" fontId="5" fillId="2" borderId="5" xfId="50"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wrapText="1"/>
    </xf>
    <xf numFmtId="177" fontId="5" fillId="2" borderId="2" xfId="50" applyNumberFormat="1" applyFont="1" applyFill="1" applyBorder="1" applyAlignment="1" applyProtection="1">
      <alignment horizontal="center" vertical="center" wrapText="1"/>
    </xf>
    <xf numFmtId="177" fontId="1" fillId="4" borderId="3" xfId="50" applyNumberFormat="1" applyFont="1" applyFill="1" applyBorder="1" applyAlignment="1" applyProtection="1">
      <alignment horizontal="center" vertical="center" wrapText="1"/>
    </xf>
    <xf numFmtId="177" fontId="1" fillId="4" borderId="5" xfId="50" applyNumberFormat="1" applyFont="1" applyFill="1" applyBorder="1" applyAlignment="1" applyProtection="1">
      <alignment horizontal="center" vertical="center" wrapText="1"/>
    </xf>
    <xf numFmtId="0" fontId="5" fillId="2" borderId="2" xfId="50" applyFont="1" applyFill="1" applyBorder="1" applyAlignment="1" applyProtection="1">
      <alignment horizontal="center" vertical="center"/>
    </xf>
    <xf numFmtId="177" fontId="1" fillId="2" borderId="3" xfId="50" applyNumberFormat="1" applyFont="1" applyFill="1" applyBorder="1" applyAlignment="1" applyProtection="1">
      <alignment horizontal="center" vertical="center" wrapText="1"/>
    </xf>
    <xf numFmtId="177" fontId="1" fillId="2" borderId="5" xfId="50" applyNumberFormat="1" applyFont="1" applyFill="1" applyBorder="1" applyAlignment="1" applyProtection="1">
      <alignment horizontal="center" vertical="center" wrapText="1"/>
    </xf>
    <xf numFmtId="177" fontId="2" fillId="3" borderId="2" xfId="50" applyNumberFormat="1" applyFont="1" applyFill="1" applyBorder="1" applyAlignment="1" applyProtection="1">
      <alignment horizontal="left" vertical="center" wrapText="1"/>
    </xf>
    <xf numFmtId="177" fontId="2" fillId="3" borderId="2" xfId="50" applyNumberFormat="1" applyFont="1" applyFill="1" applyBorder="1" applyAlignment="1" applyProtection="1">
      <alignment horizontal="right" vertical="center" shrinkToFit="1"/>
    </xf>
    <xf numFmtId="180" fontId="6" fillId="3" borderId="2" xfId="50" applyNumberFormat="1" applyFont="1" applyFill="1" applyBorder="1" applyAlignment="1" applyProtection="1">
      <alignment horizontal="left" vertical="center" wrapText="1" shrinkToFit="1"/>
    </xf>
    <xf numFmtId="177" fontId="2" fillId="3" borderId="11" xfId="50" applyNumberFormat="1" applyFont="1" applyFill="1" applyBorder="1" applyAlignment="1" applyProtection="1">
      <alignment horizontal="left" vertical="center" wrapText="1"/>
    </xf>
    <xf numFmtId="177" fontId="2" fillId="3" borderId="11" xfId="50" applyNumberFormat="1" applyFont="1" applyFill="1" applyBorder="1" applyAlignment="1" applyProtection="1">
      <alignment horizontal="center" vertical="center" shrinkToFit="1"/>
    </xf>
    <xf numFmtId="0" fontId="2" fillId="3" borderId="0" xfId="50" applyFont="1" applyFill="1" applyAlignment="1" applyProtection="1">
      <alignment horizontal="center" vertical="center"/>
    </xf>
    <xf numFmtId="177" fontId="1" fillId="3" borderId="11" xfId="50" applyNumberFormat="1" applyFont="1" applyFill="1" applyBorder="1" applyAlignment="1" applyProtection="1">
      <alignment horizontal="left" vertical="center" wrapText="1"/>
    </xf>
    <xf numFmtId="177" fontId="1" fillId="3" borderId="11" xfId="50" applyNumberFormat="1" applyFont="1" applyFill="1" applyBorder="1" applyAlignment="1" applyProtection="1">
      <alignment horizontal="center" vertical="center" shrinkToFit="1"/>
    </xf>
    <xf numFmtId="177" fontId="3" fillId="3" borderId="11" xfId="50" applyNumberFormat="1" applyFont="1" applyFill="1" applyBorder="1" applyAlignment="1" applyProtection="1">
      <alignment horizontal="left" vertical="center" wrapText="1"/>
    </xf>
    <xf numFmtId="177" fontId="3" fillId="3" borderId="11" xfId="50" applyNumberFormat="1" applyFont="1" applyFill="1" applyBorder="1" applyAlignment="1" applyProtection="1">
      <alignment horizontal="center" vertical="center" shrinkToFit="1"/>
    </xf>
    <xf numFmtId="181" fontId="2" fillId="4" borderId="2" xfId="50" applyNumberFormat="1" applyFont="1" applyFill="1" applyBorder="1" applyAlignment="1" applyProtection="1">
      <alignment horizontal="center" vertical="center" wrapText="1"/>
    </xf>
    <xf numFmtId="177" fontId="8" fillId="3" borderId="2" xfId="50" applyNumberFormat="1" applyFont="1" applyFill="1" applyBorder="1" applyAlignment="1" applyProtection="1">
      <alignment horizontal="center" vertical="center" shrinkToFit="1"/>
    </xf>
    <xf numFmtId="0" fontId="8" fillId="3" borderId="2" xfId="50" applyFont="1" applyFill="1" applyBorder="1" applyAlignment="1" applyProtection="1">
      <alignment horizontal="center" vertical="center"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2" xfId="49"/>
    <cellStyle name="常规 2"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50"/>
  <sheetViews>
    <sheetView tabSelected="1" topLeftCell="A13" workbookViewId="0">
      <selection activeCell="C22" sqref="C22"/>
    </sheetView>
  </sheetViews>
  <sheetFormatPr defaultColWidth="9" defaultRowHeight="11.25"/>
  <cols>
    <col min="1" max="1" width="3.25" style="3" customWidth="1"/>
    <col min="2" max="2" width="7.88333333333333" style="7" customWidth="1"/>
    <col min="3" max="3" width="12.625" style="3" customWidth="1"/>
    <col min="4" max="4" width="12.675" style="3" customWidth="1"/>
    <col min="5" max="5" width="8.875" style="8" customWidth="1"/>
    <col min="6" max="6" width="22.5" style="8" customWidth="1"/>
    <col min="7" max="7" width="13.25" style="8" customWidth="1"/>
    <col min="8" max="8" width="7.44166666666667" style="8" customWidth="1"/>
    <col min="9" max="9" width="10.325" style="8" customWidth="1"/>
    <col min="10" max="10" width="14.2416666666667" style="8" customWidth="1"/>
    <col min="11" max="13" width="9.5" style="8" customWidth="1"/>
    <col min="14" max="14" width="12.9333333333333" style="8" customWidth="1"/>
    <col min="15" max="15" width="11.9" style="8" customWidth="1"/>
    <col min="16" max="16" width="11.7416666666667" style="7" customWidth="1"/>
    <col min="17" max="17" width="23" style="8" customWidth="1"/>
    <col min="18" max="18" width="15.025" style="3" customWidth="1"/>
    <col min="19" max="19" width="11" style="8" customWidth="1"/>
    <col min="20" max="20" width="16.0666666666667" style="8" customWidth="1"/>
    <col min="21" max="21" width="15.8166666666667" style="3" customWidth="1"/>
    <col min="22" max="16384" width="9" style="3"/>
  </cols>
  <sheetData>
    <row r="1" s="1" customFormat="1" ht="24.9" customHeight="1" spans="1:20">
      <c r="A1" s="9" t="s">
        <v>0</v>
      </c>
      <c r="B1" s="9"/>
      <c r="C1" s="9"/>
      <c r="D1" s="9"/>
      <c r="E1" s="9"/>
      <c r="F1" s="9"/>
      <c r="G1" s="9"/>
      <c r="H1" s="9"/>
      <c r="I1" s="9"/>
      <c r="J1" s="9"/>
      <c r="K1" s="9"/>
      <c r="L1" s="9"/>
      <c r="M1" s="9"/>
      <c r="N1" s="9"/>
      <c r="O1" s="9"/>
      <c r="P1" s="9"/>
      <c r="Q1" s="9"/>
      <c r="R1" s="9"/>
      <c r="S1" s="9"/>
      <c r="T1" s="9"/>
    </row>
    <row r="2" s="1" customFormat="1" ht="27.9" customHeight="1" spans="1:21">
      <c r="A2" s="10" t="s">
        <v>1</v>
      </c>
      <c r="B2" s="10"/>
      <c r="C2" s="11" t="s">
        <v>2</v>
      </c>
      <c r="D2" s="11"/>
      <c r="E2" s="11"/>
      <c r="F2" s="11"/>
      <c r="G2" s="11"/>
      <c r="H2" s="12" t="s">
        <v>3</v>
      </c>
      <c r="I2" s="59"/>
      <c r="J2" s="60" t="s">
        <v>4</v>
      </c>
      <c r="K2" s="11"/>
      <c r="L2" s="11"/>
      <c r="M2" s="11"/>
      <c r="N2" s="11"/>
      <c r="O2" s="61" t="s">
        <v>5</v>
      </c>
      <c r="P2" s="61"/>
      <c r="Q2" s="79">
        <v>18083</v>
      </c>
      <c r="R2" s="62" t="s">
        <v>6</v>
      </c>
      <c r="S2" s="62"/>
      <c r="T2" s="80"/>
      <c r="U2" s="80"/>
    </row>
    <row r="3" s="1" customFormat="1" ht="27.9" customHeight="1" spans="1:21">
      <c r="A3" s="10" t="s">
        <v>7</v>
      </c>
      <c r="B3" s="10"/>
      <c r="C3" s="13">
        <v>31656239.37</v>
      </c>
      <c r="D3" s="13"/>
      <c r="E3" s="13"/>
      <c r="F3" s="13" t="s">
        <v>8</v>
      </c>
      <c r="G3" s="14" t="s">
        <v>9</v>
      </c>
      <c r="H3" s="10" t="s">
        <v>10</v>
      </c>
      <c r="I3" s="10"/>
      <c r="J3" s="10" t="s">
        <v>11</v>
      </c>
      <c r="K3" s="10"/>
      <c r="L3" s="10"/>
      <c r="M3" s="10"/>
      <c r="N3" s="10"/>
      <c r="O3" s="10" t="s">
        <v>12</v>
      </c>
      <c r="P3" s="10"/>
      <c r="Q3" s="10"/>
      <c r="R3" s="81" t="s">
        <v>13</v>
      </c>
      <c r="S3" s="82"/>
      <c r="T3" s="83"/>
      <c r="U3" s="83"/>
    </row>
    <row r="4" s="1" customFormat="1" ht="27.9" customHeight="1" spans="1:21">
      <c r="A4" s="10" t="s">
        <v>14</v>
      </c>
      <c r="B4" s="10"/>
      <c r="C4" s="15"/>
      <c r="D4" s="15"/>
      <c r="E4" s="15"/>
      <c r="F4" s="13" t="s">
        <v>15</v>
      </c>
      <c r="G4" s="16"/>
      <c r="H4" s="10" t="s">
        <v>16</v>
      </c>
      <c r="I4" s="10"/>
      <c r="J4" s="10" t="s">
        <v>17</v>
      </c>
      <c r="K4" s="10"/>
      <c r="L4" s="10"/>
      <c r="M4" s="10"/>
      <c r="N4" s="10"/>
      <c r="O4" s="10" t="s">
        <v>18</v>
      </c>
      <c r="P4" s="10"/>
      <c r="Q4" s="13" t="s">
        <v>19</v>
      </c>
      <c r="R4" s="13" t="s">
        <v>20</v>
      </c>
      <c r="S4" s="13" t="s">
        <v>21</v>
      </c>
      <c r="T4" s="84" t="s">
        <v>22</v>
      </c>
      <c r="U4" s="84"/>
    </row>
    <row r="5" s="1" customFormat="1" ht="27.9" customHeight="1" spans="1:21">
      <c r="A5" s="10" t="s">
        <v>23</v>
      </c>
      <c r="B5" s="17" t="s">
        <v>24</v>
      </c>
      <c r="C5" s="18"/>
      <c r="D5" s="18"/>
      <c r="E5" s="18"/>
      <c r="F5" s="19"/>
      <c r="G5" s="20" t="s">
        <v>25</v>
      </c>
      <c r="H5" s="17" t="s">
        <v>24</v>
      </c>
      <c r="I5" s="18"/>
      <c r="J5" s="19"/>
      <c r="K5" s="17" t="s">
        <v>26</v>
      </c>
      <c r="L5" s="18"/>
      <c r="M5" s="17" t="s">
        <v>27</v>
      </c>
      <c r="N5" s="19"/>
      <c r="O5" s="17" t="s">
        <v>28</v>
      </c>
      <c r="P5" s="19"/>
      <c r="Q5" s="85" t="s">
        <v>29</v>
      </c>
      <c r="R5" s="86"/>
      <c r="S5" s="86"/>
      <c r="T5" s="84" t="s">
        <v>30</v>
      </c>
      <c r="U5" s="87" t="s">
        <v>31</v>
      </c>
    </row>
    <row r="6" s="1" customFormat="1" ht="27.9" customHeight="1" spans="1:21">
      <c r="A6" s="10"/>
      <c r="B6" s="21" t="s">
        <v>32</v>
      </c>
      <c r="C6" s="22"/>
      <c r="D6" s="22"/>
      <c r="E6" s="22"/>
      <c r="F6" s="23"/>
      <c r="G6" s="10"/>
      <c r="H6" s="21" t="s">
        <v>33</v>
      </c>
      <c r="I6" s="22"/>
      <c r="J6" s="23"/>
      <c r="K6" s="21" t="s">
        <v>34</v>
      </c>
      <c r="L6" s="22"/>
      <c r="M6" s="21" t="s">
        <v>35</v>
      </c>
      <c r="N6" s="23"/>
      <c r="O6" s="21" t="s">
        <v>36</v>
      </c>
      <c r="P6" s="23"/>
      <c r="Q6" s="88" t="s">
        <v>37</v>
      </c>
      <c r="R6" s="89"/>
      <c r="S6" s="89"/>
      <c r="T6" s="84"/>
      <c r="U6" s="87"/>
    </row>
    <row r="7" s="1" customFormat="1" ht="27.9" customHeight="1" spans="1:21">
      <c r="A7" s="10"/>
      <c r="B7" s="24" t="s">
        <v>38</v>
      </c>
      <c r="C7" s="10" t="s">
        <v>39</v>
      </c>
      <c r="D7" s="10" t="s">
        <v>40</v>
      </c>
      <c r="E7" s="13" t="s">
        <v>41</v>
      </c>
      <c r="F7" s="13" t="s">
        <v>42</v>
      </c>
      <c r="G7" s="24" t="s">
        <v>43</v>
      </c>
      <c r="H7" s="10" t="s">
        <v>44</v>
      </c>
      <c r="I7" s="13" t="s">
        <v>45</v>
      </c>
      <c r="J7" s="13" t="s">
        <v>46</v>
      </c>
      <c r="K7" s="62" t="s">
        <v>45</v>
      </c>
      <c r="L7" s="62" t="s">
        <v>46</v>
      </c>
      <c r="M7" s="13" t="s">
        <v>45</v>
      </c>
      <c r="N7" s="10" t="s">
        <v>46</v>
      </c>
      <c r="O7" s="10" t="s">
        <v>45</v>
      </c>
      <c r="P7" s="10" t="s">
        <v>46</v>
      </c>
      <c r="Q7" s="13" t="s">
        <v>47</v>
      </c>
      <c r="R7" s="13" t="s">
        <v>48</v>
      </c>
      <c r="S7" s="13" t="s">
        <v>49</v>
      </c>
      <c r="T7" s="84"/>
      <c r="U7" s="87"/>
    </row>
    <row r="8" s="2" customFormat="1" ht="30" customHeight="1" spans="1:21">
      <c r="A8" s="25">
        <v>1</v>
      </c>
      <c r="B8" s="26">
        <v>45196</v>
      </c>
      <c r="C8" s="25">
        <v>9496871.81</v>
      </c>
      <c r="D8" s="27"/>
      <c r="E8" s="28" t="s">
        <v>50</v>
      </c>
      <c r="F8" s="29" t="s">
        <v>51</v>
      </c>
      <c r="G8" s="27"/>
      <c r="H8" s="30">
        <v>0.02</v>
      </c>
      <c r="I8" s="27">
        <f>C3*H8*50%</f>
        <v>316562.3937</v>
      </c>
      <c r="J8" s="28" t="s">
        <v>52</v>
      </c>
      <c r="K8" s="27">
        <v>316562.39</v>
      </c>
      <c r="L8" s="28" t="s">
        <v>53</v>
      </c>
      <c r="M8" s="27">
        <v>600</v>
      </c>
      <c r="N8" s="28" t="s">
        <v>54</v>
      </c>
      <c r="O8" s="63"/>
      <c r="P8" s="63"/>
      <c r="Q8" s="90" t="s">
        <v>55</v>
      </c>
      <c r="R8" s="27">
        <v>2000000</v>
      </c>
      <c r="S8" s="27"/>
      <c r="T8" s="27">
        <v>800000</v>
      </c>
      <c r="U8" s="91"/>
    </row>
    <row r="9" s="2" customFormat="1" ht="28" customHeight="1" spans="1:21">
      <c r="A9" s="25">
        <v>2</v>
      </c>
      <c r="B9" s="26">
        <v>45226</v>
      </c>
      <c r="C9" s="25"/>
      <c r="D9" s="27"/>
      <c r="E9" s="28"/>
      <c r="F9" s="31"/>
      <c r="G9" s="32"/>
      <c r="H9" s="30"/>
      <c r="I9" s="32"/>
      <c r="J9" s="32"/>
      <c r="K9" s="32">
        <v>1200</v>
      </c>
      <c r="L9" s="32" t="s">
        <v>56</v>
      </c>
      <c r="M9" s="27">
        <v>100</v>
      </c>
      <c r="N9" s="27" t="s">
        <v>57</v>
      </c>
      <c r="O9" s="63"/>
      <c r="P9" s="63"/>
      <c r="Q9" s="90" t="s">
        <v>58</v>
      </c>
      <c r="R9" s="27">
        <v>535650</v>
      </c>
      <c r="S9" s="91"/>
      <c r="T9" s="27">
        <v>535650</v>
      </c>
      <c r="U9" s="91"/>
    </row>
    <row r="10" s="2" customFormat="1" ht="34" customHeight="1" spans="1:21">
      <c r="A10" s="25">
        <v>3</v>
      </c>
      <c r="B10" s="26">
        <v>45230</v>
      </c>
      <c r="C10" s="25"/>
      <c r="D10" s="27"/>
      <c r="E10" s="28"/>
      <c r="F10" s="31"/>
      <c r="G10" s="32"/>
      <c r="H10" s="32"/>
      <c r="I10" s="32"/>
      <c r="J10" s="32"/>
      <c r="K10" s="32"/>
      <c r="L10" s="32"/>
      <c r="M10" s="27">
        <v>100</v>
      </c>
      <c r="N10" s="27" t="s">
        <v>57</v>
      </c>
      <c r="O10" s="63"/>
      <c r="P10" s="63"/>
      <c r="Q10" s="92" t="s">
        <v>59</v>
      </c>
      <c r="R10" s="27"/>
      <c r="S10" s="91"/>
      <c r="T10" s="27">
        <v>1000000</v>
      </c>
      <c r="U10" s="91"/>
    </row>
    <row r="11" s="2" customFormat="1" ht="33" customHeight="1" spans="1:21">
      <c r="A11" s="25">
        <v>4</v>
      </c>
      <c r="B11" s="26">
        <v>45233</v>
      </c>
      <c r="C11" s="33"/>
      <c r="D11" s="27"/>
      <c r="E11" s="28"/>
      <c r="F11" s="31"/>
      <c r="G11" s="32"/>
      <c r="H11" s="32"/>
      <c r="I11" s="32"/>
      <c r="J11" s="32"/>
      <c r="K11" s="32"/>
      <c r="L11" s="32"/>
      <c r="M11" s="27">
        <v>100</v>
      </c>
      <c r="N11" s="27" t="s">
        <v>57</v>
      </c>
      <c r="O11" s="63"/>
      <c r="P11" s="63"/>
      <c r="Q11" s="90" t="s">
        <v>60</v>
      </c>
      <c r="R11" s="27">
        <v>122000</v>
      </c>
      <c r="S11" s="91"/>
      <c r="T11" s="27">
        <v>122000</v>
      </c>
      <c r="U11" s="91"/>
    </row>
    <row r="12" s="2" customFormat="1" ht="26" customHeight="1" spans="1:23">
      <c r="A12" s="34">
        <v>5</v>
      </c>
      <c r="B12" s="26">
        <v>45239</v>
      </c>
      <c r="C12" s="25">
        <v>243000</v>
      </c>
      <c r="D12" s="35"/>
      <c r="E12" s="28"/>
      <c r="F12" s="31" t="s">
        <v>61</v>
      </c>
      <c r="G12" s="27"/>
      <c r="H12" s="36"/>
      <c r="I12" s="27"/>
      <c r="J12" s="27"/>
      <c r="K12" s="27">
        <v>4430</v>
      </c>
      <c r="L12" s="27" t="s">
        <v>62</v>
      </c>
      <c r="M12" s="27">
        <v>100</v>
      </c>
      <c r="N12" s="64" t="s">
        <v>57</v>
      </c>
      <c r="O12" s="63">
        <v>190000</v>
      </c>
      <c r="P12" s="63" t="s">
        <v>63</v>
      </c>
      <c r="Q12" s="93" t="s">
        <v>64</v>
      </c>
      <c r="R12" s="27">
        <v>883514.22</v>
      </c>
      <c r="S12" s="94"/>
      <c r="T12" s="94">
        <v>243000</v>
      </c>
      <c r="U12" s="94"/>
      <c r="V12" s="95" t="s">
        <v>65</v>
      </c>
      <c r="W12" s="95"/>
    </row>
    <row r="13" s="2" customFormat="1" ht="25" customHeight="1" spans="1:23">
      <c r="A13" s="34">
        <v>6</v>
      </c>
      <c r="B13" s="26">
        <v>45250</v>
      </c>
      <c r="C13" s="25"/>
      <c r="D13" s="33"/>
      <c r="E13" s="28"/>
      <c r="F13" s="37"/>
      <c r="G13" s="27"/>
      <c r="H13" s="38"/>
      <c r="I13" s="27"/>
      <c r="J13" s="27"/>
      <c r="K13" s="27"/>
      <c r="L13" s="27"/>
      <c r="M13" s="27">
        <v>50</v>
      </c>
      <c r="N13" s="65" t="s">
        <v>57</v>
      </c>
      <c r="O13" s="63"/>
      <c r="P13" s="63"/>
      <c r="Q13" s="93" t="s">
        <v>66</v>
      </c>
      <c r="R13" s="27">
        <v>3150</v>
      </c>
      <c r="S13" s="94"/>
      <c r="T13" s="94">
        <v>3150</v>
      </c>
      <c r="U13" s="94"/>
      <c r="V13" s="95"/>
      <c r="W13" s="95"/>
    </row>
    <row r="14" s="2" customFormat="1" ht="25" customHeight="1" spans="1:23">
      <c r="A14" s="25"/>
      <c r="B14" s="39"/>
      <c r="C14" s="25"/>
      <c r="D14" s="35"/>
      <c r="E14" s="40"/>
      <c r="F14" s="40"/>
      <c r="G14" s="27"/>
      <c r="H14" s="38"/>
      <c r="I14" s="27"/>
      <c r="J14" s="27"/>
      <c r="K14" s="27"/>
      <c r="L14" s="27"/>
      <c r="M14" s="27">
        <v>50</v>
      </c>
      <c r="N14" s="65"/>
      <c r="O14" s="63"/>
      <c r="P14" s="63"/>
      <c r="Q14" s="93" t="s">
        <v>67</v>
      </c>
      <c r="R14" s="27"/>
      <c r="S14" s="94"/>
      <c r="T14" s="94">
        <v>11894</v>
      </c>
      <c r="U14" s="94"/>
      <c r="V14" s="95"/>
      <c r="W14" s="95"/>
    </row>
    <row r="15" s="2" customFormat="1" ht="25" customHeight="1" spans="1:23">
      <c r="A15" s="25"/>
      <c r="B15" s="39"/>
      <c r="C15" s="25"/>
      <c r="D15" s="35"/>
      <c r="E15" s="40"/>
      <c r="F15" s="40"/>
      <c r="G15" s="27"/>
      <c r="H15" s="38"/>
      <c r="I15" s="27"/>
      <c r="J15" s="27"/>
      <c r="K15" s="27"/>
      <c r="L15" s="27"/>
      <c r="M15" s="27">
        <v>50</v>
      </c>
      <c r="N15" s="64"/>
      <c r="O15" s="63"/>
      <c r="P15" s="63"/>
      <c r="Q15" s="93" t="s">
        <v>68</v>
      </c>
      <c r="R15" s="27"/>
      <c r="S15" s="94"/>
      <c r="T15" s="94">
        <v>94968.72</v>
      </c>
      <c r="U15" s="94"/>
      <c r="V15" s="95"/>
      <c r="W15" s="95"/>
    </row>
    <row r="16" s="2" customFormat="1" ht="25" customHeight="1" spans="1:23">
      <c r="A16" s="25">
        <v>7</v>
      </c>
      <c r="B16" s="39">
        <v>45258</v>
      </c>
      <c r="C16" s="25"/>
      <c r="D16" s="35"/>
      <c r="E16" s="40"/>
      <c r="F16" s="40"/>
      <c r="G16" s="27"/>
      <c r="H16" s="38"/>
      <c r="I16" s="27"/>
      <c r="J16" s="27"/>
      <c r="K16" s="27">
        <v>897.74</v>
      </c>
      <c r="L16" s="28" t="s">
        <v>69</v>
      </c>
      <c r="M16" s="27">
        <v>50</v>
      </c>
      <c r="N16" s="65" t="s">
        <v>57</v>
      </c>
      <c r="O16" s="63"/>
      <c r="P16" s="63"/>
      <c r="Q16" s="93" t="s">
        <v>70</v>
      </c>
      <c r="R16" s="27">
        <v>81655</v>
      </c>
      <c r="S16" s="94"/>
      <c r="T16" s="94">
        <v>81655</v>
      </c>
      <c r="U16" s="94"/>
      <c r="V16" s="95"/>
      <c r="W16" s="95"/>
    </row>
    <row r="17" s="2" customFormat="1" ht="25" customHeight="1" spans="1:23">
      <c r="A17" s="25"/>
      <c r="B17" s="39"/>
      <c r="C17" s="25"/>
      <c r="D17" s="35"/>
      <c r="E17" s="40"/>
      <c r="F17" s="40"/>
      <c r="G17" s="27"/>
      <c r="H17" s="38"/>
      <c r="I17" s="27"/>
      <c r="J17" s="27"/>
      <c r="K17" s="27"/>
      <c r="L17" s="27"/>
      <c r="M17" s="27">
        <v>200</v>
      </c>
      <c r="N17" s="65"/>
      <c r="O17" s="63"/>
      <c r="P17" s="63"/>
      <c r="Q17" s="93" t="s">
        <v>71</v>
      </c>
      <c r="R17" s="27">
        <v>1245244.12</v>
      </c>
      <c r="S17" s="94"/>
      <c r="T17" s="94">
        <v>1245244.12</v>
      </c>
      <c r="U17" s="94"/>
      <c r="V17" s="95"/>
      <c r="W17" s="95"/>
    </row>
    <row r="18" s="2" customFormat="1" ht="25" customHeight="1" spans="1:23">
      <c r="A18" s="25"/>
      <c r="B18" s="39"/>
      <c r="C18" s="25"/>
      <c r="D18" s="35"/>
      <c r="E18" s="40"/>
      <c r="F18" s="40"/>
      <c r="G18" s="27"/>
      <c r="H18" s="38"/>
      <c r="I18" s="27"/>
      <c r="J18" s="27"/>
      <c r="K18" s="27"/>
      <c r="L18" s="27"/>
      <c r="M18" s="27">
        <v>50</v>
      </c>
      <c r="N18" s="64"/>
      <c r="O18" s="63"/>
      <c r="P18" s="63"/>
      <c r="Q18" s="93" t="s">
        <v>72</v>
      </c>
      <c r="R18" s="27">
        <v>83308</v>
      </c>
      <c r="S18" s="94"/>
      <c r="T18" s="94">
        <v>83308</v>
      </c>
      <c r="U18" s="94"/>
      <c r="V18" s="95"/>
      <c r="W18" s="95"/>
    </row>
    <row r="19" s="2" customFormat="1" ht="25" customHeight="1" spans="1:23">
      <c r="A19" s="25">
        <v>8</v>
      </c>
      <c r="B19" s="39">
        <v>45261</v>
      </c>
      <c r="C19" s="25">
        <v>258000</v>
      </c>
      <c r="D19" s="35"/>
      <c r="E19" s="40"/>
      <c r="F19" s="40" t="s">
        <v>61</v>
      </c>
      <c r="G19" s="27"/>
      <c r="H19" s="38"/>
      <c r="I19" s="27"/>
      <c r="J19" s="27"/>
      <c r="K19" s="27"/>
      <c r="L19" s="27"/>
      <c r="M19" s="27">
        <v>100</v>
      </c>
      <c r="N19" s="64" t="s">
        <v>57</v>
      </c>
      <c r="O19" s="63"/>
      <c r="P19" s="63"/>
      <c r="Q19" s="93" t="s">
        <v>64</v>
      </c>
      <c r="R19" s="27">
        <v>883514.22</v>
      </c>
      <c r="S19" s="94"/>
      <c r="T19" s="94">
        <v>258000</v>
      </c>
      <c r="U19" s="94"/>
      <c r="V19" s="95" t="s">
        <v>65</v>
      </c>
      <c r="W19" s="95"/>
    </row>
    <row r="20" s="2" customFormat="1" ht="25" customHeight="1" spans="1:23">
      <c r="A20" s="25">
        <v>9</v>
      </c>
      <c r="B20" s="39">
        <v>45275</v>
      </c>
      <c r="C20" s="25">
        <v>3000000</v>
      </c>
      <c r="D20" s="35"/>
      <c r="E20" s="40"/>
      <c r="F20" s="40"/>
      <c r="G20" s="27"/>
      <c r="H20" s="38"/>
      <c r="I20" s="27"/>
      <c r="J20" s="27"/>
      <c r="K20" s="27">
        <v>2551.38</v>
      </c>
      <c r="L20" s="27" t="s">
        <v>69</v>
      </c>
      <c r="M20" s="27"/>
      <c r="N20" s="64"/>
      <c r="O20" s="63"/>
      <c r="P20" s="63"/>
      <c r="Q20" s="93" t="s">
        <v>59</v>
      </c>
      <c r="R20" s="27"/>
      <c r="S20" s="94"/>
      <c r="T20" s="94">
        <v>600000</v>
      </c>
      <c r="U20" s="94"/>
      <c r="V20" s="95"/>
      <c r="W20" s="95"/>
    </row>
    <row r="21" s="2" customFormat="1" ht="25" customHeight="1" spans="1:23">
      <c r="A21" s="25">
        <v>10</v>
      </c>
      <c r="B21" s="39">
        <v>45280</v>
      </c>
      <c r="C21" s="25"/>
      <c r="D21" s="35"/>
      <c r="E21" s="40"/>
      <c r="F21" s="40"/>
      <c r="G21" s="27"/>
      <c r="H21" s="38">
        <v>0.02</v>
      </c>
      <c r="I21" s="27">
        <v>316562.39</v>
      </c>
      <c r="J21" s="28" t="s">
        <v>73</v>
      </c>
      <c r="K21" s="27">
        <v>316562.39</v>
      </c>
      <c r="L21" s="28" t="s">
        <v>74</v>
      </c>
      <c r="M21" s="27">
        <v>200</v>
      </c>
      <c r="N21" s="64" t="s">
        <v>57</v>
      </c>
      <c r="O21" s="63"/>
      <c r="P21" s="63"/>
      <c r="Q21" s="93" t="s">
        <v>75</v>
      </c>
      <c r="R21" s="27">
        <v>1460000</v>
      </c>
      <c r="S21" s="94"/>
      <c r="T21" s="94">
        <v>1331800</v>
      </c>
      <c r="U21" s="94"/>
      <c r="V21" s="95"/>
      <c r="W21" s="95"/>
    </row>
    <row r="22" s="3" customFormat="1" ht="25" customHeight="1" spans="1:23">
      <c r="A22" s="41">
        <v>11</v>
      </c>
      <c r="B22" s="42">
        <v>45286</v>
      </c>
      <c r="C22" s="41">
        <v>150000</v>
      </c>
      <c r="D22" s="43"/>
      <c r="E22" s="44"/>
      <c r="F22" s="44" t="s">
        <v>61</v>
      </c>
      <c r="G22" s="45"/>
      <c r="H22" s="46"/>
      <c r="I22" s="45"/>
      <c r="J22" s="66"/>
      <c r="K22" s="45"/>
      <c r="L22" s="66"/>
      <c r="M22" s="45">
        <v>100</v>
      </c>
      <c r="N22" s="67" t="s">
        <v>57</v>
      </c>
      <c r="O22" s="68"/>
      <c r="P22" s="68"/>
      <c r="Q22" s="96" t="s">
        <v>64</v>
      </c>
      <c r="R22" s="45">
        <v>883514.22</v>
      </c>
      <c r="S22" s="97"/>
      <c r="T22" s="97">
        <v>150000</v>
      </c>
      <c r="U22" s="97"/>
      <c r="V22" s="5" t="s">
        <v>65</v>
      </c>
      <c r="W22" s="5"/>
    </row>
    <row r="23" s="3" customFormat="1" ht="25" customHeight="1" spans="1:23">
      <c r="A23" s="41">
        <v>12</v>
      </c>
      <c r="B23" s="42">
        <v>45295</v>
      </c>
      <c r="C23" s="41"/>
      <c r="D23" s="43"/>
      <c r="E23" s="44"/>
      <c r="F23" s="44"/>
      <c r="G23" s="45"/>
      <c r="H23" s="46"/>
      <c r="I23" s="45"/>
      <c r="J23" s="66"/>
      <c r="K23" s="45"/>
      <c r="L23" s="66"/>
      <c r="M23" s="45">
        <v>100</v>
      </c>
      <c r="N23" s="67" t="s">
        <v>57</v>
      </c>
      <c r="O23" s="68"/>
      <c r="P23" s="68"/>
      <c r="Q23" s="96" t="s">
        <v>76</v>
      </c>
      <c r="R23" s="45">
        <v>245000</v>
      </c>
      <c r="S23" s="97"/>
      <c r="T23" s="97">
        <v>245000</v>
      </c>
      <c r="U23" s="97"/>
      <c r="V23" s="5"/>
      <c r="W23" s="5"/>
    </row>
    <row r="24" s="3" customFormat="1" ht="25" customHeight="1" spans="1:23">
      <c r="A24" s="41">
        <v>13</v>
      </c>
      <c r="B24" s="42">
        <v>45302</v>
      </c>
      <c r="C24" s="41"/>
      <c r="D24" s="43"/>
      <c r="E24" s="44"/>
      <c r="F24" s="44"/>
      <c r="G24" s="45"/>
      <c r="H24" s="46"/>
      <c r="I24" s="45"/>
      <c r="J24" s="45"/>
      <c r="K24" s="45">
        <v>14469.51</v>
      </c>
      <c r="L24" s="66" t="s">
        <v>77</v>
      </c>
      <c r="M24" s="45">
        <v>100</v>
      </c>
      <c r="N24" s="67" t="s">
        <v>57</v>
      </c>
      <c r="O24" s="68"/>
      <c r="P24" s="68"/>
      <c r="Q24" s="96" t="s">
        <v>78</v>
      </c>
      <c r="R24" s="45">
        <v>116000</v>
      </c>
      <c r="S24" s="97"/>
      <c r="T24" s="97">
        <v>116000</v>
      </c>
      <c r="U24" s="97"/>
      <c r="V24" s="5"/>
      <c r="W24" s="5"/>
    </row>
    <row r="25" s="3" customFormat="1" ht="25" customHeight="1" spans="1:23">
      <c r="A25" s="41">
        <v>14</v>
      </c>
      <c r="B25" s="42">
        <v>45310</v>
      </c>
      <c r="C25" s="41"/>
      <c r="D25" s="43"/>
      <c r="E25" s="44"/>
      <c r="F25" s="44"/>
      <c r="G25" s="45"/>
      <c r="H25" s="46"/>
      <c r="I25" s="45"/>
      <c r="J25" s="45"/>
      <c r="K25" s="45"/>
      <c r="L25" s="45"/>
      <c r="M25" s="45">
        <v>200</v>
      </c>
      <c r="N25" s="67" t="s">
        <v>57</v>
      </c>
      <c r="O25" s="68"/>
      <c r="P25" s="68"/>
      <c r="Q25" s="96" t="s">
        <v>79</v>
      </c>
      <c r="R25" s="45">
        <v>2060000</v>
      </c>
      <c r="S25" s="97"/>
      <c r="T25" s="45">
        <v>2060000</v>
      </c>
      <c r="U25" s="97"/>
      <c r="V25" s="5"/>
      <c r="W25" s="5"/>
    </row>
    <row r="26" s="4" customFormat="1" ht="25" customHeight="1" spans="1:23">
      <c r="A26" s="47">
        <v>15</v>
      </c>
      <c r="B26" s="48">
        <v>45313</v>
      </c>
      <c r="C26" s="49"/>
      <c r="D26" s="50"/>
      <c r="E26" s="51"/>
      <c r="F26" s="52"/>
      <c r="G26" s="53"/>
      <c r="H26" s="54"/>
      <c r="I26" s="53"/>
      <c r="J26" s="53"/>
      <c r="K26" s="53"/>
      <c r="L26" s="53"/>
      <c r="M26" s="53">
        <v>200</v>
      </c>
      <c r="N26" s="69" t="s">
        <v>57</v>
      </c>
      <c r="O26" s="70"/>
      <c r="P26" s="70"/>
      <c r="Q26" s="98" t="s">
        <v>80</v>
      </c>
      <c r="R26" s="53">
        <v>1500000</v>
      </c>
      <c r="S26" s="99"/>
      <c r="T26" s="99">
        <v>1500000</v>
      </c>
      <c r="U26" s="99"/>
      <c r="V26" s="6"/>
      <c r="W26" s="6"/>
    </row>
    <row r="27" s="3" customFormat="1" ht="25" customHeight="1" spans="1:21">
      <c r="A27" s="41" t="s">
        <v>81</v>
      </c>
      <c r="B27" s="41"/>
      <c r="C27" s="55">
        <f>SUM(C8:C26)</f>
        <v>13147871.81</v>
      </c>
      <c r="D27" s="55">
        <f>SUM(D8:D26)</f>
        <v>0</v>
      </c>
      <c r="E27" s="25"/>
      <c r="F27" s="25"/>
      <c r="G27" s="25"/>
      <c r="H27" s="25"/>
      <c r="I27" s="55">
        <f>SUM(I8:I26)</f>
        <v>633124.7837</v>
      </c>
      <c r="J27" s="25"/>
      <c r="K27" s="55">
        <f>SUM(K8:K26)</f>
        <v>656673.41</v>
      </c>
      <c r="L27" s="25"/>
      <c r="M27" s="55">
        <f>SUM(M8:M26)</f>
        <v>2450</v>
      </c>
      <c r="N27" s="25"/>
      <c r="O27" s="55">
        <f>SUM(O8:O26)</f>
        <v>190000</v>
      </c>
      <c r="P27" s="25"/>
      <c r="Q27" s="25"/>
      <c r="R27" s="25"/>
      <c r="S27" s="25"/>
      <c r="T27" s="55">
        <f>SUM(T8:T26)</f>
        <v>10481669.84</v>
      </c>
      <c r="U27" s="100">
        <f>C27+D27-I27-K27-M27-O27-T27</f>
        <v>1183953.7763</v>
      </c>
    </row>
    <row r="28" s="3" customFormat="1" ht="25" customHeight="1" spans="1:21">
      <c r="A28" s="41" t="s">
        <v>82</v>
      </c>
      <c r="B28" s="41"/>
      <c r="C28" s="41" t="s">
        <v>83</v>
      </c>
      <c r="D28" s="41"/>
      <c r="E28" s="41"/>
      <c r="F28" s="56">
        <f>Q28</f>
        <v>1500000</v>
      </c>
      <c r="G28" s="57"/>
      <c r="H28" s="57"/>
      <c r="I28" s="57"/>
      <c r="J28" s="57"/>
      <c r="K28" s="71"/>
      <c r="L28" s="72"/>
      <c r="M28" s="73" t="s">
        <v>84</v>
      </c>
      <c r="N28" s="74"/>
      <c r="O28" s="74"/>
      <c r="P28" s="75" t="s">
        <v>85</v>
      </c>
      <c r="Q28" s="101">
        <v>1500000</v>
      </c>
      <c r="R28" s="101"/>
      <c r="S28" s="101"/>
      <c r="T28" s="101"/>
      <c r="U28" s="101"/>
    </row>
    <row r="29" s="3" customFormat="1" ht="25" customHeight="1" spans="1:21">
      <c r="A29" s="41"/>
      <c r="B29" s="41"/>
      <c r="C29" s="41" t="s">
        <v>86</v>
      </c>
      <c r="D29" s="41"/>
      <c r="E29" s="41"/>
      <c r="F29" s="56">
        <v>0</v>
      </c>
      <c r="G29" s="57"/>
      <c r="H29" s="57"/>
      <c r="I29" s="57"/>
      <c r="J29" s="57"/>
      <c r="K29" s="71"/>
      <c r="L29" s="76"/>
      <c r="M29" s="77"/>
      <c r="N29" s="78"/>
      <c r="O29" s="78"/>
      <c r="P29" s="75" t="s">
        <v>87</v>
      </c>
      <c r="Q29" s="102" t="str">
        <f>SUBSTITUTE(SUBSTITUTE(TEXT(INT(Q28),"[DBNum2][$-804]G/通用格式元"&amp;IF(INT(F36)=F36,"整",""))&amp;TEXT(MID(F36,FIND(".",F36&amp;".0")+1,1),"[DBNum2][$-804]G/通用格式角")&amp;TEXT(MID(F36,FIND(".",F36&amp;".0")+2,1),"[DBNum2][$-804]G/通用格式分"),"零角","零"),"零分","")</f>
        <v>壹佰伍拾万元整</v>
      </c>
      <c r="R29" s="102"/>
      <c r="S29" s="102"/>
      <c r="T29" s="102"/>
      <c r="U29" s="102"/>
    </row>
    <row r="30" s="3" customFormat="1" ht="25" customHeight="1" spans="2:20">
      <c r="B30" s="7"/>
      <c r="E30" s="8"/>
      <c r="F30" s="8"/>
      <c r="G30" s="8"/>
      <c r="H30" s="8"/>
      <c r="I30" s="8"/>
      <c r="J30" s="8"/>
      <c r="K30" s="8"/>
      <c r="L30" s="8"/>
      <c r="M30" s="8"/>
      <c r="N30" s="8"/>
      <c r="O30" s="8"/>
      <c r="P30" s="7"/>
      <c r="Q30" s="8"/>
      <c r="S30" s="8"/>
      <c r="T30" s="8"/>
    </row>
    <row r="31" s="3" customFormat="1" ht="25" customHeight="1" spans="2:20">
      <c r="B31" s="7"/>
      <c r="E31" s="8"/>
      <c r="F31" s="8"/>
      <c r="G31" s="8"/>
      <c r="H31" s="8"/>
      <c r="I31" s="8"/>
      <c r="J31" s="8"/>
      <c r="K31" s="8"/>
      <c r="L31" s="8"/>
      <c r="M31" s="8"/>
      <c r="N31" s="8"/>
      <c r="O31" s="8"/>
      <c r="P31" s="7"/>
      <c r="Q31" s="8"/>
      <c r="S31" s="8"/>
      <c r="T31" s="8"/>
    </row>
    <row r="32" s="3" customFormat="1" ht="25" customHeight="1" spans="2:20">
      <c r="B32" s="7"/>
      <c r="E32" s="8"/>
      <c r="F32" s="8"/>
      <c r="G32" s="8"/>
      <c r="H32" s="8"/>
      <c r="I32" s="8"/>
      <c r="J32" s="8"/>
      <c r="K32" s="8"/>
      <c r="L32" s="8"/>
      <c r="M32" s="8"/>
      <c r="N32" s="8"/>
      <c r="O32" s="8"/>
      <c r="P32" s="7"/>
      <c r="Q32" s="8"/>
      <c r="S32" s="8"/>
      <c r="T32" s="8"/>
    </row>
    <row r="33" s="5" customFormat="1" ht="25" customHeight="1" spans="1:23">
      <c r="A33" s="3"/>
      <c r="B33" s="7"/>
      <c r="C33" s="3"/>
      <c r="D33" s="3"/>
      <c r="E33" s="8"/>
      <c r="F33" s="8"/>
      <c r="G33" s="8"/>
      <c r="H33" s="8"/>
      <c r="I33" s="8"/>
      <c r="J33" s="8"/>
      <c r="K33" s="8"/>
      <c r="L33" s="8"/>
      <c r="M33" s="8"/>
      <c r="N33" s="8"/>
      <c r="O33" s="8"/>
      <c r="P33" s="7"/>
      <c r="Q33" s="8"/>
      <c r="R33" s="3"/>
      <c r="S33" s="8"/>
      <c r="T33" s="8"/>
      <c r="U33" s="3"/>
      <c r="V33" s="3"/>
      <c r="W33" s="3"/>
    </row>
    <row r="34" s="5" customFormat="1" ht="25" customHeight="1" spans="1:23">
      <c r="A34" s="3"/>
      <c r="B34" s="58"/>
      <c r="C34" s="3"/>
      <c r="D34" s="3"/>
      <c r="E34" s="8"/>
      <c r="F34" s="8"/>
      <c r="G34" s="8"/>
      <c r="H34" s="8"/>
      <c r="I34" s="8"/>
      <c r="J34" s="8"/>
      <c r="K34" s="8"/>
      <c r="L34" s="8"/>
      <c r="M34" s="8"/>
      <c r="N34" s="8"/>
      <c r="O34" s="8"/>
      <c r="P34" s="7"/>
      <c r="Q34" s="8"/>
      <c r="R34" s="3"/>
      <c r="S34" s="8"/>
      <c r="T34" s="8"/>
      <c r="U34" s="3"/>
      <c r="V34" s="3"/>
      <c r="W34" s="3"/>
    </row>
    <row r="35" s="5" customFormat="1" ht="25" customHeight="1" spans="1:23">
      <c r="A35" s="3"/>
      <c r="B35" s="7"/>
      <c r="C35" s="3"/>
      <c r="D35" s="3"/>
      <c r="E35" s="8"/>
      <c r="F35" s="8"/>
      <c r="G35" s="8"/>
      <c r="H35" s="8"/>
      <c r="I35" s="8"/>
      <c r="J35" s="8"/>
      <c r="K35" s="8"/>
      <c r="L35" s="8"/>
      <c r="M35" s="8"/>
      <c r="N35" s="8"/>
      <c r="O35" s="8"/>
      <c r="P35" s="7"/>
      <c r="Q35" s="8"/>
      <c r="R35" s="3"/>
      <c r="S35" s="8"/>
      <c r="T35" s="8"/>
      <c r="U35" s="3"/>
      <c r="V35" s="3"/>
      <c r="W35" s="3"/>
    </row>
    <row r="36" s="5" customFormat="1" ht="25" customHeight="1" spans="1:23">
      <c r="A36" s="3"/>
      <c r="B36" s="7"/>
      <c r="C36" s="3"/>
      <c r="D36" s="3"/>
      <c r="E36" s="8"/>
      <c r="F36" s="8"/>
      <c r="G36" s="8"/>
      <c r="H36" s="8"/>
      <c r="I36" s="8"/>
      <c r="J36" s="8"/>
      <c r="K36" s="8"/>
      <c r="L36" s="8"/>
      <c r="M36" s="8"/>
      <c r="N36" s="8"/>
      <c r="O36" s="8"/>
      <c r="P36" s="7"/>
      <c r="Q36" s="8"/>
      <c r="R36" s="3"/>
      <c r="S36" s="8"/>
      <c r="T36" s="8"/>
      <c r="U36" s="3"/>
      <c r="V36" s="3"/>
      <c r="W36" s="3"/>
    </row>
    <row r="37" s="5" customFormat="1" ht="25" customHeight="1" spans="1:23">
      <c r="A37" s="3"/>
      <c r="B37" s="7"/>
      <c r="C37" s="3"/>
      <c r="D37" s="3"/>
      <c r="E37" s="8"/>
      <c r="F37" s="8"/>
      <c r="G37" s="8"/>
      <c r="H37" s="8"/>
      <c r="I37" s="8"/>
      <c r="J37" s="8"/>
      <c r="K37" s="8"/>
      <c r="L37" s="8"/>
      <c r="M37" s="8"/>
      <c r="N37" s="8"/>
      <c r="O37" s="8"/>
      <c r="P37" s="7"/>
      <c r="Q37" s="8"/>
      <c r="R37" s="3"/>
      <c r="S37" s="8"/>
      <c r="T37" s="8"/>
      <c r="U37" s="3"/>
      <c r="V37" s="3"/>
      <c r="W37" s="3"/>
    </row>
    <row r="38" s="5" customFormat="1" ht="25" customHeight="1" spans="1:23">
      <c r="A38" s="3"/>
      <c r="B38" s="7"/>
      <c r="C38" s="3"/>
      <c r="D38" s="3"/>
      <c r="E38" s="8"/>
      <c r="F38" s="8"/>
      <c r="G38" s="8"/>
      <c r="H38" s="8"/>
      <c r="I38" s="8"/>
      <c r="J38" s="8"/>
      <c r="K38" s="8"/>
      <c r="L38" s="8"/>
      <c r="M38" s="8"/>
      <c r="N38" s="8"/>
      <c r="O38" s="8"/>
      <c r="P38" s="7"/>
      <c r="Q38" s="8"/>
      <c r="R38" s="3"/>
      <c r="S38" s="8"/>
      <c r="T38" s="8"/>
      <c r="U38" s="3"/>
      <c r="V38" s="3"/>
      <c r="W38" s="3"/>
    </row>
    <row r="39" s="5" customFormat="1" ht="25" customHeight="1" spans="1:23">
      <c r="A39" s="3"/>
      <c r="B39" s="7"/>
      <c r="C39" s="3"/>
      <c r="D39" s="3"/>
      <c r="E39" s="8"/>
      <c r="F39" s="8"/>
      <c r="G39" s="8"/>
      <c r="H39" s="8"/>
      <c r="I39" s="8"/>
      <c r="J39" s="8"/>
      <c r="K39" s="8"/>
      <c r="L39" s="8"/>
      <c r="M39" s="8"/>
      <c r="N39" s="8"/>
      <c r="O39" s="8"/>
      <c r="P39" s="7"/>
      <c r="Q39" s="8"/>
      <c r="R39" s="3"/>
      <c r="S39" s="8"/>
      <c r="T39" s="8"/>
      <c r="U39" s="3"/>
      <c r="V39" s="3"/>
      <c r="W39" s="3"/>
    </row>
    <row r="40" s="5" customFormat="1" ht="25" customHeight="1" spans="1:23">
      <c r="A40" s="3"/>
      <c r="B40" s="7"/>
      <c r="C40" s="3"/>
      <c r="D40" s="3"/>
      <c r="E40" s="8"/>
      <c r="F40" s="8"/>
      <c r="G40" s="8"/>
      <c r="H40" s="8"/>
      <c r="I40" s="8"/>
      <c r="J40" s="8"/>
      <c r="K40" s="8"/>
      <c r="L40" s="8"/>
      <c r="M40" s="8"/>
      <c r="N40" s="8"/>
      <c r="O40" s="8"/>
      <c r="P40" s="7"/>
      <c r="Q40" s="8"/>
      <c r="R40" s="3"/>
      <c r="S40" s="8"/>
      <c r="T40" s="8"/>
      <c r="U40" s="3"/>
      <c r="V40" s="3"/>
      <c r="W40" s="3"/>
    </row>
    <row r="41" s="5" customFormat="1" ht="25" customHeight="1" spans="1:23">
      <c r="A41" s="3"/>
      <c r="B41" s="7"/>
      <c r="C41" s="3"/>
      <c r="D41" s="3"/>
      <c r="E41" s="8"/>
      <c r="F41" s="8"/>
      <c r="G41" s="8"/>
      <c r="H41" s="8"/>
      <c r="I41" s="8"/>
      <c r="J41" s="8"/>
      <c r="K41" s="8"/>
      <c r="L41" s="8"/>
      <c r="M41" s="8"/>
      <c r="N41" s="8"/>
      <c r="O41" s="8"/>
      <c r="P41" s="7"/>
      <c r="Q41" s="8"/>
      <c r="R41" s="3"/>
      <c r="S41" s="8"/>
      <c r="T41" s="8"/>
      <c r="U41" s="3"/>
      <c r="V41" s="3"/>
      <c r="W41" s="3"/>
    </row>
    <row r="42" s="5" customFormat="1" ht="25" customHeight="1" spans="1:23">
      <c r="A42" s="3"/>
      <c r="B42" s="7"/>
      <c r="C42" s="3"/>
      <c r="D42" s="3"/>
      <c r="E42" s="8"/>
      <c r="F42" s="8"/>
      <c r="G42" s="8"/>
      <c r="H42" s="8"/>
      <c r="I42" s="8"/>
      <c r="J42" s="8"/>
      <c r="K42" s="8"/>
      <c r="L42" s="8"/>
      <c r="M42" s="8"/>
      <c r="N42" s="8"/>
      <c r="O42" s="8"/>
      <c r="P42" s="7"/>
      <c r="Q42" s="8"/>
      <c r="R42" s="3"/>
      <c r="S42" s="8"/>
      <c r="T42" s="8"/>
      <c r="U42" s="3"/>
      <c r="V42" s="3"/>
      <c r="W42" s="3"/>
    </row>
    <row r="43" s="6" customFormat="1" ht="25" customHeight="1" spans="1:23">
      <c r="A43" s="3"/>
      <c r="B43" s="7"/>
      <c r="C43" s="3"/>
      <c r="D43" s="3"/>
      <c r="E43" s="8"/>
      <c r="F43" s="8"/>
      <c r="G43" s="8"/>
      <c r="H43" s="8"/>
      <c r="I43" s="8"/>
      <c r="J43" s="8"/>
      <c r="K43" s="8"/>
      <c r="L43" s="8"/>
      <c r="M43" s="8"/>
      <c r="N43" s="8"/>
      <c r="O43" s="8"/>
      <c r="P43" s="7"/>
      <c r="Q43" s="8"/>
      <c r="R43" s="3"/>
      <c r="S43" s="8"/>
      <c r="T43" s="8"/>
      <c r="U43" s="3"/>
      <c r="V43" s="3"/>
      <c r="W43" s="3"/>
    </row>
    <row r="44" s="5" customFormat="1" ht="25" customHeight="1" spans="1:23">
      <c r="A44" s="3"/>
      <c r="B44" s="7"/>
      <c r="C44" s="3"/>
      <c r="D44" s="3"/>
      <c r="E44" s="8"/>
      <c r="F44" s="8"/>
      <c r="G44" s="8"/>
      <c r="H44" s="8"/>
      <c r="I44" s="8"/>
      <c r="J44" s="8"/>
      <c r="K44" s="8"/>
      <c r="L44" s="8"/>
      <c r="M44" s="8"/>
      <c r="N44" s="8"/>
      <c r="O44" s="8"/>
      <c r="P44" s="7"/>
      <c r="Q44" s="8"/>
      <c r="R44" s="3"/>
      <c r="S44" s="8"/>
      <c r="T44" s="8"/>
      <c r="U44" s="3"/>
      <c r="V44" s="3"/>
      <c r="W44" s="3"/>
    </row>
    <row r="45" s="5" customFormat="1" ht="25" customHeight="1" spans="1:23">
      <c r="A45" s="3"/>
      <c r="B45" s="7"/>
      <c r="C45" s="3"/>
      <c r="D45" s="3"/>
      <c r="E45" s="8"/>
      <c r="F45" s="8"/>
      <c r="G45" s="8"/>
      <c r="H45" s="8"/>
      <c r="I45" s="8"/>
      <c r="J45" s="8"/>
      <c r="K45" s="8"/>
      <c r="L45" s="8"/>
      <c r="M45" s="8"/>
      <c r="N45" s="8"/>
      <c r="O45" s="8"/>
      <c r="P45" s="7"/>
      <c r="Q45" s="8"/>
      <c r="R45" s="3"/>
      <c r="S45" s="8"/>
      <c r="T45" s="8"/>
      <c r="U45" s="3"/>
      <c r="V45" s="3"/>
      <c r="W45" s="3"/>
    </row>
    <row r="46" s="6" customFormat="1" ht="25" customHeight="1" spans="1:23">
      <c r="A46" s="3"/>
      <c r="B46" s="7"/>
      <c r="C46" s="3"/>
      <c r="D46" s="3"/>
      <c r="E46" s="8"/>
      <c r="F46" s="8"/>
      <c r="G46" s="8"/>
      <c r="H46" s="8"/>
      <c r="I46" s="8"/>
      <c r="J46" s="8"/>
      <c r="K46" s="8"/>
      <c r="L46" s="8"/>
      <c r="M46" s="8"/>
      <c r="N46" s="8"/>
      <c r="O46" s="8"/>
      <c r="P46" s="7"/>
      <c r="Q46" s="8"/>
      <c r="R46" s="3"/>
      <c r="S46" s="8"/>
      <c r="T46" s="8"/>
      <c r="U46" s="3"/>
      <c r="V46" s="3"/>
      <c r="W46" s="3"/>
    </row>
    <row r="47" s="6" customFormat="1" ht="25" customHeight="1" spans="1:23">
      <c r="A47" s="3"/>
      <c r="B47" s="7"/>
      <c r="C47" s="3"/>
      <c r="D47" s="3"/>
      <c r="E47" s="8"/>
      <c r="F47" s="8"/>
      <c r="G47" s="8"/>
      <c r="H47" s="8"/>
      <c r="I47" s="8"/>
      <c r="J47" s="8"/>
      <c r="K47" s="8"/>
      <c r="L47" s="8"/>
      <c r="M47" s="8"/>
      <c r="N47" s="8"/>
      <c r="O47" s="8"/>
      <c r="P47" s="7"/>
      <c r="Q47" s="8"/>
      <c r="R47" s="3"/>
      <c r="S47" s="8"/>
      <c r="T47" s="8"/>
      <c r="U47" s="3"/>
      <c r="V47" s="3"/>
      <c r="W47" s="3"/>
    </row>
    <row r="48" s="3" customFormat="1" ht="30" customHeight="1" spans="2:20">
      <c r="B48" s="7"/>
      <c r="E48" s="8"/>
      <c r="F48" s="8"/>
      <c r="G48" s="8"/>
      <c r="H48" s="8"/>
      <c r="I48" s="8"/>
      <c r="J48" s="8"/>
      <c r="K48" s="8"/>
      <c r="L48" s="8"/>
      <c r="M48" s="8"/>
      <c r="N48" s="8"/>
      <c r="O48" s="8"/>
      <c r="P48" s="7"/>
      <c r="Q48" s="8"/>
      <c r="S48" s="8"/>
      <c r="T48" s="8"/>
    </row>
    <row r="49" s="3" customFormat="1" ht="30" customHeight="1" spans="2:20">
      <c r="B49" s="7"/>
      <c r="E49" s="8"/>
      <c r="F49" s="8"/>
      <c r="G49" s="8"/>
      <c r="H49" s="8"/>
      <c r="I49" s="8"/>
      <c r="J49" s="8"/>
      <c r="K49" s="8"/>
      <c r="L49" s="8"/>
      <c r="M49" s="8"/>
      <c r="N49" s="8"/>
      <c r="O49" s="8"/>
      <c r="P49" s="7"/>
      <c r="Q49" s="8"/>
      <c r="S49" s="8"/>
      <c r="T49" s="8"/>
    </row>
    <row r="50" s="3" customFormat="1" ht="30" customHeight="1" spans="2:20">
      <c r="B50" s="7"/>
      <c r="E50" s="8"/>
      <c r="F50" s="8"/>
      <c r="G50" s="8"/>
      <c r="H50" s="8"/>
      <c r="I50" s="8"/>
      <c r="J50" s="8"/>
      <c r="K50" s="8"/>
      <c r="L50" s="8"/>
      <c r="M50" s="8"/>
      <c r="N50" s="8"/>
      <c r="O50" s="8"/>
      <c r="P50" s="7"/>
      <c r="Q50" s="8"/>
      <c r="S50" s="8"/>
      <c r="T50" s="8"/>
    </row>
  </sheetData>
  <autoFilter ref="A1:V29">
    <extLst/>
  </autoFilter>
  <mergeCells count="46">
    <mergeCell ref="A1:T1"/>
    <mergeCell ref="A2:B2"/>
    <mergeCell ref="C2:G2"/>
    <mergeCell ref="H2:I2"/>
    <mergeCell ref="J2:N2"/>
    <mergeCell ref="O2:P2"/>
    <mergeCell ref="R2:S2"/>
    <mergeCell ref="T2:U2"/>
    <mergeCell ref="A3:B3"/>
    <mergeCell ref="C3:E3"/>
    <mergeCell ref="H3:I3"/>
    <mergeCell ref="J3:N3"/>
    <mergeCell ref="O3:P3"/>
    <mergeCell ref="R3:S3"/>
    <mergeCell ref="T3:U3"/>
    <mergeCell ref="A4:B4"/>
    <mergeCell ref="C4:E4"/>
    <mergeCell ref="H4:I4"/>
    <mergeCell ref="J4:N4"/>
    <mergeCell ref="O4:P4"/>
    <mergeCell ref="B5:F5"/>
    <mergeCell ref="H5:J5"/>
    <mergeCell ref="K5:L5"/>
    <mergeCell ref="M5:N5"/>
    <mergeCell ref="O5:P5"/>
    <mergeCell ref="Q5:S5"/>
    <mergeCell ref="B6:F6"/>
    <mergeCell ref="H6:J6"/>
    <mergeCell ref="K6:L6"/>
    <mergeCell ref="M6:N6"/>
    <mergeCell ref="O6:P6"/>
    <mergeCell ref="Q6:S6"/>
    <mergeCell ref="A27:B27"/>
    <mergeCell ref="C28:E28"/>
    <mergeCell ref="F28:K28"/>
    <mergeCell ref="Q28:U28"/>
    <mergeCell ref="C29:E29"/>
    <mergeCell ref="F29:K29"/>
    <mergeCell ref="Q29:U29"/>
    <mergeCell ref="A5:A7"/>
    <mergeCell ref="N13:N15"/>
    <mergeCell ref="N16:N18"/>
    <mergeCell ref="T5:T7"/>
    <mergeCell ref="U5:U7"/>
    <mergeCell ref="A28:B29"/>
    <mergeCell ref="M28:O29"/>
  </mergeCell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s e t t i n g s   x m l n s = " h t t p s : / / w e b . w p s . c n / e t / 2 0 1 8 / m a i n "   x m l n s : s = " h t t p : / / s c h e m a s . o p e n x m l f o r m a t s . o r g / s p r e a d s h e e t m l / 2 0 0 6 / m a i n " > < b o o k S e t t i n g s > < i s F i l t e r S h a r e d > 1 < / i s F i l t e r S h a r e d > < / b o o k S e t t i n g s > < / s e t t i n g s > 
</file>

<file path=customXml/item2.xml>��< ? x m l   v e r s i o n = " 1 . 0 "   s t a n d a l o n e = " y e s " ? > < m e r g e F i l e   x m l n s = " h t t p s : / / w e b . w p s . c n / e t / 2 0 1 8 / m a i n "   x m l n s : s = " h t t p : / / s c h e m a s . o p e n x m l f o r m a t s . o r g / s p r e a d s h e e t m l / 2 0 0 6 / m a i n " > < l i s t F i l e / > < / m e r g e F i l e > 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9F91F69C-6E8C-4246-BC25-297BFDC75D90}">
  <ds:schemaRefs/>
</ds:datastoreItem>
</file>

<file path=customXml/itemProps2.xml><?xml version="1.0" encoding="utf-8"?>
<ds:datastoreItem xmlns:ds="http://schemas.openxmlformats.org/officeDocument/2006/customXml" ds:itemID="{DC3875BF-13D6-4817-9B69-0B22B651B2C7}">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Administrator</cp:lastModifiedBy>
  <dcterms:created xsi:type="dcterms:W3CDTF">2017-01-14T20:48:00Z</dcterms:created>
  <dcterms:modified xsi:type="dcterms:W3CDTF">2024-01-23T07:21:33Z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026E0EB1EF2D434C96C5D345711A493C</vt:lpwstr>
  </property>
  <property fmtid="{D5CDD505-2E9C-101B-9397-08002B2CF9AE}" pid="4" name="KSOReadingLayout">
    <vt:bool>true</vt:bool>
  </property>
</Properties>
</file>