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1" sheetId="12" r:id="rId1"/>
  </sheets>
  <definedNames>
    <definedName name="_xlnm._FilterDatabase" localSheetId="0" hidden="1">'1'!$7:$34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PC</author>
  </authors>
  <commentList>
    <comment ref="L24" authorId="0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2023年7月31日中标，工期240天，沙建二级建造师3000元*8个月，合计24000</t>
        </r>
      </text>
    </comment>
  </commentList>
</comments>
</file>

<file path=xl/sharedStrings.xml><?xml version="1.0" encoding="utf-8"?>
<sst xmlns="http://schemas.openxmlformats.org/spreadsheetml/2006/main" count="114" uniqueCount="89">
  <si>
    <t xml:space="preserve">工程款支付证书 </t>
  </si>
  <si>
    <t>工程名称</t>
  </si>
  <si>
    <t>18036-岳池县新场镇大石坝村、踏水桥村道路硬化项目等项目三标段</t>
  </si>
  <si>
    <t>建设单位</t>
  </si>
  <si>
    <t>岳池县重点水利工程建设管理站</t>
  </si>
  <si>
    <t>ERP编号</t>
  </si>
  <si>
    <t>档案编号</t>
  </si>
  <si>
    <t>合同金额</t>
  </si>
  <si>
    <t>中标时间</t>
  </si>
  <si>
    <t>2023.7.31</t>
  </si>
  <si>
    <t>已提供工程资料</t>
  </si>
  <si>
    <t>保存地址</t>
  </si>
  <si>
    <t>合肥</t>
  </si>
  <si>
    <t>责任单位</t>
  </si>
  <si>
    <t>西部大区</t>
  </si>
  <si>
    <t>决算金额</t>
  </si>
  <si>
    <t>决算时间</t>
  </si>
  <si>
    <t>项目部印章</t>
  </si>
  <si>
    <t>施工人</t>
  </si>
  <si>
    <t>区域责任人</t>
  </si>
  <si>
    <t>王敏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</si>
  <si>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</si>
  <si>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</si>
  <si>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</si>
  <si>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</si>
  <si>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</si>
  <si>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</si>
  <si>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</si>
  <si>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</si>
  <si>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</si>
  <si>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</si>
  <si>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</si>
  <si>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</si>
  <si>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</si>
  <si>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</si>
  <si>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</si>
  <si>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</si>
  <si>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</si>
  <si>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</si>
  <si>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</si>
  <si>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</si>
  <si>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</si>
  <si>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</si>
  <si>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</si>
  <si>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</si>
  <si>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</si>
  <si>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</si>
  <si>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</si>
  <si>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</si>
  <si>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徽商</t>
  </si>
  <si>
    <t>52068 4323131 000002</t>
  </si>
  <si>
    <t>户名:四川宏建工程造价咨询服务有限公司
账号: 51001677108050559678
开户行:建行射洪市支行</t>
  </si>
  <si>
    <t>户名:中国人民财产保险股份有限公司广安市分公司
账号:2316552329123101093
开户行:中国工商银行广安市城南支行</t>
  </si>
  <si>
    <t>外经证代扣</t>
  </si>
  <si>
    <t>增值税及附加</t>
  </si>
  <si>
    <t>管理费
扣除50%</t>
  </si>
  <si>
    <t>1%企税扣除50%</t>
  </si>
  <si>
    <t>20%履约保函押金</t>
  </si>
  <si>
    <t>手续费</t>
  </si>
  <si>
    <t>户名:岳池县芯之晨商贸有限责任公司（水泥）
账号:65560120000010758
开户行:四川岳池农村商业银行股份有限公司坪滩支行</t>
  </si>
  <si>
    <t>户名:岳池县坪滩镇惠成机械租赁部
账号: 951006010018518896
开户行:中国邮政储蓄银行股份有限公司岳池县支行</t>
  </si>
  <si>
    <t>户名:广安联友建筑工程有限公司
账号:2316001609201032677
开户行:中国工商银行广安分行西溪分理处</t>
  </si>
  <si>
    <t>户名:武胜县凯祥商贸有限公司
账号:51050174733600000379
开户行:中国建设银行股份有限公司武胜支行</t>
  </si>
  <si>
    <t>户名:岳池县坪滩镇长安建材经营部
账号: 951002010018548905
开户行:中国邮政储蓄银行股份有限公司岳池县支行</t>
  </si>
  <si>
    <t>户名: 何胜梅
账号: 6214591491003221493
开户行:广安农村商业银行枣山支行</t>
  </si>
  <si>
    <t>周转金</t>
  </si>
  <si>
    <t>户名：四川连银建设有限公司
账号: 584742158300015
开户行:浙江民泰商业银行成都成华支行</t>
  </si>
  <si>
    <t>户名:冠县伟强交通设施有限公司
账号: 15821101040044631
开户行:中国农业银行股份有限公司冠县支行</t>
  </si>
  <si>
    <t>中国银行合肥蜀山支行</t>
  </si>
  <si>
    <t>0-682</t>
  </si>
  <si>
    <t>全部扣完</t>
  </si>
  <si>
    <t>1%企税全部
扣完</t>
  </si>
  <si>
    <t>外经证</t>
  </si>
  <si>
    <t>户名:岳池县银海管道厂
账号:22676601040001636
开户行:中国农业银行岳池银城南路支行</t>
  </si>
  <si>
    <t>两笔手续费</t>
  </si>
  <si>
    <t>补充协议</t>
  </si>
  <si>
    <t>建造师</t>
  </si>
  <si>
    <t>户名:广安安泰物流有限责任公司
账号:2316552109100017402
开户行:中国工商银行股份有限公司广安分行</t>
  </si>
  <si>
    <t>户名:广安盛弘智砂石有限公司
账号:2316552409100038625
开户行: 中国工商银行股份有限公司广安前锋支行</t>
  </si>
  <si>
    <t>户名:广安市前锋区智洪砂石有限公司
账号:2316552409024808997
开户行:中国工商银行股份有限公司广安前锋支行</t>
  </si>
  <si>
    <t>总工占用费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</si>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</sst>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.000_ "/>
    <numFmt numFmtId="183" formatCode="[DBNum2][$RMB]General;[Red][DBNum2][$RMB]General"/>
  </numFmts>
  <fonts count="33">
    <font>
      <sz val="11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b/>
      <sz val="9"/>
      <name val="Arial"/>
      <charset val="134"/>
    </font>
    <font>
      <b/>
      <sz val="9"/>
      <color theme="1"/>
      <name val="Arial"/>
      <charset val="134"/>
    </font>
    <font>
      <b/>
      <sz val="9"/>
      <color rgb="FFFF0000"/>
      <name val="Arial"/>
      <charset val="134"/>
    </font>
    <font>
      <sz val="9"/>
      <name val="Microsoft YaHei"/>
      <charset val="134"/>
    </font>
    <font>
      <b/>
      <sz val="8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10" fillId="0" borderId="0">
      <protection locked="0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5" borderId="1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7" applyNumberFormat="0" applyAlignment="0" applyProtection="0">
      <alignment vertical="center"/>
    </xf>
    <xf numFmtId="0" fontId="20" fillId="7" borderId="18" applyNumberFormat="0" applyAlignment="0" applyProtection="0">
      <alignment vertical="center"/>
    </xf>
    <xf numFmtId="0" fontId="21" fillId="7" borderId="17" applyNumberFormat="0" applyAlignment="0" applyProtection="0">
      <alignment vertical="center"/>
    </xf>
    <xf numFmtId="0" fontId="22" fillId="8" borderId="19" applyNumberFormat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10" fillId="0" borderId="0">
      <protection locked="0"/>
    </xf>
    <xf numFmtId="0" fontId="30" fillId="0" borderId="0">
      <protection locked="0"/>
    </xf>
  </cellStyleXfs>
  <cellXfs count="12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0" fontId="3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vertical="center"/>
    </xf>
    <xf numFmtId="0" fontId="1" fillId="2" borderId="1" xfId="50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 shrinkToFit="1"/>
    </xf>
    <xf numFmtId="0" fontId="1" fillId="2" borderId="3" xfId="50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1" fillId="3" borderId="3" xfId="50" applyFont="1" applyFill="1" applyBorder="1" applyAlignment="1" applyProtection="1">
      <alignment horizontal="center" vertical="center" wrapText="1"/>
    </xf>
    <xf numFmtId="0" fontId="1" fillId="3" borderId="5" xfId="50" applyFont="1" applyFill="1" applyBorder="1" applyAlignment="1" applyProtection="1">
      <alignment horizontal="center" vertical="center" wrapText="1"/>
    </xf>
    <xf numFmtId="0" fontId="1" fillId="3" borderId="4" xfId="50" applyFont="1" applyFill="1" applyBorder="1" applyAlignment="1" applyProtection="1">
      <alignment horizontal="center" vertical="center" wrapText="1"/>
    </xf>
    <xf numFmtId="0" fontId="1" fillId="3" borderId="2" xfId="50" applyFont="1" applyFill="1" applyBorder="1" applyAlignment="1" applyProtection="1">
      <alignment horizontal="center" vertical="center" wrapText="1"/>
    </xf>
    <xf numFmtId="0" fontId="1" fillId="2" borderId="3" xfId="50" applyFont="1" applyFill="1" applyBorder="1" applyAlignment="1" applyProtection="1">
      <alignment horizontal="center" vertical="center" wrapText="1"/>
    </xf>
    <xf numFmtId="0" fontId="1" fillId="2" borderId="5" xfId="50" applyFont="1" applyFill="1" applyBorder="1" applyAlignment="1" applyProtection="1">
      <alignment horizontal="center" vertical="center" wrapText="1"/>
    </xf>
    <xf numFmtId="0" fontId="1" fillId="2" borderId="4" xfId="50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/>
    </xf>
    <xf numFmtId="0" fontId="2" fillId="2" borderId="4" xfId="50" applyFont="1" applyFill="1" applyBorder="1" applyAlignment="1" applyProtection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76" fontId="2" fillId="2" borderId="2" xfId="50" applyNumberFormat="1" applyFont="1" applyFill="1" applyBorder="1" applyAlignment="1" applyProtection="1">
      <alignment horizontal="center" vertical="center" wrapText="1"/>
    </xf>
    <xf numFmtId="10" fontId="2" fillId="2" borderId="2" xfId="50" applyNumberFormat="1" applyFont="1" applyFill="1" applyBorder="1" applyAlignment="1" applyProtection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9" fontId="1" fillId="0" borderId="2" xfId="0" applyNumberFormat="1" applyFont="1" applyFill="1" applyBorder="1" applyAlignment="1">
      <alignment vertical="center"/>
    </xf>
    <xf numFmtId="179" fontId="1" fillId="0" borderId="2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9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horizontal="center" vertical="center" shrinkToFit="1"/>
    </xf>
    <xf numFmtId="0" fontId="1" fillId="0" borderId="0" xfId="0" applyFont="1">
      <alignment vertical="center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10" fontId="1" fillId="2" borderId="2" xfId="49" applyNumberFormat="1" applyFont="1" applyFill="1" applyBorder="1" applyAlignment="1" applyProtection="1">
      <alignment horizontal="center" vertical="center" wrapTex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14" fontId="1" fillId="2" borderId="2" xfId="50" applyNumberFormat="1" applyFont="1" applyFill="1" applyBorder="1" applyAlignment="1" applyProtection="1">
      <alignment horizontal="center" vertical="center" wrapText="1"/>
    </xf>
    <xf numFmtId="0" fontId="1" fillId="2" borderId="4" xfId="50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4" fontId="2" fillId="2" borderId="2" xfId="50" applyNumberFormat="1" applyFont="1" applyFill="1" applyBorder="1" applyAlignment="1" applyProtection="1">
      <alignment horizontal="center" vertical="center" wrapText="1"/>
    </xf>
    <xf numFmtId="0" fontId="2" fillId="2" borderId="4" xfId="50" applyFont="1" applyFill="1" applyBorder="1" applyAlignment="1" applyProtection="1">
      <alignment horizontal="center" vertical="center" shrinkToFit="1"/>
    </xf>
    <xf numFmtId="179" fontId="2" fillId="2" borderId="2" xfId="50" applyNumberFormat="1" applyFont="1" applyFill="1" applyBorder="1" applyAlignment="1" applyProtection="1">
      <alignment horizontal="center" vertical="center" shrinkToFit="1"/>
    </xf>
    <xf numFmtId="177" fontId="5" fillId="2" borderId="2" xfId="50" applyNumberFormat="1" applyFont="1" applyFill="1" applyBorder="1" applyAlignment="1" applyProtection="1">
      <alignment horizontal="right" vertical="center" shrinkToFit="1"/>
    </xf>
    <xf numFmtId="0" fontId="2" fillId="2" borderId="2" xfId="50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right" vertical="center" wrapText="1" shrinkToFit="1"/>
    </xf>
    <xf numFmtId="10" fontId="2" fillId="2" borderId="2" xfId="50" applyNumberFormat="1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 wrapText="1"/>
    </xf>
    <xf numFmtId="14" fontId="3" fillId="2" borderId="2" xfId="50" applyNumberFormat="1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81" fontId="1" fillId="2" borderId="3" xfId="50" applyNumberFormat="1" applyFont="1" applyFill="1" applyBorder="1" applyAlignment="1" applyProtection="1">
      <alignment horizontal="center" vertical="center" shrinkToFit="1"/>
    </xf>
    <xf numFmtId="181" fontId="1" fillId="2" borderId="5" xfId="50" applyNumberFormat="1" applyFont="1" applyFill="1" applyBorder="1" applyAlignment="1" applyProtection="1">
      <alignment horizontal="center" vertical="center" shrinkToFit="1"/>
    </xf>
    <xf numFmtId="0" fontId="1" fillId="2" borderId="6" xfId="50" applyFont="1" applyFill="1" applyBorder="1" applyAlignment="1" applyProtection="1">
      <alignment horizontal="center" vertical="center" wrapText="1"/>
    </xf>
    <xf numFmtId="0" fontId="1" fillId="2" borderId="7" xfId="50" applyFont="1" applyFill="1" applyBorder="1" applyAlignment="1" applyProtection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5" xfId="50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shrinkToFit="1"/>
    </xf>
    <xf numFmtId="177" fontId="2" fillId="4" borderId="2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4" borderId="2" xfId="50" applyNumberFormat="1" applyFont="1" applyFill="1" applyBorder="1" applyAlignment="1" applyProtection="1">
      <alignment horizontal="center" vertical="center" shrinkToFit="1"/>
    </xf>
    <xf numFmtId="177" fontId="1" fillId="0" borderId="2" xfId="50" applyNumberFormat="1" applyFont="1" applyFill="1" applyBorder="1" applyAlignment="1" applyProtection="1">
      <alignment horizontal="right" vertical="center" shrinkToFit="1"/>
    </xf>
    <xf numFmtId="177" fontId="1" fillId="0" borderId="2" xfId="50" applyNumberFormat="1" applyFont="1" applyFill="1" applyBorder="1" applyAlignment="1" applyProtection="1">
      <alignment horizontal="center" vertical="center" wrapText="1" shrinkToFit="1"/>
    </xf>
    <xf numFmtId="0" fontId="1" fillId="0" borderId="2" xfId="50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horizontal="right" vertical="center" wrapText="1" shrinkToFit="1"/>
    </xf>
    <xf numFmtId="182" fontId="1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right" vertical="center" wrapText="1" shrinkToFi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0" fontId="2" fillId="2" borderId="8" xfId="50" applyFont="1" applyFill="1" applyBorder="1" applyAlignment="1" applyProtection="1">
      <alignment horizontal="center" vertical="center" shrinkToFit="1"/>
    </xf>
    <xf numFmtId="0" fontId="2" fillId="2" borderId="9" xfId="50" applyFont="1" applyFill="1" applyBorder="1" applyAlignment="1" applyProtection="1">
      <alignment horizontal="center" vertical="center" shrinkToFit="1"/>
    </xf>
    <xf numFmtId="0" fontId="2" fillId="2" borderId="10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0" fontId="3" fillId="2" borderId="10" xfId="50" applyFont="1" applyFill="1" applyBorder="1" applyAlignment="1" applyProtection="1">
      <alignment horizontal="center" vertical="center" shrinkToFit="1"/>
    </xf>
    <xf numFmtId="0" fontId="1" fillId="2" borderId="11" xfId="50" applyFont="1" applyFill="1" applyBorder="1" applyAlignment="1" applyProtection="1">
      <alignment horizontal="center" vertical="center" wrapText="1"/>
    </xf>
    <xf numFmtId="0" fontId="1" fillId="2" borderId="12" xfId="50" applyFont="1" applyFill="1" applyBorder="1" applyAlignment="1" applyProtection="1">
      <alignment horizontal="center" vertical="center" wrapText="1"/>
    </xf>
    <xf numFmtId="177" fontId="1" fillId="2" borderId="3" xfId="50" applyNumberFormat="1" applyFont="1" applyFill="1" applyBorder="1" applyAlignment="1" applyProtection="1">
      <alignment horizontal="center" vertical="center" shrinkToFit="1"/>
    </xf>
    <xf numFmtId="177" fontId="1" fillId="2" borderId="5" xfId="50" applyNumberFormat="1" applyFont="1" applyFill="1" applyBorder="1" applyAlignment="1" applyProtection="1">
      <alignment horizontal="center" vertical="center" shrinkToFit="1"/>
    </xf>
    <xf numFmtId="0" fontId="1" fillId="2" borderId="1" xfId="50" applyFont="1" applyFill="1" applyBorder="1" applyAlignment="1" applyProtection="1">
      <alignment horizontal="center" vertical="center" wrapText="1"/>
    </xf>
    <xf numFmtId="0" fontId="1" fillId="2" borderId="13" xfId="50" applyFont="1" applyFill="1" applyBorder="1" applyAlignment="1" applyProtection="1">
      <alignment horizontal="center" vertical="center" wrapText="1"/>
    </xf>
    <xf numFmtId="183" fontId="1" fillId="2" borderId="3" xfId="50" applyNumberFormat="1" applyFont="1" applyFill="1" applyBorder="1" applyAlignment="1" applyProtection="1">
      <alignment horizontal="center" vertical="center" shrinkToFit="1"/>
    </xf>
    <xf numFmtId="183" fontId="1" fillId="2" borderId="5" xfId="50" applyNumberFormat="1" applyFont="1" applyFill="1" applyBorder="1" applyAlignment="1" applyProtection="1">
      <alignment horizontal="center" vertical="center" shrinkToFit="1"/>
    </xf>
    <xf numFmtId="0" fontId="1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NumberFormat="1" applyFont="1" applyFill="1" applyBorder="1" applyAlignment="1">
      <alignment horizontal="center" vertical="center"/>
      <protection locked="0"/>
    </xf>
    <xf numFmtId="49" fontId="1" fillId="2" borderId="2" xfId="50" applyNumberFormat="1" applyFont="1" applyFill="1" applyBorder="1" applyAlignment="1">
      <alignment horizontal="center" vertical="center"/>
      <protection locked="0"/>
    </xf>
    <xf numFmtId="177" fontId="1" fillId="3" borderId="3" xfId="50" applyNumberFormat="1" applyFont="1" applyFill="1" applyBorder="1" applyAlignment="1" applyProtection="1">
      <alignment horizontal="center" vertical="center" wrapText="1"/>
    </xf>
    <xf numFmtId="177" fontId="1" fillId="3" borderId="5" xfId="50" applyNumberFormat="1" applyFont="1" applyFill="1" applyBorder="1" applyAlignment="1" applyProtection="1">
      <alignment horizontal="center" vertical="center" wrapText="1"/>
    </xf>
    <xf numFmtId="177" fontId="1" fillId="2" borderId="3" xfId="50" applyNumberFormat="1" applyFont="1" applyFill="1" applyBorder="1" applyAlignment="1" applyProtection="1">
      <alignment vertical="center" wrapText="1"/>
    </xf>
    <xf numFmtId="177" fontId="1" fillId="2" borderId="5" xfId="50" applyNumberFormat="1" applyFont="1" applyFill="1" applyBorder="1" applyAlignment="1" applyProtection="1">
      <alignment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0" fontId="2" fillId="2" borderId="2" xfId="50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0" fontId="1" fillId="0" borderId="2" xfId="0" applyNumberFormat="1" applyFont="1" applyFill="1" applyBorder="1" applyAlignment="1">
      <alignment vertical="center" wrapText="1"/>
    </xf>
    <xf numFmtId="0" fontId="1" fillId="2" borderId="2" xfId="50" applyNumberFormat="1" applyFont="1" applyFill="1" applyBorder="1" applyAlignment="1" applyProtection="1">
      <alignment horizontal="center" vertical="center" wrapText="1"/>
    </xf>
    <xf numFmtId="179" fontId="1" fillId="2" borderId="2" xfId="0" applyNumberFormat="1" applyFont="1" applyFill="1" applyBorder="1" applyAlignment="1">
      <alignment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left" vertical="top" wrapText="1" shrinkToFit="1"/>
    </xf>
    <xf numFmtId="179" fontId="1" fillId="2" borderId="2" xfId="50" applyNumberFormat="1" applyFont="1" applyFill="1" applyBorder="1" applyAlignment="1" applyProtection="1">
      <alignment horizontal="right" vertical="center"/>
    </xf>
    <xf numFmtId="0" fontId="2" fillId="2" borderId="2" xfId="50" applyFont="1" applyFill="1" applyBorder="1" applyAlignment="1" applyProtection="1">
      <alignment horizontal="left" vertical="top" wrapText="1" shrinkToFit="1"/>
    </xf>
    <xf numFmtId="179" fontId="2" fillId="2" borderId="2" xfId="50" applyNumberFormat="1" applyFont="1" applyFill="1" applyBorder="1" applyAlignment="1" applyProtection="1">
      <alignment horizontal="right" vertical="center"/>
    </xf>
    <xf numFmtId="0" fontId="3" fillId="2" borderId="2" xfId="50" applyFont="1" applyFill="1" applyBorder="1" applyAlignment="1" applyProtection="1">
      <alignment horizontal="left" vertical="top" wrapText="1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" fillId="2" borderId="4" xfId="50" applyNumberFormat="1" applyFont="1" applyFill="1" applyBorder="1" applyAlignment="1" applyProtection="1">
      <alignment horizontal="center" vertical="center" shrinkToFit="1"/>
    </xf>
    <xf numFmtId="183" fontId="1" fillId="2" borderId="4" xfId="50" applyNumberFormat="1" applyFont="1" applyFill="1" applyBorder="1" applyAlignment="1" applyProtection="1">
      <alignment horizontal="center" vertical="center" shrinkToFi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tabSelected="1" workbookViewId="0">
      <pane xSplit="2" ySplit="7" topLeftCell="G20" activePane="bottomRight" state="frozen"/>
      <selection/>
      <selection pane="topRight"/>
      <selection pane="bottomLeft"/>
      <selection pane="bottomRight" activeCell="R31" sqref="R31"/>
    </sheetView>
  </sheetViews>
  <sheetFormatPr defaultColWidth="9" defaultRowHeight="11.25"/>
  <cols>
    <col min="1" max="1" width="3.21666666666667" style="1" customWidth="1"/>
    <col min="2" max="2" width="12.625" style="4" customWidth="1"/>
    <col min="3" max="3" width="12.875" style="1" customWidth="1"/>
    <col min="4" max="4" width="10.75" style="1" customWidth="1"/>
    <col min="5" max="5" width="11.25" style="5" customWidth="1"/>
    <col min="6" max="6" width="17.625" style="5" customWidth="1"/>
    <col min="7" max="7" width="17.4416666666667" style="5" customWidth="1"/>
    <col min="8" max="8" width="4.89166666666667" style="1" customWidth="1"/>
    <col min="9" max="9" width="10.3333333333333" style="5" customWidth="1"/>
    <col min="10" max="10" width="10" style="5" customWidth="1"/>
    <col min="11" max="12" width="9.33333333333333" style="1" customWidth="1"/>
    <col min="13" max="13" width="9.66666666666667" style="5" customWidth="1"/>
    <col min="14" max="14" width="10.125" style="1" customWidth="1"/>
    <col min="15" max="15" width="10.1083333333333" style="1" customWidth="1"/>
    <col min="16" max="16" width="9.10833333333333" style="1" customWidth="1"/>
    <col min="17" max="17" width="37" style="1" customWidth="1"/>
    <col min="18" max="18" width="13.125" style="1" customWidth="1"/>
    <col min="19" max="19" width="7.125" style="1" customWidth="1"/>
    <col min="20" max="20" width="15.5333333333333" style="5" customWidth="1"/>
    <col min="21" max="21" width="15.4416666666667" style="1" customWidth="1"/>
    <col min="22" max="16362" width="9" style="1" customWidth="1"/>
    <col min="16363" max="16384" width="9" style="6"/>
  </cols>
  <sheetData>
    <row r="1" s="1" customFormat="1" ht="24.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1" ht="27.9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67"/>
      <c r="J2" s="9" t="s">
        <v>4</v>
      </c>
      <c r="K2" s="47"/>
      <c r="L2" s="47"/>
      <c r="M2" s="47"/>
      <c r="N2" s="47"/>
      <c r="O2" s="68" t="s">
        <v>5</v>
      </c>
      <c r="P2" s="68"/>
      <c r="Q2" s="95">
        <v>18036</v>
      </c>
      <c r="R2" s="48" t="s">
        <v>6</v>
      </c>
      <c r="S2" s="48"/>
      <c r="T2" s="96"/>
      <c r="U2" s="97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1" customFormat="1" ht="27.9" customHeight="1" spans="1:16384">
      <c r="A3" s="8" t="s">
        <v>7</v>
      </c>
      <c r="B3" s="8"/>
      <c r="C3" s="11">
        <v>5732204.26</v>
      </c>
      <c r="D3" s="11"/>
      <c r="E3" s="11"/>
      <c r="F3" s="11" t="s">
        <v>8</v>
      </c>
      <c r="G3" s="12" t="s">
        <v>9</v>
      </c>
      <c r="H3" s="8" t="s">
        <v>10</v>
      </c>
      <c r="I3" s="8"/>
      <c r="J3" s="8"/>
      <c r="K3" s="8"/>
      <c r="L3" s="8"/>
      <c r="M3" s="8"/>
      <c r="N3" s="8"/>
      <c r="O3" s="8" t="s">
        <v>11</v>
      </c>
      <c r="P3" s="8"/>
      <c r="Q3" s="8" t="s">
        <v>12</v>
      </c>
      <c r="R3" s="18" t="s">
        <v>13</v>
      </c>
      <c r="S3" s="19"/>
      <c r="T3" s="8" t="s">
        <v>14</v>
      </c>
      <c r="U3" s="8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="1" customFormat="1" ht="27.9" customHeight="1" spans="1:16384">
      <c r="A4" s="8" t="s">
        <v>15</v>
      </c>
      <c r="B4" s="8"/>
      <c r="C4" s="11"/>
      <c r="D4" s="11"/>
      <c r="E4" s="11"/>
      <c r="F4" s="11" t="s">
        <v>16</v>
      </c>
      <c r="G4" s="13"/>
      <c r="H4" s="8" t="s">
        <v>17</v>
      </c>
      <c r="I4" s="8"/>
      <c r="J4" s="9"/>
      <c r="K4" s="47"/>
      <c r="L4" s="47"/>
      <c r="M4" s="47"/>
      <c r="N4" s="47"/>
      <c r="O4" s="8" t="s">
        <v>18</v>
      </c>
      <c r="P4" s="8"/>
      <c r="Q4" s="11"/>
      <c r="R4" s="11" t="s">
        <v>19</v>
      </c>
      <c r="S4" s="11" t="s">
        <v>20</v>
      </c>
      <c r="T4" s="11" t="s">
        <v>21</v>
      </c>
      <c r="U4" s="11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="1" customFormat="1" ht="27.9" customHeight="1" spans="1:16384">
      <c r="A5" s="8" t="s">
        <v>22</v>
      </c>
      <c r="B5" s="14" t="s">
        <v>23</v>
      </c>
      <c r="C5" s="15"/>
      <c r="D5" s="15"/>
      <c r="E5" s="15"/>
      <c r="F5" s="16"/>
      <c r="G5" s="17" t="s">
        <v>24</v>
      </c>
      <c r="H5" s="14" t="s">
        <v>23</v>
      </c>
      <c r="I5" s="15"/>
      <c r="J5" s="16"/>
      <c r="K5" s="14" t="s">
        <v>25</v>
      </c>
      <c r="L5" s="15"/>
      <c r="M5" s="14" t="s">
        <v>26</v>
      </c>
      <c r="N5" s="16"/>
      <c r="O5" s="14" t="s">
        <v>27</v>
      </c>
      <c r="P5" s="16"/>
      <c r="Q5" s="98" t="s">
        <v>28</v>
      </c>
      <c r="R5" s="99"/>
      <c r="S5" s="99"/>
      <c r="T5" s="11" t="s">
        <v>29</v>
      </c>
      <c r="U5" s="68" t="s">
        <v>30</v>
      </c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="1" customFormat="1" ht="27.9" customHeight="1" spans="1:16384">
      <c r="A6" s="8"/>
      <c r="B6" s="18" t="s">
        <v>31</v>
      </c>
      <c r="C6" s="19"/>
      <c r="D6" s="19"/>
      <c r="E6" s="19"/>
      <c r="F6" s="20"/>
      <c r="G6" s="8"/>
      <c r="H6" s="18" t="s">
        <v>32</v>
      </c>
      <c r="I6" s="19"/>
      <c r="J6" s="20"/>
      <c r="K6" s="18" t="s">
        <v>33</v>
      </c>
      <c r="L6" s="19"/>
      <c r="M6" s="18" t="s">
        <v>34</v>
      </c>
      <c r="N6" s="20"/>
      <c r="O6" s="18" t="s">
        <v>35</v>
      </c>
      <c r="P6" s="20"/>
      <c r="Q6" s="100" t="s">
        <v>36</v>
      </c>
      <c r="R6" s="101"/>
      <c r="S6" s="101"/>
      <c r="T6" s="11"/>
      <c r="U6" s="68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="1" customFormat="1" ht="27.9" customHeight="1" spans="1:16384">
      <c r="A7" s="8"/>
      <c r="B7" s="21" t="s">
        <v>37</v>
      </c>
      <c r="C7" s="8" t="s">
        <v>38</v>
      </c>
      <c r="D7" s="8" t="s">
        <v>39</v>
      </c>
      <c r="E7" s="11" t="s">
        <v>40</v>
      </c>
      <c r="F7" s="11" t="s">
        <v>41</v>
      </c>
      <c r="G7" s="21" t="s">
        <v>42</v>
      </c>
      <c r="H7" s="8" t="s">
        <v>43</v>
      </c>
      <c r="I7" s="11" t="s">
        <v>44</v>
      </c>
      <c r="J7" s="11" t="s">
        <v>45</v>
      </c>
      <c r="K7" s="48" t="s">
        <v>44</v>
      </c>
      <c r="L7" s="48" t="s">
        <v>45</v>
      </c>
      <c r="M7" s="11" t="s">
        <v>44</v>
      </c>
      <c r="N7" s="8" t="s">
        <v>45</v>
      </c>
      <c r="O7" s="8" t="s">
        <v>44</v>
      </c>
      <c r="P7" s="8" t="s">
        <v>45</v>
      </c>
      <c r="Q7" s="11" t="s">
        <v>46</v>
      </c>
      <c r="R7" s="11" t="s">
        <v>47</v>
      </c>
      <c r="S7" s="11" t="s">
        <v>48</v>
      </c>
      <c r="T7" s="11"/>
      <c r="U7" s="68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="2" customFormat="1" ht="37" customHeight="1" spans="1:16384">
      <c r="A8" s="22">
        <v>1</v>
      </c>
      <c r="B8" s="23">
        <v>45160</v>
      </c>
      <c r="C8" s="24"/>
      <c r="D8" s="25">
        <v>33621.7</v>
      </c>
      <c r="E8" s="26" t="s">
        <v>49</v>
      </c>
      <c r="F8" s="26" t="s">
        <v>50</v>
      </c>
      <c r="G8" s="27"/>
      <c r="H8" s="28"/>
      <c r="I8" s="69"/>
      <c r="J8" s="69"/>
      <c r="K8" s="70"/>
      <c r="L8" s="70"/>
      <c r="M8" s="71"/>
      <c r="N8" s="22"/>
      <c r="O8" s="22"/>
      <c r="P8" s="22"/>
      <c r="Q8" s="102" t="s">
        <v>51</v>
      </c>
      <c r="R8" s="69"/>
      <c r="S8" s="69"/>
      <c r="T8" s="70">
        <v>33621.7</v>
      </c>
      <c r="U8" s="103"/>
      <c r="XEI8" s="118"/>
      <c r="XEJ8" s="118"/>
      <c r="XEK8" s="118"/>
      <c r="XEL8" s="118"/>
      <c r="XEM8" s="118"/>
      <c r="XEN8" s="118"/>
      <c r="XEO8" s="118"/>
      <c r="XEP8" s="118"/>
      <c r="XEQ8" s="118"/>
      <c r="XER8" s="118"/>
      <c r="XES8" s="118"/>
      <c r="XET8" s="118"/>
      <c r="XEU8" s="118"/>
      <c r="XEV8" s="118"/>
      <c r="XEW8" s="118"/>
      <c r="XEX8" s="118"/>
      <c r="XEY8" s="118"/>
      <c r="XEZ8" s="118"/>
      <c r="XFA8" s="118"/>
      <c r="XFB8" s="118"/>
      <c r="XFC8" s="118"/>
      <c r="XFD8" s="118"/>
    </row>
    <row r="9" s="1" customFormat="1" ht="36" customHeight="1" spans="1:16384">
      <c r="A9" s="8">
        <v>2</v>
      </c>
      <c r="B9" s="29">
        <v>45253</v>
      </c>
      <c r="C9" s="30"/>
      <c r="D9" s="31">
        <v>11466</v>
      </c>
      <c r="E9" s="32" t="s">
        <v>49</v>
      </c>
      <c r="F9" s="33" t="s">
        <v>50</v>
      </c>
      <c r="G9" s="34"/>
      <c r="H9" s="35"/>
      <c r="I9" s="34"/>
      <c r="J9" s="72"/>
      <c r="K9" s="8"/>
      <c r="L9" s="8"/>
      <c r="M9" s="73"/>
      <c r="N9" s="11"/>
      <c r="O9" s="34"/>
      <c r="P9" s="11"/>
      <c r="Q9" s="104" t="s">
        <v>52</v>
      </c>
      <c r="R9" s="68">
        <v>114466</v>
      </c>
      <c r="S9" s="68"/>
      <c r="T9" s="48">
        <v>11466</v>
      </c>
      <c r="U9" s="68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  <c r="XFD9" s="6"/>
    </row>
    <row r="10" s="1" customFormat="1" ht="30" customHeight="1" spans="1:16384">
      <c r="A10" s="8">
        <v>3</v>
      </c>
      <c r="B10" s="29">
        <v>45299</v>
      </c>
      <c r="C10" s="30"/>
      <c r="D10" s="31"/>
      <c r="E10" s="32"/>
      <c r="F10" s="33"/>
      <c r="G10" s="36"/>
      <c r="H10" s="35"/>
      <c r="I10" s="74"/>
      <c r="J10" s="75"/>
      <c r="K10" s="76"/>
      <c r="L10" s="68"/>
      <c r="M10" s="76">
        <v>500</v>
      </c>
      <c r="N10" s="68" t="s">
        <v>53</v>
      </c>
      <c r="O10" s="34"/>
      <c r="P10" s="11"/>
      <c r="Q10" s="104"/>
      <c r="R10" s="11"/>
      <c r="S10" s="11"/>
      <c r="T10" s="48"/>
      <c r="U10" s="68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  <c r="XFD10" s="6"/>
    </row>
    <row r="11" s="1" customFormat="1" ht="31" customHeight="1" spans="1:16384">
      <c r="A11" s="8">
        <v>4</v>
      </c>
      <c r="B11" s="37">
        <v>45302</v>
      </c>
      <c r="C11" s="38"/>
      <c r="D11" s="39"/>
      <c r="E11" s="32"/>
      <c r="F11" s="32"/>
      <c r="G11" s="40"/>
      <c r="H11" s="41"/>
      <c r="I11" s="34"/>
      <c r="J11" s="34"/>
      <c r="K11" s="77">
        <v>1625</v>
      </c>
      <c r="L11" s="34" t="s">
        <v>54</v>
      </c>
      <c r="M11" s="34"/>
      <c r="N11" s="11"/>
      <c r="O11" s="34"/>
      <c r="P11" s="11"/>
      <c r="Q11" s="105"/>
      <c r="R11" s="106"/>
      <c r="S11" s="11"/>
      <c r="T11" s="107"/>
      <c r="U11" s="108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  <c r="XFD11" s="6"/>
    </row>
    <row r="12" s="1" customFormat="1" ht="31" customHeight="1" spans="1:16384">
      <c r="A12" s="8"/>
      <c r="B12" s="37"/>
      <c r="C12" s="38">
        <v>1910734.75</v>
      </c>
      <c r="D12" s="39"/>
      <c r="E12" s="32"/>
      <c r="F12" s="33"/>
      <c r="G12" s="40"/>
      <c r="H12" s="41">
        <v>0.015</v>
      </c>
      <c r="I12" s="34">
        <f>C3*H12*50%</f>
        <v>42991.53195</v>
      </c>
      <c r="J12" s="78" t="s">
        <v>55</v>
      </c>
      <c r="K12" s="79">
        <f>C3*1%*50%</f>
        <v>28661.0213</v>
      </c>
      <c r="L12" s="80" t="s">
        <v>56</v>
      </c>
      <c r="M12" s="34"/>
      <c r="N12" s="11"/>
      <c r="O12" s="34"/>
      <c r="P12" s="11"/>
      <c r="Q12" s="105"/>
      <c r="R12" s="11"/>
      <c r="S12" s="11"/>
      <c r="T12" s="107"/>
      <c r="U12" s="108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  <c r="XFD12" s="6"/>
    </row>
    <row r="13" s="1" customFormat="1" ht="31" customHeight="1" spans="1:16384">
      <c r="A13" s="8">
        <v>5</v>
      </c>
      <c r="B13" s="37">
        <v>45308</v>
      </c>
      <c r="C13" s="30"/>
      <c r="D13" s="39">
        <v>57322</v>
      </c>
      <c r="E13" s="32"/>
      <c r="F13" s="32"/>
      <c r="G13" s="40"/>
      <c r="H13" s="42"/>
      <c r="I13" s="34"/>
      <c r="J13" s="34"/>
      <c r="K13" s="34"/>
      <c r="L13" s="34"/>
      <c r="M13" s="34"/>
      <c r="N13" s="11"/>
      <c r="O13" s="34">
        <v>57322</v>
      </c>
      <c r="P13" s="11" t="s">
        <v>57</v>
      </c>
      <c r="Q13" s="105"/>
      <c r="R13" s="11"/>
      <c r="S13" s="11"/>
      <c r="T13" s="107"/>
      <c r="U13" s="108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="1" customFormat="1" ht="31" customHeight="1" spans="1:16384">
      <c r="A14" s="8">
        <v>6</v>
      </c>
      <c r="B14" s="37">
        <v>45310</v>
      </c>
      <c r="C14" s="30"/>
      <c r="D14" s="39"/>
      <c r="E14" s="32"/>
      <c r="F14" s="32"/>
      <c r="G14" s="40"/>
      <c r="H14" s="42"/>
      <c r="I14" s="34"/>
      <c r="J14" s="34"/>
      <c r="K14" s="34"/>
      <c r="L14" s="34"/>
      <c r="M14" s="34">
        <v>100</v>
      </c>
      <c r="N14" s="11" t="s">
        <v>58</v>
      </c>
      <c r="O14" s="34"/>
      <c r="P14" s="11"/>
      <c r="Q14" s="105" t="s">
        <v>59</v>
      </c>
      <c r="R14" s="11">
        <v>800000</v>
      </c>
      <c r="S14" s="11"/>
      <c r="T14" s="81">
        <v>412000</v>
      </c>
      <c r="U14" s="108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  <c r="XFD14" s="6"/>
    </row>
    <row r="15" s="1" customFormat="1" ht="31" customHeight="1" spans="1:16384">
      <c r="A15" s="8">
        <v>7</v>
      </c>
      <c r="B15" s="37">
        <v>45321</v>
      </c>
      <c r="C15" s="30"/>
      <c r="D15" s="39"/>
      <c r="E15" s="32"/>
      <c r="F15" s="32"/>
      <c r="G15" s="40"/>
      <c r="H15" s="42"/>
      <c r="I15" s="34"/>
      <c r="J15" s="34"/>
      <c r="K15" s="34"/>
      <c r="L15" s="34"/>
      <c r="M15" s="34">
        <v>100</v>
      </c>
      <c r="N15" s="11" t="s">
        <v>58</v>
      </c>
      <c r="O15" s="34"/>
      <c r="P15" s="11"/>
      <c r="Q15" s="105" t="s">
        <v>60</v>
      </c>
      <c r="R15" s="11">
        <v>661760</v>
      </c>
      <c r="S15" s="11"/>
      <c r="T15" s="107">
        <v>661760</v>
      </c>
      <c r="U15" s="108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="1" customFormat="1" ht="31" customHeight="1" spans="1:16384">
      <c r="A16" s="8">
        <v>8</v>
      </c>
      <c r="B16" s="37">
        <v>45322</v>
      </c>
      <c r="C16" s="30"/>
      <c r="D16" s="39"/>
      <c r="E16" s="32"/>
      <c r="F16" s="32"/>
      <c r="G16" s="40"/>
      <c r="H16" s="42"/>
      <c r="I16" s="34"/>
      <c r="J16" s="34"/>
      <c r="K16" s="34"/>
      <c r="L16" s="34"/>
      <c r="M16" s="34">
        <v>100</v>
      </c>
      <c r="N16" s="11" t="s">
        <v>58</v>
      </c>
      <c r="O16" s="34"/>
      <c r="P16" s="11"/>
      <c r="Q16" s="105" t="s">
        <v>61</v>
      </c>
      <c r="R16" s="11">
        <v>150000</v>
      </c>
      <c r="S16" s="11"/>
      <c r="T16" s="107">
        <v>150000</v>
      </c>
      <c r="U16" s="108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="1" customFormat="1" ht="31" customHeight="1" spans="1:16384">
      <c r="A17" s="8">
        <v>9</v>
      </c>
      <c r="B17" s="37">
        <v>45322</v>
      </c>
      <c r="C17" s="30"/>
      <c r="D17" s="39"/>
      <c r="E17" s="32"/>
      <c r="F17" s="32"/>
      <c r="G17" s="40"/>
      <c r="H17" s="42"/>
      <c r="I17" s="34"/>
      <c r="J17" s="34"/>
      <c r="K17" s="34"/>
      <c r="L17" s="34"/>
      <c r="M17" s="34">
        <v>50</v>
      </c>
      <c r="N17" s="11" t="s">
        <v>58</v>
      </c>
      <c r="O17" s="34"/>
      <c r="P17" s="11"/>
      <c r="Q17" s="105" t="s">
        <v>62</v>
      </c>
      <c r="R17" s="11">
        <v>77100</v>
      </c>
      <c r="S17" s="11"/>
      <c r="T17" s="107">
        <v>77100</v>
      </c>
      <c r="U17" s="108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="1" customFormat="1" ht="30" customHeight="1" spans="1:16384">
      <c r="A18" s="8">
        <v>10</v>
      </c>
      <c r="B18" s="43">
        <v>45323</v>
      </c>
      <c r="C18" s="44"/>
      <c r="D18" s="45"/>
      <c r="E18" s="46"/>
      <c r="F18" s="46"/>
      <c r="G18" s="46"/>
      <c r="H18" s="47"/>
      <c r="I18" s="34"/>
      <c r="J18" s="46"/>
      <c r="K18" s="34"/>
      <c r="L18" s="34"/>
      <c r="M18" s="34">
        <v>100</v>
      </c>
      <c r="N18" s="47" t="s">
        <v>58</v>
      </c>
      <c r="O18" s="34"/>
      <c r="P18" s="47"/>
      <c r="Q18" s="109" t="s">
        <v>63</v>
      </c>
      <c r="R18" s="47">
        <v>507000</v>
      </c>
      <c r="S18" s="47"/>
      <c r="T18" s="34">
        <v>408000</v>
      </c>
      <c r="U18" s="110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="1" customFormat="1" ht="30" customHeight="1" spans="1:16384">
      <c r="A19" s="8">
        <v>11</v>
      </c>
      <c r="B19" s="43">
        <v>45327</v>
      </c>
      <c r="C19" s="44"/>
      <c r="D19" s="45"/>
      <c r="E19" s="48"/>
      <c r="F19" s="46"/>
      <c r="G19" s="46"/>
      <c r="H19" s="47"/>
      <c r="I19" s="34"/>
      <c r="J19" s="46"/>
      <c r="K19" s="34"/>
      <c r="L19" s="34"/>
      <c r="M19" s="34">
        <v>50</v>
      </c>
      <c r="N19" s="47" t="s">
        <v>58</v>
      </c>
      <c r="O19" s="34"/>
      <c r="P19" s="47"/>
      <c r="Q19" s="109" t="s">
        <v>64</v>
      </c>
      <c r="R19" s="47"/>
      <c r="S19" s="47"/>
      <c r="T19" s="34">
        <v>9005.25</v>
      </c>
      <c r="U19" s="110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="1" customFormat="1" ht="30" customHeight="1" spans="1:16384">
      <c r="A20" s="8">
        <v>12</v>
      </c>
      <c r="B20" s="43">
        <v>45359</v>
      </c>
      <c r="C20" s="44"/>
      <c r="D20" s="45">
        <v>65261.1</v>
      </c>
      <c r="E20" s="48" t="s">
        <v>65</v>
      </c>
      <c r="F20" s="46"/>
      <c r="G20" s="46"/>
      <c r="H20" s="47"/>
      <c r="I20" s="34"/>
      <c r="J20" s="46"/>
      <c r="K20" s="34"/>
      <c r="L20" s="34"/>
      <c r="M20" s="34">
        <v>50</v>
      </c>
      <c r="N20" s="47" t="s">
        <v>58</v>
      </c>
      <c r="O20" s="34"/>
      <c r="P20" s="47"/>
      <c r="Q20" s="109" t="s">
        <v>66</v>
      </c>
      <c r="R20" s="47">
        <v>85900</v>
      </c>
      <c r="S20" s="47"/>
      <c r="T20" s="34">
        <v>42950</v>
      </c>
      <c r="U20" s="110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="2" customFormat="1" ht="30" customHeight="1" spans="1:16384">
      <c r="A21" s="22">
        <v>13</v>
      </c>
      <c r="B21" s="49">
        <v>45411</v>
      </c>
      <c r="C21" s="50"/>
      <c r="D21" s="51"/>
      <c r="E21" s="52"/>
      <c r="F21" s="52"/>
      <c r="G21" s="52"/>
      <c r="H21" s="53"/>
      <c r="I21" s="81"/>
      <c r="J21" s="52"/>
      <c r="K21" s="81">
        <v>37853.66</v>
      </c>
      <c r="L21" s="81" t="s">
        <v>54</v>
      </c>
      <c r="M21" s="81">
        <v>50</v>
      </c>
      <c r="N21" s="53" t="s">
        <v>58</v>
      </c>
      <c r="O21" s="81"/>
      <c r="P21" s="53"/>
      <c r="Q21" s="111" t="s">
        <v>67</v>
      </c>
      <c r="R21" s="53"/>
      <c r="S21" s="53"/>
      <c r="T21" s="81">
        <v>65261.1</v>
      </c>
      <c r="U21" s="11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118"/>
      <c r="XEJ21" s="118"/>
      <c r="XEK21" s="118"/>
      <c r="XEL21" s="118"/>
      <c r="XEM21" s="118"/>
      <c r="XEN21" s="118"/>
      <c r="XEO21" s="118"/>
      <c r="XEP21" s="118"/>
      <c r="XEQ21" s="118"/>
      <c r="XER21" s="118"/>
      <c r="XES21" s="118"/>
      <c r="XET21" s="118"/>
      <c r="XEU21" s="118"/>
      <c r="XEV21" s="118"/>
      <c r="XEW21" s="118"/>
      <c r="XEX21" s="118"/>
      <c r="XEY21" s="118"/>
      <c r="XEZ21" s="118"/>
      <c r="XFA21" s="118"/>
      <c r="XFB21" s="118"/>
      <c r="XFC21" s="118"/>
      <c r="XFD21" s="118"/>
    </row>
    <row r="22" s="2" customFormat="1" ht="30" customHeight="1" spans="1:16384">
      <c r="A22" s="22">
        <v>14</v>
      </c>
      <c r="B22" s="49">
        <v>45601</v>
      </c>
      <c r="C22" s="50">
        <v>1910700</v>
      </c>
      <c r="D22" s="51"/>
      <c r="E22" s="54" t="s">
        <v>68</v>
      </c>
      <c r="F22" s="52" t="s">
        <v>69</v>
      </c>
      <c r="G22" s="52"/>
      <c r="H22" s="55">
        <v>0.015</v>
      </c>
      <c r="I22" s="81">
        <f>C3*H22*50%</f>
        <v>42991.53195</v>
      </c>
      <c r="J22" s="81" t="s">
        <v>70</v>
      </c>
      <c r="K22" s="81">
        <f>C3*1%*50%</f>
        <v>28661.0213</v>
      </c>
      <c r="L22" s="54" t="s">
        <v>71</v>
      </c>
      <c r="M22" s="81">
        <v>500</v>
      </c>
      <c r="N22" s="53" t="s">
        <v>72</v>
      </c>
      <c r="O22" s="81"/>
      <c r="P22" s="53"/>
      <c r="Q22" s="111" t="s">
        <v>73</v>
      </c>
      <c r="R22" s="53">
        <v>44510</v>
      </c>
      <c r="S22" s="53"/>
      <c r="T22" s="81">
        <v>44510</v>
      </c>
      <c r="U22" s="11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118"/>
      <c r="XEJ22" s="118"/>
      <c r="XEK22" s="118"/>
      <c r="XEL22" s="118"/>
      <c r="XEM22" s="118"/>
      <c r="XEN22" s="118"/>
      <c r="XEO22" s="118"/>
      <c r="XEP22" s="118"/>
      <c r="XEQ22" s="118"/>
      <c r="XER22" s="118"/>
      <c r="XES22" s="118"/>
      <c r="XET22" s="118"/>
      <c r="XEU22" s="118"/>
      <c r="XEV22" s="118"/>
      <c r="XEW22" s="118"/>
      <c r="XEX22" s="118"/>
      <c r="XEY22" s="118"/>
      <c r="XEZ22" s="118"/>
      <c r="XFA22" s="118"/>
      <c r="XFB22" s="118"/>
      <c r="XFC22" s="118"/>
      <c r="XFD22" s="118"/>
    </row>
    <row r="23" s="2" customFormat="1" ht="30" customHeight="1" spans="1:16384">
      <c r="A23" s="22"/>
      <c r="B23" s="49"/>
      <c r="C23" s="50"/>
      <c r="D23" s="51"/>
      <c r="E23" s="52"/>
      <c r="F23" s="52"/>
      <c r="G23" s="52"/>
      <c r="H23" s="53"/>
      <c r="I23" s="81"/>
      <c r="J23" s="52"/>
      <c r="K23" s="81">
        <v>2198.18</v>
      </c>
      <c r="L23" s="81" t="s">
        <v>54</v>
      </c>
      <c r="M23" s="81">
        <v>150</v>
      </c>
      <c r="N23" s="53" t="s">
        <v>74</v>
      </c>
      <c r="O23" s="81"/>
      <c r="P23" s="53"/>
      <c r="Q23" s="111" t="s">
        <v>63</v>
      </c>
      <c r="R23" s="53">
        <v>1323038</v>
      </c>
      <c r="S23" s="53"/>
      <c r="T23" s="81">
        <v>595000</v>
      </c>
      <c r="U23" s="112"/>
      <c r="V23" s="2" t="s">
        <v>75</v>
      </c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118"/>
      <c r="XEJ23" s="118"/>
      <c r="XEK23" s="118"/>
      <c r="XEL23" s="118"/>
      <c r="XEM23" s="118"/>
      <c r="XEN23" s="118"/>
      <c r="XEO23" s="118"/>
      <c r="XEP23" s="118"/>
      <c r="XEQ23" s="118"/>
      <c r="XER23" s="118"/>
      <c r="XES23" s="118"/>
      <c r="XET23" s="118"/>
      <c r="XEU23" s="118"/>
      <c r="XEV23" s="118"/>
      <c r="XEW23" s="118"/>
      <c r="XEX23" s="118"/>
      <c r="XEY23" s="118"/>
      <c r="XEZ23" s="118"/>
      <c r="XFA23" s="118"/>
      <c r="XFB23" s="118"/>
      <c r="XFC23" s="118"/>
      <c r="XFD23" s="118"/>
    </row>
    <row r="24" s="2" customFormat="1" ht="30" customHeight="1" spans="1:16384">
      <c r="A24" s="22">
        <v>15</v>
      </c>
      <c r="B24" s="49">
        <v>45628</v>
      </c>
      <c r="C24" s="50"/>
      <c r="D24" s="51"/>
      <c r="E24" s="52"/>
      <c r="F24" s="52"/>
      <c r="G24" s="52"/>
      <c r="H24" s="53"/>
      <c r="I24" s="81"/>
      <c r="J24" s="52"/>
      <c r="K24" s="81">
        <v>24000</v>
      </c>
      <c r="L24" s="81" t="s">
        <v>76</v>
      </c>
      <c r="M24" s="81">
        <v>100</v>
      </c>
      <c r="N24" s="82" t="s">
        <v>58</v>
      </c>
      <c r="O24" s="81"/>
      <c r="P24" s="53"/>
      <c r="Q24" s="111" t="s">
        <v>77</v>
      </c>
      <c r="R24" s="81">
        <v>250000</v>
      </c>
      <c r="S24" s="53"/>
      <c r="T24" s="81">
        <v>250000</v>
      </c>
      <c r="U24" s="11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118"/>
      <c r="XEJ24" s="118"/>
      <c r="XEK24" s="118"/>
      <c r="XEL24" s="118"/>
      <c r="XEM24" s="118"/>
      <c r="XEN24" s="118"/>
      <c r="XEO24" s="118"/>
      <c r="XEP24" s="118"/>
      <c r="XEQ24" s="118"/>
      <c r="XER24" s="118"/>
      <c r="XES24" s="118"/>
      <c r="XET24" s="118"/>
      <c r="XEU24" s="118"/>
      <c r="XEV24" s="118"/>
      <c r="XEW24" s="118"/>
      <c r="XEX24" s="118"/>
      <c r="XEY24" s="118"/>
      <c r="XEZ24" s="118"/>
      <c r="XFA24" s="118"/>
      <c r="XFB24" s="118"/>
      <c r="XFC24" s="118"/>
      <c r="XFD24" s="118"/>
    </row>
    <row r="25" s="2" customFormat="1" ht="30" customHeight="1" spans="1:16384">
      <c r="A25" s="22"/>
      <c r="B25" s="49"/>
      <c r="C25" s="50"/>
      <c r="D25" s="51"/>
      <c r="E25" s="52"/>
      <c r="F25" s="52"/>
      <c r="G25" s="52"/>
      <c r="H25" s="53"/>
      <c r="I25" s="81"/>
      <c r="J25" s="52"/>
      <c r="K25" s="81"/>
      <c r="L25" s="81"/>
      <c r="M25" s="81">
        <v>100</v>
      </c>
      <c r="N25" s="83"/>
      <c r="O25" s="81"/>
      <c r="P25" s="53"/>
      <c r="Q25" s="111" t="s">
        <v>78</v>
      </c>
      <c r="R25" s="81">
        <v>112250</v>
      </c>
      <c r="S25" s="53"/>
      <c r="T25" s="81">
        <v>112250</v>
      </c>
      <c r="U25" s="11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118"/>
      <c r="XEJ25" s="118"/>
      <c r="XEK25" s="118"/>
      <c r="XEL25" s="118"/>
      <c r="XEM25" s="118"/>
      <c r="XEN25" s="118"/>
      <c r="XEO25" s="118"/>
      <c r="XEP25" s="118"/>
      <c r="XEQ25" s="118"/>
      <c r="XER25" s="118"/>
      <c r="XES25" s="118"/>
      <c r="XET25" s="118"/>
      <c r="XEU25" s="118"/>
      <c r="XEV25" s="118"/>
      <c r="XEW25" s="118"/>
      <c r="XEX25" s="118"/>
      <c r="XEY25" s="118"/>
      <c r="XEZ25" s="118"/>
      <c r="XFA25" s="118"/>
      <c r="XFB25" s="118"/>
      <c r="XFC25" s="118"/>
      <c r="XFD25" s="118"/>
    </row>
    <row r="26" s="2" customFormat="1" ht="30" customHeight="1" spans="1:16384">
      <c r="A26" s="22"/>
      <c r="B26" s="49"/>
      <c r="C26" s="50"/>
      <c r="D26" s="51"/>
      <c r="E26" s="52"/>
      <c r="F26" s="52"/>
      <c r="G26" s="52"/>
      <c r="H26" s="53"/>
      <c r="I26" s="81"/>
      <c r="J26" s="52"/>
      <c r="K26" s="81"/>
      <c r="L26" s="81"/>
      <c r="M26" s="81">
        <v>100</v>
      </c>
      <c r="N26" s="84"/>
      <c r="O26" s="81"/>
      <c r="P26" s="53"/>
      <c r="Q26" s="111" t="s">
        <v>79</v>
      </c>
      <c r="R26" s="81">
        <v>225000</v>
      </c>
      <c r="S26" s="53"/>
      <c r="T26" s="81">
        <v>225000</v>
      </c>
      <c r="U26" s="11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118"/>
      <c r="XEJ26" s="118"/>
      <c r="XEK26" s="118"/>
      <c r="XEL26" s="118"/>
      <c r="XEM26" s="118"/>
      <c r="XEN26" s="118"/>
      <c r="XEO26" s="118"/>
      <c r="XEP26" s="118"/>
      <c r="XEQ26" s="118"/>
      <c r="XER26" s="118"/>
      <c r="XES26" s="118"/>
      <c r="XET26" s="118"/>
      <c r="XEU26" s="118"/>
      <c r="XEV26" s="118"/>
      <c r="XEW26" s="118"/>
      <c r="XEX26" s="118"/>
      <c r="XEY26" s="118"/>
      <c r="XEZ26" s="118"/>
      <c r="XFA26" s="118"/>
      <c r="XFB26" s="118"/>
      <c r="XFC26" s="118"/>
      <c r="XFD26" s="118"/>
    </row>
    <row r="27" s="3" customFormat="1" ht="30" customHeight="1" spans="1:16384">
      <c r="A27" s="56">
        <v>16</v>
      </c>
      <c r="B27" s="57">
        <v>45631</v>
      </c>
      <c r="C27" s="58"/>
      <c r="D27" s="59"/>
      <c r="E27" s="60"/>
      <c r="F27" s="60"/>
      <c r="G27" s="60"/>
      <c r="H27" s="61"/>
      <c r="I27" s="85"/>
      <c r="J27" s="60"/>
      <c r="K27" s="85">
        <v>12000</v>
      </c>
      <c r="L27" s="85" t="s">
        <v>80</v>
      </c>
      <c r="M27" s="85">
        <v>100</v>
      </c>
      <c r="N27" s="86" t="s">
        <v>58</v>
      </c>
      <c r="O27" s="85"/>
      <c r="P27" s="61"/>
      <c r="Q27" s="113" t="s">
        <v>59</v>
      </c>
      <c r="R27" s="114">
        <v>800000</v>
      </c>
      <c r="S27" s="61"/>
      <c r="T27" s="85">
        <v>388000</v>
      </c>
      <c r="U27" s="115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119"/>
      <c r="XEJ27" s="119"/>
      <c r="XEK27" s="119"/>
      <c r="XEL27" s="119"/>
      <c r="XEM27" s="119"/>
      <c r="XEN27" s="119"/>
      <c r="XEO27" s="119"/>
      <c r="XEP27" s="119"/>
      <c r="XEQ27" s="119"/>
      <c r="XER27" s="119"/>
      <c r="XES27" s="119"/>
      <c r="XET27" s="119"/>
      <c r="XEU27" s="119"/>
      <c r="XEV27" s="119"/>
      <c r="XEW27" s="119"/>
      <c r="XEX27" s="119"/>
      <c r="XEY27" s="119"/>
      <c r="XEZ27" s="119"/>
      <c r="XFA27" s="119"/>
      <c r="XFB27" s="119"/>
      <c r="XFC27" s="119"/>
      <c r="XFD27" s="119"/>
    </row>
    <row r="28" s="3" customFormat="1" ht="30" customHeight="1" spans="1:16384">
      <c r="A28" s="56"/>
      <c r="B28" s="57"/>
      <c r="C28" s="58"/>
      <c r="D28" s="59"/>
      <c r="E28" s="60"/>
      <c r="F28" s="60"/>
      <c r="G28" s="60"/>
      <c r="H28" s="61"/>
      <c r="I28" s="85"/>
      <c r="J28" s="60"/>
      <c r="K28" s="85"/>
      <c r="L28" s="85"/>
      <c r="M28" s="85"/>
      <c r="N28" s="86"/>
      <c r="O28" s="85"/>
      <c r="P28" s="61"/>
      <c r="Q28" s="113"/>
      <c r="R28" s="85"/>
      <c r="S28" s="61"/>
      <c r="T28" s="85"/>
      <c r="U28" s="115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119"/>
      <c r="XEJ28" s="119"/>
      <c r="XEK28" s="119"/>
      <c r="XEL28" s="119"/>
      <c r="XEM28" s="119"/>
      <c r="XEN28" s="119"/>
      <c r="XEO28" s="119"/>
      <c r="XEP28" s="119"/>
      <c r="XEQ28" s="119"/>
      <c r="XER28" s="119"/>
      <c r="XES28" s="119"/>
      <c r="XET28" s="119"/>
      <c r="XEU28" s="119"/>
      <c r="XEV28" s="119"/>
      <c r="XEW28" s="119"/>
      <c r="XEX28" s="119"/>
      <c r="XEY28" s="119"/>
      <c r="XEZ28" s="119"/>
      <c r="XFA28" s="119"/>
      <c r="XFB28" s="119"/>
      <c r="XFC28" s="119"/>
      <c r="XFD28" s="119"/>
    </row>
    <row r="29" s="3" customFormat="1" ht="30" customHeight="1" spans="1:16384">
      <c r="A29" s="56"/>
      <c r="B29" s="57"/>
      <c r="C29" s="58"/>
      <c r="D29" s="59"/>
      <c r="E29" s="60"/>
      <c r="F29" s="60"/>
      <c r="G29" s="60"/>
      <c r="H29" s="61"/>
      <c r="I29" s="85"/>
      <c r="J29" s="60"/>
      <c r="K29" s="85"/>
      <c r="L29" s="85"/>
      <c r="M29" s="85"/>
      <c r="N29" s="86"/>
      <c r="O29" s="85"/>
      <c r="P29" s="61"/>
      <c r="Q29" s="113"/>
      <c r="R29" s="85"/>
      <c r="S29" s="61"/>
      <c r="T29" s="85"/>
      <c r="U29" s="115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119"/>
      <c r="XEJ29" s="119"/>
      <c r="XEK29" s="119"/>
      <c r="XEL29" s="119"/>
      <c r="XEM29" s="119"/>
      <c r="XEN29" s="119"/>
      <c r="XEO29" s="119"/>
      <c r="XEP29" s="119"/>
      <c r="XEQ29" s="119"/>
      <c r="XER29" s="119"/>
      <c r="XES29" s="119"/>
      <c r="XET29" s="119"/>
      <c r="XEU29" s="119"/>
      <c r="XEV29" s="119"/>
      <c r="XEW29" s="119"/>
      <c r="XEX29" s="119"/>
      <c r="XEY29" s="119"/>
      <c r="XEZ29" s="119"/>
      <c r="XFA29" s="119"/>
      <c r="XFB29" s="119"/>
      <c r="XFC29" s="119"/>
      <c r="XFD29" s="119"/>
    </row>
    <row r="30" s="3" customFormat="1" ht="30" customHeight="1" spans="1:16384">
      <c r="A30" s="56"/>
      <c r="B30" s="56"/>
      <c r="C30" s="58"/>
      <c r="D30" s="59"/>
      <c r="E30" s="60"/>
      <c r="F30" s="60"/>
      <c r="G30" s="60"/>
      <c r="H30" s="61"/>
      <c r="I30" s="85"/>
      <c r="J30" s="60"/>
      <c r="K30" s="85"/>
      <c r="L30" s="85"/>
      <c r="M30" s="85"/>
      <c r="N30" s="61"/>
      <c r="O30" s="85"/>
      <c r="P30" s="61"/>
      <c r="Q30" s="61"/>
      <c r="R30" s="61"/>
      <c r="S30" s="61"/>
      <c r="T30" s="85"/>
      <c r="U30" s="115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119"/>
      <c r="XEJ30" s="119"/>
      <c r="XEK30" s="119"/>
      <c r="XEL30" s="119"/>
      <c r="XEM30" s="119"/>
      <c r="XEN30" s="119"/>
      <c r="XEO30" s="119"/>
      <c r="XEP30" s="119"/>
      <c r="XEQ30" s="119"/>
      <c r="XER30" s="119"/>
      <c r="XES30" s="119"/>
      <c r="XET30" s="119"/>
      <c r="XEU30" s="119"/>
      <c r="XEV30" s="119"/>
      <c r="XEW30" s="119"/>
      <c r="XEX30" s="119"/>
      <c r="XEY30" s="119"/>
      <c r="XEZ30" s="119"/>
      <c r="XFA30" s="119"/>
      <c r="XFB30" s="119"/>
      <c r="XFC30" s="119"/>
      <c r="XFD30" s="119"/>
    </row>
    <row r="31" s="3" customFormat="1" ht="30" customHeight="1" spans="1:16384">
      <c r="A31" s="56"/>
      <c r="B31" s="56"/>
      <c r="C31" s="58"/>
      <c r="D31" s="59"/>
      <c r="E31" s="60"/>
      <c r="F31" s="60"/>
      <c r="G31" s="60"/>
      <c r="H31" s="61"/>
      <c r="I31" s="85"/>
      <c r="J31" s="60"/>
      <c r="K31" s="85"/>
      <c r="L31" s="85"/>
      <c r="M31" s="85"/>
      <c r="N31" s="61"/>
      <c r="O31" s="85"/>
      <c r="P31" s="61"/>
      <c r="Q31" s="61"/>
      <c r="R31" s="61"/>
      <c r="S31" s="61"/>
      <c r="T31" s="85"/>
      <c r="U31" s="115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119"/>
      <c r="XEJ31" s="119"/>
      <c r="XEK31" s="119"/>
      <c r="XEL31" s="119"/>
      <c r="XEM31" s="119"/>
      <c r="XEN31" s="119"/>
      <c r="XEO31" s="119"/>
      <c r="XEP31" s="119"/>
      <c r="XEQ31" s="119"/>
      <c r="XER31" s="119"/>
      <c r="XES31" s="119"/>
      <c r="XET31" s="119"/>
      <c r="XEU31" s="119"/>
      <c r="XEV31" s="119"/>
      <c r="XEW31" s="119"/>
      <c r="XEX31" s="119"/>
      <c r="XEY31" s="119"/>
      <c r="XEZ31" s="119"/>
      <c r="XFA31" s="119"/>
      <c r="XFB31" s="119"/>
      <c r="XFC31" s="119"/>
      <c r="XFD31" s="119"/>
    </row>
    <row r="32" s="1" customFormat="1" ht="30" customHeight="1" spans="1:16384">
      <c r="A32" s="8" t="s">
        <v>81</v>
      </c>
      <c r="B32" s="8"/>
      <c r="C32" s="47">
        <f>SUM(C8:C31)</f>
        <v>3821434.75</v>
      </c>
      <c r="D32" s="45">
        <f>SUM(D8:D31)</f>
        <v>167670.8</v>
      </c>
      <c r="E32" s="46"/>
      <c r="F32" s="46"/>
      <c r="G32" s="46"/>
      <c r="H32" s="47" t="s">
        <v>82</v>
      </c>
      <c r="I32" s="34">
        <f>SUM(I8:I31)</f>
        <v>85983.0639</v>
      </c>
      <c r="J32" s="46"/>
      <c r="K32" s="34">
        <f>SUM(K8:K31)</f>
        <v>134998.8826</v>
      </c>
      <c r="L32" s="34"/>
      <c r="M32" s="34">
        <f>SUM(M8:M31)</f>
        <v>2150</v>
      </c>
      <c r="N32" s="47" t="s">
        <v>82</v>
      </c>
      <c r="O32" s="34">
        <f>SUM(O8:O31)</f>
        <v>57322</v>
      </c>
      <c r="P32" s="47" t="s">
        <v>82</v>
      </c>
      <c r="Q32" s="47" t="s">
        <v>82</v>
      </c>
      <c r="R32" s="47"/>
      <c r="S32" s="47"/>
      <c r="T32" s="34">
        <f>SUM(T8:T31)</f>
        <v>3485924.05</v>
      </c>
      <c r="U32" s="110">
        <f>C32+D32-I32-K32-M32-O32-T32</f>
        <v>222727.5535</v>
      </c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  <c r="XFB32" s="6"/>
      <c r="XFC32" s="6"/>
      <c r="XFD32" s="6"/>
    </row>
    <row r="33" s="1" customFormat="1" ht="30" customHeight="1" spans="1:16384">
      <c r="A33" s="8" t="s">
        <v>83</v>
      </c>
      <c r="B33" s="8"/>
      <c r="C33" s="8" t="s">
        <v>84</v>
      </c>
      <c r="D33" s="8"/>
      <c r="E33" s="8"/>
      <c r="F33" s="62">
        <f>O33</f>
        <v>388000</v>
      </c>
      <c r="G33" s="63"/>
      <c r="H33" s="64" t="s">
        <v>85</v>
      </c>
      <c r="I33" s="87"/>
      <c r="J33" s="87"/>
      <c r="K33" s="87"/>
      <c r="L33" s="87"/>
      <c r="M33" s="88"/>
      <c r="N33" s="8" t="s">
        <v>86</v>
      </c>
      <c r="O33" s="89">
        <f>T27</f>
        <v>388000</v>
      </c>
      <c r="P33" s="90"/>
      <c r="Q33" s="90"/>
      <c r="R33" s="90"/>
      <c r="S33" s="90"/>
      <c r="T33" s="90"/>
      <c r="U33" s="116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  <c r="XFD33" s="6"/>
    </row>
    <row r="34" s="1" customFormat="1" ht="30" customHeight="1" spans="1:16384">
      <c r="A34" s="8"/>
      <c r="B34" s="8"/>
      <c r="C34" s="8" t="s">
        <v>87</v>
      </c>
      <c r="D34" s="8"/>
      <c r="E34" s="8"/>
      <c r="F34" s="62">
        <v>0</v>
      </c>
      <c r="G34" s="63"/>
      <c r="H34" s="65"/>
      <c r="I34" s="91"/>
      <c r="J34" s="91"/>
      <c r="K34" s="91"/>
      <c r="L34" s="91"/>
      <c r="M34" s="92"/>
      <c r="N34" s="8" t="s">
        <v>88</v>
      </c>
      <c r="O34" s="93">
        <f>O33</f>
        <v>388000</v>
      </c>
      <c r="P34" s="94"/>
      <c r="Q34" s="94"/>
      <c r="R34" s="94"/>
      <c r="S34" s="94"/>
      <c r="T34" s="94"/>
      <c r="U34" s="117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  <c r="XFD34" s="6"/>
    </row>
    <row r="35" s="1" customFormat="1" spans="2:16384">
      <c r="B35" s="4"/>
      <c r="E35" s="5"/>
      <c r="F35" s="5"/>
      <c r="G35" s="5"/>
      <c r="I35" s="5"/>
      <c r="J35" s="5"/>
      <c r="M35" s="5"/>
      <c r="T35" s="5"/>
      <c r="XEI35" s="6"/>
      <c r="XEJ35" s="6"/>
      <c r="XEK35" s="6"/>
      <c r="XEL35" s="6"/>
      <c r="XEM35" s="6"/>
      <c r="XEN35" s="6"/>
      <c r="XEO35" s="6"/>
      <c r="XEP35" s="6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  <c r="XFB35" s="6"/>
      <c r="XFC35" s="6"/>
      <c r="XFD35" s="6"/>
    </row>
    <row r="36" s="1" customFormat="1" spans="2:16384">
      <c r="B36" s="4"/>
      <c r="E36" s="5"/>
      <c r="F36" s="5"/>
      <c r="G36" s="5"/>
      <c r="I36" s="5"/>
      <c r="J36" s="5"/>
      <c r="M36" s="5"/>
      <c r="T36" s="5"/>
      <c r="XEI36" s="6"/>
      <c r="XEJ36" s="6"/>
      <c r="XEK36" s="6"/>
      <c r="XEL36" s="6"/>
      <c r="XEM36" s="6"/>
      <c r="XEN36" s="6"/>
      <c r="XEO36" s="6"/>
      <c r="XEP36" s="6"/>
      <c r="XEQ36" s="6"/>
      <c r="XER36" s="6"/>
      <c r="XES36" s="6"/>
      <c r="XET36" s="6"/>
      <c r="XEU36" s="6"/>
      <c r="XEV36" s="6"/>
      <c r="XEW36" s="6"/>
      <c r="XEX36" s="6"/>
      <c r="XEY36" s="6"/>
      <c r="XEZ36" s="6"/>
      <c r="XFA36" s="6"/>
      <c r="XFB36" s="6"/>
      <c r="XFC36" s="6"/>
      <c r="XFD36" s="6"/>
    </row>
    <row r="37" s="1" customFormat="1" spans="2:16384">
      <c r="B37" s="4"/>
      <c r="E37" s="5"/>
      <c r="F37" s="5"/>
      <c r="G37" s="5"/>
      <c r="I37" s="5"/>
      <c r="J37" s="5"/>
      <c r="M37" s="5"/>
      <c r="T37" s="5"/>
      <c r="XEI37" s="6"/>
      <c r="XEJ37" s="6"/>
      <c r="XEK37" s="6"/>
      <c r="XEL37" s="6"/>
      <c r="XEM37" s="6"/>
      <c r="XEN37" s="6"/>
      <c r="XEO37" s="6"/>
      <c r="XEP37" s="6"/>
      <c r="XEQ37" s="6"/>
      <c r="XER37" s="6"/>
      <c r="XES37" s="6"/>
      <c r="XET37" s="6"/>
      <c r="XEU37" s="6"/>
      <c r="XEV37" s="6"/>
      <c r="XEW37" s="6"/>
      <c r="XEX37" s="6"/>
      <c r="XEY37" s="6"/>
      <c r="XEZ37" s="6"/>
      <c r="XFA37" s="6"/>
      <c r="XFB37" s="6"/>
      <c r="XFC37" s="6"/>
      <c r="XFD37" s="6"/>
    </row>
    <row r="38" s="1" customFormat="1" spans="2:16384">
      <c r="B38" s="4"/>
      <c r="E38" s="5"/>
      <c r="F38" s="5"/>
      <c r="G38" s="5"/>
      <c r="I38" s="5"/>
      <c r="J38" s="5"/>
      <c r="M38" s="5"/>
      <c r="T38" s="5"/>
      <c r="XEI38" s="6"/>
      <c r="XEJ38" s="6"/>
      <c r="XEK38" s="6"/>
      <c r="XEL38" s="6"/>
      <c r="XEM38" s="6"/>
      <c r="XEN38" s="6"/>
      <c r="XEO38" s="6"/>
      <c r="XEP38" s="6"/>
      <c r="XEQ38" s="6"/>
      <c r="XER38" s="6"/>
      <c r="XES38" s="6"/>
      <c r="XET38" s="6"/>
      <c r="XEU38" s="6"/>
      <c r="XEV38" s="6"/>
      <c r="XEW38" s="6"/>
      <c r="XEX38" s="6"/>
      <c r="XEY38" s="6"/>
      <c r="XEZ38" s="6"/>
      <c r="XFA38" s="6"/>
      <c r="XFB38" s="6"/>
      <c r="XFC38" s="6"/>
      <c r="XFD38" s="6"/>
    </row>
    <row r="39" s="1" customFormat="1" spans="2:16384">
      <c r="B39" s="4"/>
      <c r="E39" s="5"/>
      <c r="F39" s="5"/>
      <c r="G39" s="5"/>
      <c r="I39" s="5"/>
      <c r="J39" s="5"/>
      <c r="M39" s="5"/>
      <c r="T39" s="5"/>
      <c r="XEI39" s="6"/>
      <c r="XEJ39" s="6"/>
      <c r="XEK39" s="6"/>
      <c r="XEL39" s="6"/>
      <c r="XEM39" s="6"/>
      <c r="XEN39" s="6"/>
      <c r="XEO39" s="6"/>
      <c r="XEP39" s="6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  <c r="XFB39" s="6"/>
      <c r="XFC39" s="6"/>
      <c r="XFD39" s="6"/>
    </row>
    <row r="40" s="1" customFormat="1" spans="2:16384">
      <c r="B40" s="66"/>
      <c r="E40" s="5"/>
      <c r="F40" s="5"/>
      <c r="G40" s="5"/>
      <c r="I40" s="5"/>
      <c r="J40" s="5"/>
      <c r="M40" s="5"/>
      <c r="T40" s="5"/>
      <c r="XEI40" s="6"/>
      <c r="XEJ40" s="6"/>
      <c r="XEK40" s="6"/>
      <c r="XEL40" s="6"/>
      <c r="XEM40" s="6"/>
      <c r="XEN40" s="6"/>
      <c r="XEO40" s="6"/>
      <c r="XEP40" s="6"/>
      <c r="XEQ40" s="6"/>
      <c r="XER40" s="6"/>
      <c r="XES40" s="6"/>
      <c r="XET40" s="6"/>
      <c r="XEU40" s="6"/>
      <c r="XEV40" s="6"/>
      <c r="XEW40" s="6"/>
      <c r="XEX40" s="6"/>
      <c r="XEY40" s="6"/>
      <c r="XEZ40" s="6"/>
      <c r="XFA40" s="6"/>
      <c r="XFB40" s="6"/>
      <c r="XFC40" s="6"/>
      <c r="XFD40" s="6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2:B32"/>
    <mergeCell ref="C33:E33"/>
    <mergeCell ref="F33:G33"/>
    <mergeCell ref="O33:U33"/>
    <mergeCell ref="C34:E34"/>
    <mergeCell ref="F34:G34"/>
    <mergeCell ref="O34:U34"/>
    <mergeCell ref="A5:A7"/>
    <mergeCell ref="N24:N26"/>
    <mergeCell ref="T5:T7"/>
    <mergeCell ref="U5:U7"/>
    <mergeCell ref="A33:B34"/>
    <mergeCell ref="H33:M34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--霞歌</cp:lastModifiedBy>
  <dcterms:created xsi:type="dcterms:W3CDTF">2017-01-11T04:48:00Z</dcterms:created>
  <dcterms:modified xsi:type="dcterms:W3CDTF">2024-12-05T06:55:04Z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F68181F6B9634207A95492B065FDA041</vt:lpwstr>
  </property>
</Properties>
</file>