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<sst xmlns="http://schemas.openxmlformats.org/spreadsheetml/2006/main" count="90" uniqueCount="74">
  <si>
    <t xml:space="preserve">工程款支付证书 </t>
  </si>
  <si>
    <t>工程名称</t>
  </si>
  <si>
    <t>18029-岳池县新场镇大石坝村、踏水桥村道路硬化项目二标段</t>
  </si>
  <si>
    <t>建设单位</t>
  </si>
  <si>
    <t>岳池县重点水利工程建设管理站</t>
  </si>
  <si>
    <t>ERP编号</t>
  </si>
  <si>
    <t>档案编号</t>
  </si>
  <si>
    <t>合同金额</t>
  </si>
  <si>
    <t>中标时间</t>
  </si>
  <si>
    <t>2023.8.1</t>
  </si>
  <si>
    <t>已提供工程资料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</si>
  <si>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</si>
  <si>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</si>
  <si>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</si>
  <si>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</si>
  <si>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</si>
  <si>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</si>
  <si>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</si>
  <si>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</si>
  <si>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</si>
  <si>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</si>
  <si>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</si>
  <si>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</si>
  <si>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</si>
  <si>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</si>
  <si>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</si>
  <si>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</si>
  <si>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</si>
  <si>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</si>
  <si>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</si>
  <si>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</si>
  <si>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</si>
  <si>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</si>
  <si>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</si>
  <si>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</si>
  <si>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</si>
  <si>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</si>
  <si>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</si>
  <si>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</si>
  <si>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</si>
  <si>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</si>
  <si>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</si>
  <si>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</si>
  <si>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</si>
  <si>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</si>
  <si>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</si>
  <si>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</si>
  <si>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</si>
  <si>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</si>
  <si>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</si>
  <si>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5206843 23131000002</t>
  </si>
  <si>
    <t>户名:四川宏建工程造价咨询服务有限公司
账号: 51001677108050559678
开户行:建行射洪市支行</t>
  </si>
  <si>
    <t>户名:中国人民财产保险股份有限公司广安市分公司
账号:2316552329123101093
开户行:中国工商银行广安市城南支行</t>
  </si>
  <si>
    <t>外经证代扣</t>
  </si>
  <si>
    <t>增值税及附加</t>
  </si>
  <si>
    <t>管理费
扣除50%</t>
  </si>
  <si>
    <t>1%企税扣除50%</t>
  </si>
  <si>
    <t>20%履约保函押金</t>
  </si>
  <si>
    <t>手续费</t>
  </si>
  <si>
    <t>户名:岳池县芯之晨商贸有限责任公司
账号:65560120000010758
开户行:四川岳池农村商业银行股份有限公司坪滩支行</t>
  </si>
  <si>
    <t>户名:岳池县坪滩镇惠成机械租赁部
账号: 951006010018518896
开户行:中国邮政储蓄银行股份有限公司岳池县支行</t>
  </si>
  <si>
    <t>户名:岳池县坪滩镇长安建材经营部
账号: 951002010018548905
开户行:中国邮政储蓄银行股份有限公司岳池县支行</t>
  </si>
  <si>
    <t>户名:武胜县凯祥商贸有限公司
账号:51050174733600000379
开户行:中国建设银行股份有限公司武胜支行</t>
  </si>
  <si>
    <t>户名:广安联友建筑工程有限公司
账号:2316001609201032677
开户行:中国工商银行广安分行西溪分理处</t>
  </si>
  <si>
    <t>退周转金</t>
  </si>
  <si>
    <t>户名:何胜梅
账号: 6214591491003221493
开户行:广安农村商业银行枣山支行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</si>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</sst>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28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b/>
      <sz val="9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7" fillId="0" borderId="0">
      <protection locked="0"/>
    </xf>
    <xf numFmtId="0" fontId="27" fillId="0" borderId="0">
      <protection locked="0"/>
    </xf>
  </cellStyleXfs>
  <cellXfs count="9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0" fontId="1" fillId="2" borderId="2" xfId="49" applyNumberFormat="1" applyFont="1" applyFill="1" applyBorder="1" applyAlignment="1" applyProtection="1">
      <alignment horizontal="center" vertical="center" wrapTex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 wrapTex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4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77" fontId="1" fillId="0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5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left" vertical="top" wrapText="1" shrinkToFit="1"/>
    </xf>
    <xf numFmtId="179" fontId="1" fillId="2" borderId="2" xfId="50" applyNumberFormat="1" applyFont="1" applyFill="1" applyBorder="1" applyAlignment="1" applyProtection="1">
      <alignment horizontal="right" vertical="center"/>
    </xf>
    <xf numFmtId="0" fontId="4" fillId="2" borderId="2" xfId="50" applyFont="1" applyFill="1" applyBorder="1" applyAlignment="1" applyProtection="1">
      <alignment horizontal="left" vertical="top" wrapText="1" shrinkToFit="1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pane xSplit="2" ySplit="7" topLeftCell="C11" activePane="bottomRight" state="frozen"/>
      <selection/>
      <selection pane="topRight"/>
      <selection pane="bottomLeft"/>
      <selection pane="bottomRight" activeCell="Q19" sqref="Q19"/>
    </sheetView>
  </sheetViews>
  <sheetFormatPr defaultColWidth="9" defaultRowHeight="11.25"/>
  <cols>
    <col min="1" max="1" width="3.21666666666667" style="1" customWidth="1"/>
    <col min="2" max="2" width="12.5" style="3" customWidth="1"/>
    <col min="3" max="3" width="12.875" style="1" customWidth="1"/>
    <col min="4" max="4" width="10.75" style="1" customWidth="1"/>
    <col min="5" max="5" width="11.25" style="4" customWidth="1"/>
    <col min="6" max="6" width="18.12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2" width="9.33333333333333" style="1" customWidth="1"/>
    <col min="13" max="13" width="9.66666666666667" style="4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4" customWidth="1"/>
    <col min="21" max="21" width="15.4416666666667" style="1" customWidth="1"/>
    <col min="22" max="16362" width="9" style="1" customWidth="1"/>
    <col min="16363" max="16384" width="9" style="5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54"/>
      <c r="J2" s="8" t="s">
        <v>4</v>
      </c>
      <c r="K2" s="45"/>
      <c r="L2" s="45"/>
      <c r="M2" s="45"/>
      <c r="N2" s="45"/>
      <c r="O2" s="55" t="s">
        <v>5</v>
      </c>
      <c r="P2" s="55"/>
      <c r="Q2" s="77">
        <v>18029</v>
      </c>
      <c r="R2" s="56" t="s">
        <v>6</v>
      </c>
      <c r="S2" s="56"/>
      <c r="T2" s="78"/>
      <c r="U2" s="79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="1" customFormat="1" ht="27.9" customHeight="1" spans="1:16384">
      <c r="A3" s="7" t="s">
        <v>7</v>
      </c>
      <c r="B3" s="7"/>
      <c r="C3" s="10">
        <v>6134766.76</v>
      </c>
      <c r="D3" s="10"/>
      <c r="E3" s="10"/>
      <c r="F3" s="10" t="s">
        <v>8</v>
      </c>
      <c r="G3" s="11" t="s">
        <v>9</v>
      </c>
      <c r="H3" s="7" t="s">
        <v>10</v>
      </c>
      <c r="I3" s="7"/>
      <c r="J3" s="7"/>
      <c r="K3" s="7"/>
      <c r="L3" s="7"/>
      <c r="M3" s="7"/>
      <c r="N3" s="7"/>
      <c r="O3" s="7" t="s">
        <v>11</v>
      </c>
      <c r="P3" s="7"/>
      <c r="Q3" s="7" t="s">
        <v>12</v>
      </c>
      <c r="R3" s="17" t="s">
        <v>13</v>
      </c>
      <c r="S3" s="18"/>
      <c r="T3" s="7" t="s">
        <v>14</v>
      </c>
      <c r="U3" s="7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="1" customFormat="1" ht="27.9" customHeight="1" spans="1:16384">
      <c r="A4" s="7" t="s">
        <v>15</v>
      </c>
      <c r="B4" s="7"/>
      <c r="C4" s="10"/>
      <c r="D4" s="10"/>
      <c r="E4" s="10"/>
      <c r="F4" s="10" t="s">
        <v>16</v>
      </c>
      <c r="G4" s="12"/>
      <c r="H4" s="7" t="s">
        <v>17</v>
      </c>
      <c r="I4" s="7"/>
      <c r="J4" s="8"/>
      <c r="K4" s="45"/>
      <c r="L4" s="45"/>
      <c r="M4" s="45"/>
      <c r="N4" s="45"/>
      <c r="O4" s="7" t="s">
        <v>18</v>
      </c>
      <c r="P4" s="7"/>
      <c r="Q4" s="10"/>
      <c r="R4" s="10" t="s">
        <v>19</v>
      </c>
      <c r="S4" s="10" t="s">
        <v>20</v>
      </c>
      <c r="T4" s="10" t="s">
        <v>21</v>
      </c>
      <c r="U4" s="10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="1" customFormat="1" ht="27.9" customHeight="1" spans="1:16384">
      <c r="A5" s="7" t="s">
        <v>22</v>
      </c>
      <c r="B5" s="13" t="s">
        <v>23</v>
      </c>
      <c r="C5" s="14"/>
      <c r="D5" s="14"/>
      <c r="E5" s="14"/>
      <c r="F5" s="15"/>
      <c r="G5" s="16" t="s">
        <v>24</v>
      </c>
      <c r="H5" s="13" t="s">
        <v>23</v>
      </c>
      <c r="I5" s="14"/>
      <c r="J5" s="15"/>
      <c r="K5" s="13" t="s">
        <v>25</v>
      </c>
      <c r="L5" s="14"/>
      <c r="M5" s="13" t="s">
        <v>26</v>
      </c>
      <c r="N5" s="15"/>
      <c r="O5" s="13" t="s">
        <v>27</v>
      </c>
      <c r="P5" s="15"/>
      <c r="Q5" s="80" t="s">
        <v>28</v>
      </c>
      <c r="R5" s="81"/>
      <c r="S5" s="81"/>
      <c r="T5" s="10" t="s">
        <v>29</v>
      </c>
      <c r="U5" s="55" t="s">
        <v>30</v>
      </c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="1" customFormat="1" ht="27.9" customHeight="1" spans="1:16384">
      <c r="A6" s="7"/>
      <c r="B6" s="17" t="s">
        <v>31</v>
      </c>
      <c r="C6" s="18"/>
      <c r="D6" s="18"/>
      <c r="E6" s="18"/>
      <c r="F6" s="19"/>
      <c r="G6" s="7"/>
      <c r="H6" s="17" t="s">
        <v>32</v>
      </c>
      <c r="I6" s="18"/>
      <c r="J6" s="19"/>
      <c r="K6" s="17" t="s">
        <v>33</v>
      </c>
      <c r="L6" s="18"/>
      <c r="M6" s="17" t="s">
        <v>34</v>
      </c>
      <c r="N6" s="19"/>
      <c r="O6" s="17" t="s">
        <v>35</v>
      </c>
      <c r="P6" s="19"/>
      <c r="Q6" s="82" t="s">
        <v>36</v>
      </c>
      <c r="R6" s="83"/>
      <c r="S6" s="83"/>
      <c r="T6" s="10"/>
      <c r="U6" s="5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  <c r="XFD6" s="5"/>
    </row>
    <row r="7" s="1" customFormat="1" ht="27.9" customHeight="1" spans="1:16384">
      <c r="A7" s="7"/>
      <c r="B7" s="20" t="s">
        <v>37</v>
      </c>
      <c r="C7" s="7" t="s">
        <v>38</v>
      </c>
      <c r="D7" s="7" t="s">
        <v>39</v>
      </c>
      <c r="E7" s="10" t="s">
        <v>40</v>
      </c>
      <c r="F7" s="10" t="s">
        <v>41</v>
      </c>
      <c r="G7" s="20" t="s">
        <v>42</v>
      </c>
      <c r="H7" s="7" t="s">
        <v>43</v>
      </c>
      <c r="I7" s="10" t="s">
        <v>44</v>
      </c>
      <c r="J7" s="10" t="s">
        <v>45</v>
      </c>
      <c r="K7" s="56" t="s">
        <v>44</v>
      </c>
      <c r="L7" s="56" t="s">
        <v>45</v>
      </c>
      <c r="M7" s="10" t="s">
        <v>44</v>
      </c>
      <c r="N7" s="7" t="s">
        <v>45</v>
      </c>
      <c r="O7" s="7" t="s">
        <v>44</v>
      </c>
      <c r="P7" s="7" t="s">
        <v>45</v>
      </c>
      <c r="Q7" s="10" t="s">
        <v>46</v>
      </c>
      <c r="R7" s="10" t="s">
        <v>47</v>
      </c>
      <c r="S7" s="10" t="s">
        <v>48</v>
      </c>
      <c r="T7" s="10"/>
      <c r="U7" s="5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5"/>
      <c r="XEY7" s="5"/>
      <c r="XEZ7" s="5"/>
      <c r="XFA7" s="5"/>
      <c r="XFB7" s="5"/>
      <c r="XFC7" s="5"/>
      <c r="XFD7" s="5"/>
    </row>
    <row r="8" s="2" customFormat="1" ht="37" customHeight="1" spans="1:16384">
      <c r="A8" s="21">
        <v>1</v>
      </c>
      <c r="B8" s="22">
        <v>45160</v>
      </c>
      <c r="C8" s="23"/>
      <c r="D8" s="24">
        <v>35392.97</v>
      </c>
      <c r="E8" s="25" t="s">
        <v>49</v>
      </c>
      <c r="F8" s="25" t="s">
        <v>50</v>
      </c>
      <c r="G8" s="26"/>
      <c r="H8" s="27"/>
      <c r="I8" s="57"/>
      <c r="J8" s="57"/>
      <c r="K8" s="58"/>
      <c r="L8" s="58"/>
      <c r="M8" s="59"/>
      <c r="N8" s="21"/>
      <c r="O8" s="21"/>
      <c r="P8" s="21"/>
      <c r="Q8" s="84" t="s">
        <v>51</v>
      </c>
      <c r="R8" s="57"/>
      <c r="S8" s="57"/>
      <c r="T8" s="58">
        <v>35392.97</v>
      </c>
      <c r="U8" s="85"/>
      <c r="XEI8" s="95"/>
      <c r="XEJ8" s="95"/>
      <c r="XEK8" s="95"/>
      <c r="XEL8" s="95"/>
      <c r="XEM8" s="95"/>
      <c r="XEN8" s="95"/>
      <c r="XEO8" s="95"/>
      <c r="XEP8" s="95"/>
      <c r="XEQ8" s="95"/>
      <c r="XER8" s="95"/>
      <c r="XES8" s="95"/>
      <c r="XET8" s="95"/>
      <c r="XEU8" s="95"/>
      <c r="XEV8" s="95"/>
      <c r="XEW8" s="95"/>
      <c r="XEX8" s="95"/>
      <c r="XEY8" s="95"/>
      <c r="XEZ8" s="95"/>
      <c r="XFA8" s="95"/>
      <c r="XFB8" s="95"/>
      <c r="XFC8" s="95"/>
      <c r="XFD8" s="95"/>
    </row>
    <row r="9" s="1" customFormat="1" ht="36" customHeight="1" spans="1:16384">
      <c r="A9" s="7">
        <v>2</v>
      </c>
      <c r="B9" s="28">
        <v>45253</v>
      </c>
      <c r="C9" s="29"/>
      <c r="D9" s="30">
        <v>12269.54</v>
      </c>
      <c r="E9" s="31" t="s">
        <v>49</v>
      </c>
      <c r="F9" s="32" t="s">
        <v>50</v>
      </c>
      <c r="G9" s="33"/>
      <c r="H9" s="34"/>
      <c r="I9" s="33"/>
      <c r="J9" s="60"/>
      <c r="K9" s="7"/>
      <c r="L9" s="7"/>
      <c r="M9" s="61"/>
      <c r="N9" s="10"/>
      <c r="O9" s="33"/>
      <c r="P9" s="10"/>
      <c r="Q9" s="86" t="s">
        <v>52</v>
      </c>
      <c r="R9" s="55">
        <v>12269.54</v>
      </c>
      <c r="S9" s="55"/>
      <c r="T9" s="56">
        <v>12269.54</v>
      </c>
      <c r="U9" s="5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  <c r="XFC9" s="5"/>
      <c r="XFD9" s="5"/>
    </row>
    <row r="10" s="1" customFormat="1" ht="30" customHeight="1" spans="1:16384">
      <c r="A10" s="7">
        <v>3</v>
      </c>
      <c r="B10" s="28">
        <v>45299</v>
      </c>
      <c r="C10" s="29"/>
      <c r="D10" s="30"/>
      <c r="E10" s="31"/>
      <c r="F10" s="32"/>
      <c r="G10" s="35"/>
      <c r="H10" s="34"/>
      <c r="I10" s="62"/>
      <c r="J10" s="63"/>
      <c r="K10" s="64">
        <v>500</v>
      </c>
      <c r="L10" s="55" t="s">
        <v>53</v>
      </c>
      <c r="M10" s="65"/>
      <c r="N10" s="10"/>
      <c r="O10" s="33"/>
      <c r="P10" s="10"/>
      <c r="Q10" s="86"/>
      <c r="R10" s="10"/>
      <c r="S10" s="10"/>
      <c r="T10" s="56"/>
      <c r="U10" s="5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  <c r="XFA10" s="5"/>
      <c r="XFB10" s="5"/>
      <c r="XFC10" s="5"/>
      <c r="XFD10" s="5"/>
    </row>
    <row r="11" s="1" customFormat="1" ht="31" customHeight="1" spans="1:16384">
      <c r="A11" s="7"/>
      <c r="B11" s="36"/>
      <c r="C11" s="29"/>
      <c r="D11" s="37"/>
      <c r="E11" s="31"/>
      <c r="F11" s="31"/>
      <c r="G11" s="38"/>
      <c r="H11" s="39"/>
      <c r="I11" s="33"/>
      <c r="J11" s="33"/>
      <c r="K11" s="33">
        <v>1739.13</v>
      </c>
      <c r="L11" s="33" t="s">
        <v>54</v>
      </c>
      <c r="M11" s="33"/>
      <c r="N11" s="10"/>
      <c r="O11" s="33"/>
      <c r="P11" s="10"/>
      <c r="Q11" s="87"/>
      <c r="R11" s="10"/>
      <c r="S11" s="10"/>
      <c r="T11" s="88"/>
      <c r="U11" s="89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  <c r="XFD11" s="5"/>
    </row>
    <row r="12" s="1" customFormat="1" ht="31" customHeight="1" spans="1:16384">
      <c r="A12" s="7">
        <v>5</v>
      </c>
      <c r="B12" s="36">
        <v>45302</v>
      </c>
      <c r="C12" s="29">
        <v>2044922.25</v>
      </c>
      <c r="D12" s="37"/>
      <c r="E12" s="31"/>
      <c r="F12" s="31"/>
      <c r="G12" s="38"/>
      <c r="H12" s="40">
        <v>0.015</v>
      </c>
      <c r="I12" s="33">
        <f>C3*H12*50%</f>
        <v>46010.7507</v>
      </c>
      <c r="J12" s="66" t="s">
        <v>55</v>
      </c>
      <c r="K12" s="33">
        <f>C3*1%*50%</f>
        <v>30673.8338</v>
      </c>
      <c r="L12" s="67" t="s">
        <v>56</v>
      </c>
      <c r="M12" s="33"/>
      <c r="N12" s="10"/>
      <c r="O12" s="33"/>
      <c r="P12" s="10"/>
      <c r="Q12" s="87"/>
      <c r="R12" s="10"/>
      <c r="S12" s="10"/>
      <c r="T12" s="88"/>
      <c r="U12" s="89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1" customFormat="1" ht="31" customHeight="1" spans="1:16384">
      <c r="A13" s="7">
        <v>6</v>
      </c>
      <c r="B13" s="36">
        <v>45308</v>
      </c>
      <c r="C13" s="29"/>
      <c r="D13" s="37">
        <v>61347</v>
      </c>
      <c r="E13" s="31"/>
      <c r="F13" s="31"/>
      <c r="G13" s="38"/>
      <c r="H13" s="39"/>
      <c r="I13" s="33"/>
      <c r="J13" s="33"/>
      <c r="K13" s="33"/>
      <c r="L13" s="33"/>
      <c r="M13" s="33"/>
      <c r="N13" s="68"/>
      <c r="O13" s="37">
        <v>61347</v>
      </c>
      <c r="P13" s="10" t="s">
        <v>57</v>
      </c>
      <c r="Q13" s="87"/>
      <c r="R13" s="10"/>
      <c r="S13" s="10"/>
      <c r="T13" s="88"/>
      <c r="U13" s="89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1" customFormat="1" ht="31" customHeight="1" spans="1:16384">
      <c r="A14" s="7">
        <v>7</v>
      </c>
      <c r="B14" s="36">
        <v>45310</v>
      </c>
      <c r="C14" s="29"/>
      <c r="D14" s="37"/>
      <c r="E14" s="31"/>
      <c r="F14" s="31"/>
      <c r="G14" s="38"/>
      <c r="H14" s="39"/>
      <c r="I14" s="33"/>
      <c r="J14" s="33"/>
      <c r="K14" s="33"/>
      <c r="L14" s="33"/>
      <c r="M14" s="33">
        <v>100</v>
      </c>
      <c r="N14" s="10" t="s">
        <v>58</v>
      </c>
      <c r="O14" s="33"/>
      <c r="P14" s="10"/>
      <c r="Q14" s="87" t="s">
        <v>59</v>
      </c>
      <c r="R14" s="10">
        <v>800000</v>
      </c>
      <c r="S14" s="10"/>
      <c r="T14" s="88">
        <v>588000</v>
      </c>
      <c r="U14" s="89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1" customFormat="1" ht="31" customHeight="1" spans="1:16384">
      <c r="A15" s="7">
        <v>8</v>
      </c>
      <c r="B15" s="36">
        <v>45321</v>
      </c>
      <c r="C15" s="29"/>
      <c r="D15" s="37"/>
      <c r="E15" s="31"/>
      <c r="F15" s="31"/>
      <c r="G15" s="38"/>
      <c r="H15" s="39"/>
      <c r="I15" s="33"/>
      <c r="J15" s="33"/>
      <c r="K15" s="33"/>
      <c r="L15" s="33"/>
      <c r="M15" s="33">
        <v>100</v>
      </c>
      <c r="N15" s="10" t="s">
        <v>58</v>
      </c>
      <c r="O15" s="33"/>
      <c r="P15" s="10"/>
      <c r="Q15" s="87" t="s">
        <v>60</v>
      </c>
      <c r="R15" s="10">
        <v>661760</v>
      </c>
      <c r="S15" s="10"/>
      <c r="T15" s="88">
        <v>661760</v>
      </c>
      <c r="U15" s="89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1" customFormat="1" ht="30" customHeight="1" spans="1:16384">
      <c r="A16" s="7">
        <v>9</v>
      </c>
      <c r="B16" s="41">
        <v>45321</v>
      </c>
      <c r="C16" s="42"/>
      <c r="D16" s="43"/>
      <c r="E16" s="44"/>
      <c r="F16" s="44"/>
      <c r="G16" s="44"/>
      <c r="H16" s="45"/>
      <c r="I16" s="33"/>
      <c r="J16" s="44"/>
      <c r="K16" s="33"/>
      <c r="L16" s="33"/>
      <c r="M16" s="33">
        <v>100</v>
      </c>
      <c r="N16" s="45" t="s">
        <v>58</v>
      </c>
      <c r="O16" s="33"/>
      <c r="P16" s="45"/>
      <c r="Q16" s="90" t="s">
        <v>61</v>
      </c>
      <c r="R16" s="45">
        <v>507000</v>
      </c>
      <c r="S16" s="45"/>
      <c r="T16" s="33">
        <v>408000</v>
      </c>
      <c r="U16" s="91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1" customFormat="1" ht="30" customHeight="1" spans="1:16384">
      <c r="A17" s="7">
        <v>10</v>
      </c>
      <c r="B17" s="41">
        <v>45322</v>
      </c>
      <c r="C17" s="42"/>
      <c r="D17" s="43"/>
      <c r="E17" s="44"/>
      <c r="F17" s="44"/>
      <c r="G17" s="44"/>
      <c r="H17" s="45"/>
      <c r="I17" s="33"/>
      <c r="J17" s="44"/>
      <c r="K17" s="33"/>
      <c r="L17" s="33"/>
      <c r="M17" s="33">
        <v>50</v>
      </c>
      <c r="N17" s="45" t="s">
        <v>58</v>
      </c>
      <c r="O17" s="33"/>
      <c r="P17" s="45"/>
      <c r="Q17" s="90" t="s">
        <v>62</v>
      </c>
      <c r="R17" s="45">
        <v>73200</v>
      </c>
      <c r="S17" s="45"/>
      <c r="T17" s="33">
        <v>73200</v>
      </c>
      <c r="U17" s="91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  <c r="XFD17" s="5"/>
    </row>
    <row r="18" s="1" customFormat="1" ht="30" customHeight="1" spans="1:16384">
      <c r="A18" s="7">
        <v>11</v>
      </c>
      <c r="B18" s="41">
        <v>45322</v>
      </c>
      <c r="C18" s="42"/>
      <c r="D18" s="43"/>
      <c r="E18" s="44"/>
      <c r="F18" s="44"/>
      <c r="G18" s="44"/>
      <c r="H18" s="45"/>
      <c r="I18" s="33"/>
      <c r="J18" s="44"/>
      <c r="K18" s="33"/>
      <c r="L18" s="33"/>
      <c r="M18" s="33">
        <v>100</v>
      </c>
      <c r="N18" s="45" t="s">
        <v>58</v>
      </c>
      <c r="O18" s="33"/>
      <c r="P18" s="45"/>
      <c r="Q18" s="90" t="s">
        <v>63</v>
      </c>
      <c r="R18" s="45">
        <v>150000</v>
      </c>
      <c r="S18" s="45"/>
      <c r="T18" s="33">
        <v>150000</v>
      </c>
      <c r="U18" s="9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  <c r="XFD18" s="5"/>
    </row>
    <row r="19" s="1" customFormat="1" ht="30" customHeight="1" spans="1:16384">
      <c r="A19" s="46">
        <v>12</v>
      </c>
      <c r="B19" s="7"/>
      <c r="C19" s="42"/>
      <c r="D19" s="47">
        <v>-47661.54</v>
      </c>
      <c r="E19" s="48" t="s">
        <v>64</v>
      </c>
      <c r="F19" s="44"/>
      <c r="G19" s="44"/>
      <c r="H19" s="45"/>
      <c r="I19" s="33"/>
      <c r="J19" s="44"/>
      <c r="K19" s="33"/>
      <c r="L19" s="33"/>
      <c r="M19" s="33"/>
      <c r="N19" s="45"/>
      <c r="O19" s="33"/>
      <c r="P19" s="45"/>
      <c r="Q19" s="92" t="s">
        <v>65</v>
      </c>
      <c r="R19" s="45"/>
      <c r="S19" s="45"/>
      <c r="T19" s="33"/>
      <c r="U19" s="91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  <c r="XFD19" s="5"/>
    </row>
    <row r="20" s="1" customFormat="1" ht="30" customHeight="1" spans="1:16384">
      <c r="A20" s="7" t="s">
        <v>66</v>
      </c>
      <c r="B20" s="7"/>
      <c r="C20" s="45">
        <f>SUM(C8:C19)</f>
        <v>2044922.25</v>
      </c>
      <c r="D20" s="43">
        <f>SUM(D8:D19)</f>
        <v>61347.97</v>
      </c>
      <c r="E20" s="44"/>
      <c r="F20" s="44"/>
      <c r="G20" s="44"/>
      <c r="H20" s="45" t="s">
        <v>67</v>
      </c>
      <c r="I20" s="33">
        <f>SUM(I8:I19)</f>
        <v>46010.7507</v>
      </c>
      <c r="J20" s="44"/>
      <c r="K20" s="33">
        <f>SUM(K8:K19)</f>
        <v>32912.9638</v>
      </c>
      <c r="L20" s="33"/>
      <c r="M20" s="33">
        <f>SUM(M8:M19)</f>
        <v>450</v>
      </c>
      <c r="N20" s="45" t="s">
        <v>67</v>
      </c>
      <c r="O20" s="33">
        <f>SUM(O8:O15)</f>
        <v>61347</v>
      </c>
      <c r="P20" s="45" t="s">
        <v>67</v>
      </c>
      <c r="Q20" s="45" t="s">
        <v>67</v>
      </c>
      <c r="R20" s="45"/>
      <c r="S20" s="45"/>
      <c r="T20" s="33">
        <f>SUM(T8:T19)</f>
        <v>1928622.51</v>
      </c>
      <c r="U20" s="91">
        <f>C20+D20-I20-K20-M20-O20-T20</f>
        <v>36926.9955000002</v>
      </c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  <c r="XFD20" s="5"/>
    </row>
    <row r="21" s="1" customFormat="1" ht="30" customHeight="1" spans="1:16384">
      <c r="A21" s="7" t="s">
        <v>68</v>
      </c>
      <c r="B21" s="7"/>
      <c r="C21" s="7" t="s">
        <v>69</v>
      </c>
      <c r="D21" s="7"/>
      <c r="E21" s="7"/>
      <c r="F21" s="49">
        <f>O21</f>
        <v>12269.54</v>
      </c>
      <c r="G21" s="50"/>
      <c r="H21" s="51" t="s">
        <v>70</v>
      </c>
      <c r="I21" s="69"/>
      <c r="J21" s="69"/>
      <c r="K21" s="69"/>
      <c r="L21" s="69"/>
      <c r="M21" s="70"/>
      <c r="N21" s="7" t="s">
        <v>71</v>
      </c>
      <c r="O21" s="71">
        <v>12269.54</v>
      </c>
      <c r="P21" s="72"/>
      <c r="Q21" s="72"/>
      <c r="R21" s="72"/>
      <c r="S21" s="72"/>
      <c r="T21" s="72"/>
      <c r="U21" s="93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"/>
      <c r="XEV21" s="5"/>
      <c r="XEW21" s="5"/>
      <c r="XEX21" s="5"/>
      <c r="XEY21" s="5"/>
      <c r="XEZ21" s="5"/>
      <c r="XFA21" s="5"/>
      <c r="XFB21" s="5"/>
      <c r="XFC21" s="5"/>
      <c r="XFD21" s="5"/>
    </row>
    <row r="22" s="1" customFormat="1" ht="30" customHeight="1" spans="1:16384">
      <c r="A22" s="7"/>
      <c r="B22" s="7"/>
      <c r="C22" s="7" t="s">
        <v>72</v>
      </c>
      <c r="D22" s="7"/>
      <c r="E22" s="7"/>
      <c r="F22" s="49">
        <v>0</v>
      </c>
      <c r="G22" s="50"/>
      <c r="H22" s="52"/>
      <c r="I22" s="73"/>
      <c r="J22" s="73"/>
      <c r="K22" s="73"/>
      <c r="L22" s="73"/>
      <c r="M22" s="74"/>
      <c r="N22" s="7" t="s">
        <v>73</v>
      </c>
      <c r="O22" s="75">
        <f>O21</f>
        <v>12269.54</v>
      </c>
      <c r="P22" s="76"/>
      <c r="Q22" s="76"/>
      <c r="R22" s="76"/>
      <c r="S22" s="76"/>
      <c r="T22" s="76"/>
      <c r="U22" s="94"/>
      <c r="XEI22" s="5"/>
      <c r="XEJ22" s="5"/>
      <c r="XEK22" s="5"/>
      <c r="XEL22" s="5"/>
      <c r="XEM22" s="5"/>
      <c r="XEN22" s="5"/>
      <c r="XEO22" s="5"/>
      <c r="XEP22" s="5"/>
      <c r="XEQ22" s="5"/>
      <c r="XER22" s="5"/>
      <c r="XES22" s="5"/>
      <c r="XET22" s="5"/>
      <c r="XEU22" s="5"/>
      <c r="XEV22" s="5"/>
      <c r="XEW22" s="5"/>
      <c r="XEX22" s="5"/>
      <c r="XEY22" s="5"/>
      <c r="XEZ22" s="5"/>
      <c r="XFA22" s="5"/>
      <c r="XFB22" s="5"/>
      <c r="XFC22" s="5"/>
      <c r="XFD22" s="5"/>
    </row>
    <row r="23" s="1" customFormat="1" spans="2:16384">
      <c r="B23" s="3"/>
      <c r="E23" s="4"/>
      <c r="F23" s="4"/>
      <c r="G23" s="4"/>
      <c r="I23" s="4"/>
      <c r="J23" s="4"/>
      <c r="M23" s="4"/>
      <c r="T23" s="4"/>
      <c r="XEI23" s="5"/>
      <c r="XEJ23" s="5"/>
      <c r="XEK23" s="5"/>
      <c r="XEL23" s="5"/>
      <c r="XEM23" s="5"/>
      <c r="XEN23" s="5"/>
      <c r="XEO23" s="5"/>
      <c r="XEP23" s="5"/>
      <c r="XEQ23" s="5"/>
      <c r="XER23" s="5"/>
      <c r="XES23" s="5"/>
      <c r="XET23" s="5"/>
      <c r="XEU23" s="5"/>
      <c r="XEV23" s="5"/>
      <c r="XEW23" s="5"/>
      <c r="XEX23" s="5"/>
      <c r="XEY23" s="5"/>
      <c r="XEZ23" s="5"/>
      <c r="XFA23" s="5"/>
      <c r="XFB23" s="5"/>
      <c r="XFC23" s="5"/>
      <c r="XFD23" s="5"/>
    </row>
    <row r="24" s="1" customFormat="1" spans="2:16384">
      <c r="B24" s="3"/>
      <c r="E24" s="4"/>
      <c r="F24" s="4"/>
      <c r="G24" s="4"/>
      <c r="I24" s="4"/>
      <c r="J24" s="4"/>
      <c r="M24" s="4"/>
      <c r="T24" s="4"/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  <c r="XFB24" s="5"/>
      <c r="XFC24" s="5"/>
      <c r="XFD24" s="5"/>
    </row>
    <row r="25" s="1" customFormat="1" spans="2:16384">
      <c r="B25" s="3"/>
      <c r="E25" s="4"/>
      <c r="F25" s="4"/>
      <c r="G25" s="4"/>
      <c r="I25" s="4"/>
      <c r="J25" s="4"/>
      <c r="M25" s="4"/>
      <c r="T25" s="4"/>
      <c r="XEI25" s="5"/>
      <c r="XEJ25" s="5"/>
      <c r="XEK25" s="5"/>
      <c r="XEL25" s="5"/>
      <c r="XEM25" s="5"/>
      <c r="XEN25" s="5"/>
      <c r="XEO25" s="5"/>
      <c r="XEP25" s="5"/>
      <c r="XEQ25" s="5"/>
      <c r="XER25" s="5"/>
      <c r="XES25" s="5"/>
      <c r="XET25" s="5"/>
      <c r="XEU25" s="5"/>
      <c r="XEV25" s="5"/>
      <c r="XEW25" s="5"/>
      <c r="XEX25" s="5"/>
      <c r="XEY25" s="5"/>
      <c r="XEZ25" s="5"/>
      <c r="XFA25" s="5"/>
      <c r="XFB25" s="5"/>
      <c r="XFC25" s="5"/>
      <c r="XFD25" s="5"/>
    </row>
    <row r="26" s="1" customFormat="1" spans="2:16384">
      <c r="B26" s="3"/>
      <c r="E26" s="4"/>
      <c r="F26" s="4"/>
      <c r="G26" s="4"/>
      <c r="I26" s="4"/>
      <c r="J26" s="4"/>
      <c r="M26" s="4"/>
      <c r="T26" s="4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  <c r="XFD26" s="5"/>
    </row>
    <row r="27" s="1" customFormat="1" spans="2:16384">
      <c r="B27" s="3"/>
      <c r="E27" s="4"/>
      <c r="F27" s="4"/>
      <c r="G27" s="4"/>
      <c r="I27" s="4"/>
      <c r="J27" s="4"/>
      <c r="M27" s="4"/>
      <c r="T27" s="4"/>
      <c r="XEI27" s="5"/>
      <c r="XEJ27" s="5"/>
      <c r="XEK27" s="5"/>
      <c r="XEL27" s="5"/>
      <c r="XEM27" s="5"/>
      <c r="XEN27" s="5"/>
      <c r="XEO27" s="5"/>
      <c r="XEP27" s="5"/>
      <c r="XEQ27" s="5"/>
      <c r="XER27" s="5"/>
      <c r="XES27" s="5"/>
      <c r="XET27" s="5"/>
      <c r="XEU27" s="5"/>
      <c r="XEV27" s="5"/>
      <c r="XEW27" s="5"/>
      <c r="XEX27" s="5"/>
      <c r="XEY27" s="5"/>
      <c r="XEZ27" s="5"/>
      <c r="XFA27" s="5"/>
      <c r="XFB27" s="5"/>
      <c r="XFC27" s="5"/>
      <c r="XFD27" s="5"/>
    </row>
    <row r="28" s="1" customFormat="1" spans="2:16384">
      <c r="B28" s="53"/>
      <c r="E28" s="4"/>
      <c r="F28" s="4"/>
      <c r="G28" s="4"/>
      <c r="I28" s="4"/>
      <c r="J28" s="4"/>
      <c r="M28" s="4"/>
      <c r="T28" s="4"/>
      <c r="XEI28" s="5"/>
      <c r="XEJ28" s="5"/>
      <c r="XEK28" s="5"/>
      <c r="XEL28" s="5"/>
      <c r="XEM28" s="5"/>
      <c r="XEN28" s="5"/>
      <c r="XEO28" s="5"/>
      <c r="XEP28" s="5"/>
      <c r="XEQ28" s="5"/>
      <c r="XER28" s="5"/>
      <c r="XES28" s="5"/>
      <c r="XET28" s="5"/>
      <c r="XEU28" s="5"/>
      <c r="XEV28" s="5"/>
      <c r="XEW28" s="5"/>
      <c r="XEX28" s="5"/>
      <c r="XEY28" s="5"/>
      <c r="XEZ28" s="5"/>
      <c r="XFA28" s="5"/>
      <c r="XFB28" s="5"/>
      <c r="XFC28" s="5"/>
      <c r="XFD28" s="5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0:B20"/>
    <mergeCell ref="C21:E21"/>
    <mergeCell ref="F21:G21"/>
    <mergeCell ref="O21:U21"/>
    <mergeCell ref="C22:E22"/>
    <mergeCell ref="F22:G22"/>
    <mergeCell ref="O22:U22"/>
    <mergeCell ref="A5:A7"/>
    <mergeCell ref="T5:T7"/>
    <mergeCell ref="U5:U7"/>
    <mergeCell ref="A21:B22"/>
    <mergeCell ref="H21:M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李凡</cp:lastModifiedBy>
  <dcterms:created xsi:type="dcterms:W3CDTF">2017-01-11T04:48:00Z</dcterms:created>
  <dcterms:modified xsi:type="dcterms:W3CDTF">2024-02-04T08:20:05Z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F68181F6B9634207A95492B065FDA041</vt:lpwstr>
  </property>
</Properties>
</file>