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一“8.6-8.10项目履约差旅费，其中吴倩如1人出差补助及餐补共计750元+吴倩如、曹飞燕2人市内车费648.8元（不同时间回来的）
王童2023.9.24-9.25去项目开立农民工专户（9.24-9.25合肥-太原高铁1216.5+市内车费10+伙食补助130+出差补助160=1516.5）</t>
        </r>
      </text>
    </comment>
  </commentList>
</comments>
</file>

<file path=xl/sharedStrings.xml><?xml version="1.0" encoding="utf-8"?>
<sst xmlns="http://schemas.openxmlformats.org/spreadsheetml/2006/main" count="95" uniqueCount="80">
  <si>
    <t xml:space="preserve">工程款支付证书 </t>
  </si>
  <si>
    <t>工程名称</t>
  </si>
  <si>
    <t>17938-G321东兴区椑木镇牛棚子社区至南瓜桥中修工程</t>
  </si>
  <si>
    <t>建设单位</t>
  </si>
  <si>
    <t>内江市公路机械化养护中心</t>
  </si>
  <si>
    <t>ERP编号</t>
  </si>
  <si>
    <t>档案编号</t>
  </si>
  <si>
    <t>合同金额</t>
  </si>
  <si>
    <t>中标时间</t>
  </si>
  <si>
    <t>2023.7.24</t>
  </si>
  <si>
    <t>已提供工程资料</t>
  </si>
  <si>
    <t>施工合同、中标通知书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</si>
  <si>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</si>
  <si>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</si>
  <si>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</si>
  <si>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</si>
  <si>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</si>
  <si>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</si>
  <si>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</si>
  <si>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</si>
  <si>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</si>
  <si>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</si>
  <si>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</si>
  <si>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</si>
  <si>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</si>
  <si>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</si>
  <si>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</si>
  <si>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</si>
  <si>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</si>
  <si>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</si>
  <si>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</si>
  <si>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</si>
  <si>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</si>
  <si>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</si>
  <si>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</si>
  <si>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</si>
  <si>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</si>
  <si>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</si>
  <si>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</si>
  <si>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</si>
  <si>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</si>
  <si>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</si>
  <si>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</si>
  <si>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</si>
  <si>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</si>
  <si>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</si>
  <si>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</si>
  <si>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</si>
  <si>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</si>
  <si>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</si>
  <si>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</si>
  <si>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5206 843231 31000002</t>
  </si>
  <si>
    <t>差旅交通费</t>
  </si>
  <si>
    <t>保函押金</t>
  </si>
  <si>
    <t>户名:河北筑城工程招标咨询有限公司四川分公司账号: 698661681
开户行:中国民生银行股份有限公司成都分行</t>
  </si>
  <si>
    <t>农民工工资</t>
  </si>
  <si>
    <t>5105 0168004 3000023 98</t>
  </si>
  <si>
    <t>出场费</t>
  </si>
  <si>
    <t>中行</t>
  </si>
  <si>
    <t>17525 7190682</t>
  </si>
  <si>
    <t>1%*50%</t>
  </si>
  <si>
    <t>1%企税*50%</t>
  </si>
  <si>
    <t>外经证+手续费</t>
  </si>
  <si>
    <t>户名:山东冠县鑫泰交通设施有限公司（波形护栏）
账号: 37050185805600000288
开户行:中国建设银行股份有限公司冠县支行冠宜春路分理处</t>
  </si>
  <si>
    <t>增值税及附加</t>
  </si>
  <si>
    <t>手续费</t>
  </si>
  <si>
    <t>户名：四川世船建筑劳务有限公司
按工资表发</t>
  </si>
  <si>
    <t>农民工专户</t>
  </si>
  <si>
    <t>1*50%全部扣完</t>
  </si>
  <si>
    <t>户名:四川昱达道路工程有限公司（改性沥青砼、改性沥青混凝土）
账号:951003010015758969
开户行:中国邮政储蓄银行股份有限公司内江市东兴区支行</t>
  </si>
  <si>
    <t>户名:道愚石化(江苏)有限公司（ 柴油）
账号: 3205 01104 7280000 1594
开户行:中国建设银行股份有限公司连云港徐圩支行</t>
  </si>
  <si>
    <t>户名:四川昶达建设工程检测咨询有限公司（试验检测）
账号: 5105011092000000808
开户行:中国建设银行股份有限公司成都慧谷支行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</si>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</sst>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29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9" fontId="6" fillId="0" borderId="0">
      <protection locked="0"/>
    </xf>
    <xf numFmtId="0" fontId="26" fillId="0" borderId="0">
      <protection locked="0"/>
    </xf>
  </cellStyleXfs>
  <cellXfs count="9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3" fillId="4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177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8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9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>
      <alignment vertical="center" wrapTex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pane xSplit="2" ySplit="7" topLeftCell="C9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1.25"/>
  <cols>
    <col min="1" max="1" width="3.21666666666667" style="1" customWidth="1"/>
    <col min="2" max="2" width="13.125" style="3" customWidth="1"/>
    <col min="3" max="3" width="12.875" style="1" customWidth="1"/>
    <col min="4" max="4" width="10.75" style="1" customWidth="1"/>
    <col min="5" max="5" width="11.25" style="4" customWidth="1"/>
    <col min="6" max="6" width="17.625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2" width="9.33333333333333" style="1" customWidth="1"/>
    <col min="13" max="13" width="9.66666666666667" style="4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4" customWidth="1"/>
    <col min="21" max="21" width="15.4416666666667" style="1" customWidth="1"/>
    <col min="22" max="16362" width="9" style="1" customWidth="1"/>
    <col min="16363" max="16384" width="9" style="5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52"/>
      <c r="J2" s="8" t="s">
        <v>4</v>
      </c>
      <c r="K2" s="44"/>
      <c r="L2" s="44"/>
      <c r="M2" s="44"/>
      <c r="N2" s="44"/>
      <c r="O2" s="53" t="s">
        <v>5</v>
      </c>
      <c r="P2" s="53"/>
      <c r="Q2" s="78">
        <v>17938</v>
      </c>
      <c r="R2" s="54" t="s">
        <v>6</v>
      </c>
      <c r="S2" s="54"/>
      <c r="T2" s="79"/>
      <c r="U2" s="80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="1" customFormat="1" ht="27.9" customHeight="1" spans="1:16384">
      <c r="A3" s="7" t="s">
        <v>7</v>
      </c>
      <c r="B3" s="7"/>
      <c r="C3" s="10">
        <v>6486823.5</v>
      </c>
      <c r="D3" s="10"/>
      <c r="E3" s="10"/>
      <c r="F3" s="10" t="s">
        <v>8</v>
      </c>
      <c r="G3" s="11" t="s">
        <v>9</v>
      </c>
      <c r="H3" s="7" t="s">
        <v>10</v>
      </c>
      <c r="I3" s="7"/>
      <c r="J3" s="7" t="s">
        <v>11</v>
      </c>
      <c r="K3" s="7"/>
      <c r="L3" s="7"/>
      <c r="M3" s="7"/>
      <c r="N3" s="7"/>
      <c r="O3" s="7" t="s">
        <v>12</v>
      </c>
      <c r="P3" s="7"/>
      <c r="Q3" s="7" t="s">
        <v>13</v>
      </c>
      <c r="R3" s="17" t="s">
        <v>14</v>
      </c>
      <c r="S3" s="18"/>
      <c r="T3" s="7" t="s">
        <v>15</v>
      </c>
      <c r="U3" s="7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="1" customFormat="1" ht="27.9" customHeight="1" spans="1:16384">
      <c r="A4" s="7" t="s">
        <v>16</v>
      </c>
      <c r="B4" s="7"/>
      <c r="C4" s="10"/>
      <c r="D4" s="10"/>
      <c r="E4" s="10"/>
      <c r="F4" s="10" t="s">
        <v>17</v>
      </c>
      <c r="G4" s="12"/>
      <c r="H4" s="7" t="s">
        <v>18</v>
      </c>
      <c r="I4" s="7"/>
      <c r="J4" s="8"/>
      <c r="K4" s="44"/>
      <c r="L4" s="44"/>
      <c r="M4" s="44"/>
      <c r="N4" s="44"/>
      <c r="O4" s="7" t="s">
        <v>19</v>
      </c>
      <c r="P4" s="7"/>
      <c r="Q4" s="10"/>
      <c r="R4" s="10" t="s">
        <v>20</v>
      </c>
      <c r="S4" s="10" t="s">
        <v>21</v>
      </c>
      <c r="T4" s="10" t="s">
        <v>22</v>
      </c>
      <c r="U4" s="10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3" t="s">
        <v>26</v>
      </c>
      <c r="L5" s="14"/>
      <c r="M5" s="13" t="s">
        <v>27</v>
      </c>
      <c r="N5" s="15"/>
      <c r="O5" s="13" t="s">
        <v>28</v>
      </c>
      <c r="P5" s="15"/>
      <c r="Q5" s="81" t="s">
        <v>29</v>
      </c>
      <c r="R5" s="82"/>
      <c r="S5" s="82"/>
      <c r="T5" s="10" t="s">
        <v>30</v>
      </c>
      <c r="U5" s="53" t="s">
        <v>31</v>
      </c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17" t="s">
        <v>34</v>
      </c>
      <c r="L6" s="18"/>
      <c r="M6" s="17" t="s">
        <v>35</v>
      </c>
      <c r="N6" s="19"/>
      <c r="O6" s="17" t="s">
        <v>36</v>
      </c>
      <c r="P6" s="19"/>
      <c r="Q6" s="83" t="s">
        <v>37</v>
      </c>
      <c r="R6" s="84"/>
      <c r="S6" s="84"/>
      <c r="T6" s="10"/>
      <c r="U6" s="53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  <c r="XFD6" s="5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4" t="s">
        <v>45</v>
      </c>
      <c r="L7" s="54" t="s">
        <v>46</v>
      </c>
      <c r="M7" s="10" t="s">
        <v>45</v>
      </c>
      <c r="N7" s="7" t="s">
        <v>46</v>
      </c>
      <c r="O7" s="7" t="s">
        <v>45</v>
      </c>
      <c r="P7" s="7" t="s">
        <v>46</v>
      </c>
      <c r="Q7" s="10" t="s">
        <v>47</v>
      </c>
      <c r="R7" s="10" t="s">
        <v>48</v>
      </c>
      <c r="S7" s="10" t="s">
        <v>49</v>
      </c>
      <c r="T7" s="10"/>
      <c r="U7" s="53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  <c r="XFB7" s="5"/>
      <c r="XFC7" s="5"/>
      <c r="XFD7" s="5"/>
    </row>
    <row r="8" s="2" customFormat="1" ht="37" customHeight="1" spans="1:16384">
      <c r="A8" s="21">
        <v>1</v>
      </c>
      <c r="B8" s="22">
        <v>45142</v>
      </c>
      <c r="C8" s="23"/>
      <c r="D8" s="24">
        <v>36942.02</v>
      </c>
      <c r="E8" s="25" t="s">
        <v>50</v>
      </c>
      <c r="F8" s="25" t="s">
        <v>51</v>
      </c>
      <c r="G8" s="26"/>
      <c r="H8" s="27"/>
      <c r="I8" s="55"/>
      <c r="J8" s="55"/>
      <c r="K8" s="56"/>
      <c r="L8" s="56"/>
      <c r="M8" s="57">
        <v>2915.3</v>
      </c>
      <c r="N8" s="37" t="s">
        <v>52</v>
      </c>
      <c r="O8" s="21">
        <v>129736</v>
      </c>
      <c r="P8" s="21" t="s">
        <v>53</v>
      </c>
      <c r="Q8" s="85" t="s">
        <v>54</v>
      </c>
      <c r="R8" s="55"/>
      <c r="S8" s="55"/>
      <c r="T8" s="56">
        <v>36942.02</v>
      </c>
      <c r="U8" s="86"/>
      <c r="XEI8" s="97"/>
      <c r="XEJ8" s="97"/>
      <c r="XEK8" s="97"/>
      <c r="XEL8" s="97"/>
      <c r="XEM8" s="97"/>
      <c r="XEN8" s="97"/>
      <c r="XEO8" s="97"/>
      <c r="XEP8" s="97"/>
      <c r="XEQ8" s="97"/>
      <c r="XER8" s="97"/>
      <c r="XES8" s="97"/>
      <c r="XET8" s="97"/>
      <c r="XEU8" s="97"/>
      <c r="XEV8" s="97"/>
      <c r="XEW8" s="97"/>
      <c r="XEX8" s="97"/>
      <c r="XEY8" s="97"/>
      <c r="XEZ8" s="97"/>
      <c r="XFA8" s="97"/>
      <c r="XFB8" s="97"/>
      <c r="XFC8" s="97"/>
      <c r="XFD8" s="97"/>
    </row>
    <row r="9" s="2" customFormat="1" ht="36" customHeight="1" spans="1:16384">
      <c r="A9" s="21">
        <v>2</v>
      </c>
      <c r="B9" s="22">
        <v>45212</v>
      </c>
      <c r="C9" s="28">
        <v>194604.71</v>
      </c>
      <c r="D9" s="29">
        <v>129736</v>
      </c>
      <c r="E9" s="24" t="s">
        <v>55</v>
      </c>
      <c r="F9" s="25" t="s">
        <v>56</v>
      </c>
      <c r="G9" s="30"/>
      <c r="H9" s="31"/>
      <c r="I9" s="30"/>
      <c r="J9" s="58"/>
      <c r="K9" s="21"/>
      <c r="L9" s="21"/>
      <c r="M9" s="59">
        <v>3200</v>
      </c>
      <c r="N9" s="55" t="s">
        <v>57</v>
      </c>
      <c r="O9" s="30"/>
      <c r="P9" s="55"/>
      <c r="Q9" s="85"/>
      <c r="R9" s="86"/>
      <c r="S9" s="86"/>
      <c r="T9" s="56"/>
      <c r="U9" s="86"/>
      <c r="XEI9" s="97"/>
      <c r="XEJ9" s="97"/>
      <c r="XEK9" s="97"/>
      <c r="XEL9" s="97"/>
      <c r="XEM9" s="97"/>
      <c r="XEN9" s="97"/>
      <c r="XEO9" s="97"/>
      <c r="XEP9" s="97"/>
      <c r="XEQ9" s="97"/>
      <c r="XER9" s="97"/>
      <c r="XES9" s="97"/>
      <c r="XET9" s="97"/>
      <c r="XEU9" s="97"/>
      <c r="XEV9" s="97"/>
      <c r="XEW9" s="97"/>
      <c r="XEX9" s="97"/>
      <c r="XEY9" s="97"/>
      <c r="XEZ9" s="97"/>
      <c r="XFA9" s="97"/>
      <c r="XFB9" s="97"/>
      <c r="XFC9" s="97"/>
      <c r="XFD9" s="97"/>
    </row>
    <row r="10" s="2" customFormat="1" ht="30" customHeight="1" spans="1:16384">
      <c r="A10" s="21"/>
      <c r="B10" s="22"/>
      <c r="C10" s="28">
        <v>454077.65</v>
      </c>
      <c r="D10" s="29"/>
      <c r="E10" s="24" t="s">
        <v>58</v>
      </c>
      <c r="F10" s="25" t="s">
        <v>59</v>
      </c>
      <c r="G10" s="32"/>
      <c r="H10" s="31">
        <v>0.01</v>
      </c>
      <c r="I10" s="60">
        <f>C3*H10*50%</f>
        <v>32434.1175</v>
      </c>
      <c r="J10" s="61" t="s">
        <v>60</v>
      </c>
      <c r="K10" s="62">
        <v>32434.12</v>
      </c>
      <c r="L10" s="21" t="s">
        <v>61</v>
      </c>
      <c r="M10" s="63">
        <v>600</v>
      </c>
      <c r="N10" s="55" t="s">
        <v>62</v>
      </c>
      <c r="O10" s="30"/>
      <c r="P10" s="55"/>
      <c r="Q10" s="85" t="s">
        <v>63</v>
      </c>
      <c r="R10" s="55">
        <v>270852.6</v>
      </c>
      <c r="S10" s="55"/>
      <c r="T10" s="56">
        <v>293342.4</v>
      </c>
      <c r="U10" s="86"/>
      <c r="XEI10" s="97"/>
      <c r="XEJ10" s="97"/>
      <c r="XEK10" s="97"/>
      <c r="XEL10" s="97"/>
      <c r="XEM10" s="97"/>
      <c r="XEN10" s="97"/>
      <c r="XEO10" s="97"/>
      <c r="XEP10" s="97"/>
      <c r="XEQ10" s="97"/>
      <c r="XER10" s="97"/>
      <c r="XES10" s="97"/>
      <c r="XET10" s="97"/>
      <c r="XEU10" s="97"/>
      <c r="XEV10" s="97"/>
      <c r="XEW10" s="97"/>
      <c r="XEX10" s="97"/>
      <c r="XEY10" s="97"/>
      <c r="XEZ10" s="97"/>
      <c r="XFA10" s="97"/>
      <c r="XFB10" s="97"/>
      <c r="XFC10" s="97"/>
      <c r="XFD10" s="97"/>
    </row>
    <row r="11" s="2" customFormat="1" ht="31" customHeight="1" spans="1:16384">
      <c r="A11" s="21">
        <v>3</v>
      </c>
      <c r="B11" s="33">
        <v>45231</v>
      </c>
      <c r="C11" s="28"/>
      <c r="D11" s="34"/>
      <c r="E11" s="24"/>
      <c r="F11" s="24"/>
      <c r="G11" s="35"/>
      <c r="H11" s="36"/>
      <c r="I11" s="30"/>
      <c r="J11" s="30"/>
      <c r="K11" s="30">
        <v>3170.06</v>
      </c>
      <c r="L11" s="30" t="s">
        <v>64</v>
      </c>
      <c r="M11" s="30">
        <v>100</v>
      </c>
      <c r="N11" s="55" t="s">
        <v>65</v>
      </c>
      <c r="O11" s="30"/>
      <c r="P11" s="55"/>
      <c r="Q11" s="87" t="s">
        <v>66</v>
      </c>
      <c r="R11" s="88">
        <v>1320038.94</v>
      </c>
      <c r="S11" s="55"/>
      <c r="T11" s="89">
        <v>194000</v>
      </c>
      <c r="U11" s="90"/>
      <c r="V11" s="2" t="s">
        <v>67</v>
      </c>
      <c r="XEI11" s="97"/>
      <c r="XEJ11" s="97"/>
      <c r="XEK11" s="97"/>
      <c r="XEL11" s="97"/>
      <c r="XEM11" s="97"/>
      <c r="XEN11" s="97"/>
      <c r="XEO11" s="97"/>
      <c r="XEP11" s="97"/>
      <c r="XEQ11" s="97"/>
      <c r="XER11" s="97"/>
      <c r="XES11" s="97"/>
      <c r="XET11" s="97"/>
      <c r="XEU11" s="97"/>
      <c r="XEV11" s="97"/>
      <c r="XEW11" s="97"/>
      <c r="XEX11" s="97"/>
      <c r="XEY11" s="97"/>
      <c r="XEZ11" s="97"/>
      <c r="XFA11" s="97"/>
      <c r="XFB11" s="97"/>
      <c r="XFC11" s="97"/>
      <c r="XFD11" s="97"/>
    </row>
    <row r="12" s="2" customFormat="1" ht="31" customHeight="1" spans="1:16384">
      <c r="A12" s="21">
        <v>4</v>
      </c>
      <c r="B12" s="33">
        <v>45258</v>
      </c>
      <c r="C12" s="28">
        <v>3727468.14</v>
      </c>
      <c r="D12" s="34"/>
      <c r="E12" s="24" t="s">
        <v>58</v>
      </c>
      <c r="F12" s="25" t="s">
        <v>59</v>
      </c>
      <c r="G12" s="35"/>
      <c r="H12" s="36">
        <v>0.01</v>
      </c>
      <c r="I12" s="30">
        <v>32434.12</v>
      </c>
      <c r="J12" s="64" t="s">
        <v>68</v>
      </c>
      <c r="K12" s="30">
        <v>32434.12</v>
      </c>
      <c r="L12" s="30" t="s">
        <v>61</v>
      </c>
      <c r="M12" s="30">
        <v>200</v>
      </c>
      <c r="N12" s="55" t="s">
        <v>65</v>
      </c>
      <c r="O12" s="30"/>
      <c r="P12" s="55"/>
      <c r="Q12" s="87" t="s">
        <v>69</v>
      </c>
      <c r="R12" s="55">
        <v>3038400</v>
      </c>
      <c r="S12" s="55"/>
      <c r="T12" s="89">
        <v>2800000</v>
      </c>
      <c r="U12" s="90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97"/>
      <c r="XEJ12" s="97"/>
      <c r="XEK12" s="97"/>
      <c r="XEL12" s="97"/>
      <c r="XEM12" s="97"/>
      <c r="XEN12" s="97"/>
      <c r="XEO12" s="97"/>
      <c r="XEP12" s="97"/>
      <c r="XEQ12" s="97"/>
      <c r="XER12" s="97"/>
      <c r="XES12" s="97"/>
      <c r="XET12" s="97"/>
      <c r="XEU12" s="97"/>
      <c r="XEV12" s="97"/>
      <c r="XEW12" s="97"/>
      <c r="XEX12" s="97"/>
      <c r="XEY12" s="97"/>
      <c r="XEZ12" s="97"/>
      <c r="XFA12" s="97"/>
      <c r="XFB12" s="97"/>
      <c r="XFC12" s="97"/>
      <c r="XFD12" s="97"/>
    </row>
    <row r="13" s="1" customFormat="1" ht="31" customHeight="1" spans="1:16384">
      <c r="A13" s="37">
        <v>5</v>
      </c>
      <c r="B13" s="38">
        <v>45264</v>
      </c>
      <c r="C13" s="39">
        <v>-50000</v>
      </c>
      <c r="D13" s="40"/>
      <c r="E13" s="41"/>
      <c r="F13" s="41"/>
      <c r="G13" s="42"/>
      <c r="H13" s="43"/>
      <c r="I13" s="65"/>
      <c r="J13" s="65"/>
      <c r="K13" s="65"/>
      <c r="L13" s="65"/>
      <c r="M13" s="65">
        <v>50</v>
      </c>
      <c r="N13" s="66" t="s">
        <v>65</v>
      </c>
      <c r="O13" s="65"/>
      <c r="P13" s="67"/>
      <c r="Q13" s="91" t="s">
        <v>70</v>
      </c>
      <c r="R13" s="67">
        <v>90000</v>
      </c>
      <c r="S13" s="67"/>
      <c r="T13" s="92">
        <v>90000</v>
      </c>
      <c r="U13" s="93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1" customFormat="1" ht="31" customHeight="1" spans="1:16384">
      <c r="A14" s="37"/>
      <c r="B14" s="38"/>
      <c r="C14" s="39"/>
      <c r="D14" s="40"/>
      <c r="E14" s="41"/>
      <c r="F14" s="41"/>
      <c r="G14" s="42"/>
      <c r="H14" s="43"/>
      <c r="I14" s="65"/>
      <c r="J14" s="65"/>
      <c r="K14" s="65"/>
      <c r="L14" s="65"/>
      <c r="M14" s="65">
        <v>50</v>
      </c>
      <c r="N14" s="68"/>
      <c r="O14" s="65"/>
      <c r="P14" s="67"/>
      <c r="Q14" s="91" t="s">
        <v>71</v>
      </c>
      <c r="R14" s="67">
        <v>40000</v>
      </c>
      <c r="S14" s="67"/>
      <c r="T14" s="92">
        <v>40000</v>
      </c>
      <c r="U14" s="93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1" customFormat="1" ht="31" customHeight="1" spans="1:16384">
      <c r="A15" s="37"/>
      <c r="B15" s="38"/>
      <c r="C15" s="39"/>
      <c r="D15" s="40"/>
      <c r="E15" s="41"/>
      <c r="F15" s="41"/>
      <c r="G15" s="42"/>
      <c r="H15" s="43"/>
      <c r="I15" s="65"/>
      <c r="J15" s="65"/>
      <c r="K15" s="65"/>
      <c r="L15" s="65"/>
      <c r="M15" s="65"/>
      <c r="N15" s="67"/>
      <c r="O15" s="65"/>
      <c r="P15" s="67"/>
      <c r="Q15" s="91"/>
      <c r="R15" s="67"/>
      <c r="S15" s="67"/>
      <c r="T15" s="92"/>
      <c r="U15" s="93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1" customFormat="1" ht="31" customHeight="1" spans="1:16384">
      <c r="A16" s="37"/>
      <c r="B16" s="38"/>
      <c r="C16" s="39"/>
      <c r="D16" s="40"/>
      <c r="E16" s="41"/>
      <c r="F16" s="41"/>
      <c r="G16" s="42"/>
      <c r="H16" s="43"/>
      <c r="I16" s="65"/>
      <c r="J16" s="65"/>
      <c r="K16" s="65"/>
      <c r="L16" s="65"/>
      <c r="M16" s="65"/>
      <c r="N16" s="67"/>
      <c r="O16" s="65"/>
      <c r="P16" s="67"/>
      <c r="Q16" s="91"/>
      <c r="R16" s="67"/>
      <c r="S16" s="67"/>
      <c r="T16" s="92"/>
      <c r="U16" s="93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1" customFormat="1" ht="31" customHeight="1" spans="1:16384">
      <c r="A17" s="37"/>
      <c r="B17" s="38"/>
      <c r="C17" s="39"/>
      <c r="D17" s="40"/>
      <c r="E17" s="41"/>
      <c r="F17" s="41"/>
      <c r="G17" s="42"/>
      <c r="H17" s="43"/>
      <c r="I17" s="65"/>
      <c r="J17" s="65"/>
      <c r="K17" s="65"/>
      <c r="L17" s="65"/>
      <c r="M17" s="65"/>
      <c r="N17" s="67"/>
      <c r="O17" s="65"/>
      <c r="P17" s="67"/>
      <c r="Q17" s="91"/>
      <c r="R17" s="67"/>
      <c r="S17" s="67"/>
      <c r="T17" s="92"/>
      <c r="U17" s="93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  <c r="XFD17" s="5"/>
    </row>
    <row r="18" s="1" customFormat="1" ht="30" customHeight="1" spans="1:16384">
      <c r="A18" s="7" t="s">
        <v>72</v>
      </c>
      <c r="B18" s="7"/>
      <c r="C18" s="44">
        <f>SUM(C8:C17)</f>
        <v>4326150.5</v>
      </c>
      <c r="D18" s="45">
        <f>SUM(D8:D17)</f>
        <v>166678.02</v>
      </c>
      <c r="E18" s="46"/>
      <c r="F18" s="46"/>
      <c r="G18" s="46"/>
      <c r="H18" s="44" t="s">
        <v>73</v>
      </c>
      <c r="I18" s="69">
        <f>SUM(I8:I17)</f>
        <v>64868.2375</v>
      </c>
      <c r="J18" s="46"/>
      <c r="K18" s="69">
        <f>SUM(K8:K17)</f>
        <v>68038.3</v>
      </c>
      <c r="L18" s="69"/>
      <c r="M18" s="69">
        <f>SUM(M8:M17)</f>
        <v>7115.3</v>
      </c>
      <c r="N18" s="44" t="s">
        <v>73</v>
      </c>
      <c r="O18" s="69">
        <f>SUM(O8:O17)</f>
        <v>129736</v>
      </c>
      <c r="P18" s="44" t="s">
        <v>73</v>
      </c>
      <c r="Q18" s="44" t="s">
        <v>73</v>
      </c>
      <c r="R18" s="44"/>
      <c r="S18" s="44"/>
      <c r="T18" s="54">
        <f>SUM(T8:T17)</f>
        <v>3454284.42</v>
      </c>
      <c r="U18" s="94">
        <f>C18+D18-I18-K18-M18-O18-T18</f>
        <v>768786.2625</v>
      </c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  <c r="XFD18" s="5"/>
    </row>
    <row r="19" s="1" customFormat="1" ht="30" customHeight="1" spans="1:16384">
      <c r="A19" s="7" t="s">
        <v>74</v>
      </c>
      <c r="B19" s="7"/>
      <c r="C19" s="7" t="s">
        <v>75</v>
      </c>
      <c r="D19" s="7"/>
      <c r="E19" s="7"/>
      <c r="F19" s="47">
        <f>O19</f>
        <v>130000</v>
      </c>
      <c r="G19" s="48"/>
      <c r="H19" s="49" t="s">
        <v>76</v>
      </c>
      <c r="I19" s="70"/>
      <c r="J19" s="70"/>
      <c r="K19" s="70"/>
      <c r="L19" s="70"/>
      <c r="M19" s="71"/>
      <c r="N19" s="7" t="s">
        <v>77</v>
      </c>
      <c r="O19" s="72">
        <v>130000</v>
      </c>
      <c r="P19" s="73"/>
      <c r="Q19" s="73"/>
      <c r="R19" s="73"/>
      <c r="S19" s="73"/>
      <c r="T19" s="73"/>
      <c r="U19" s="9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  <c r="XFD19" s="5"/>
    </row>
    <row r="20" s="1" customFormat="1" ht="30" customHeight="1" spans="1:16384">
      <c r="A20" s="7"/>
      <c r="B20" s="7"/>
      <c r="C20" s="7" t="s">
        <v>78</v>
      </c>
      <c r="D20" s="7"/>
      <c r="E20" s="7"/>
      <c r="F20" s="47">
        <v>0</v>
      </c>
      <c r="G20" s="48"/>
      <c r="H20" s="50"/>
      <c r="I20" s="74"/>
      <c r="J20" s="74"/>
      <c r="K20" s="74"/>
      <c r="L20" s="74"/>
      <c r="M20" s="75"/>
      <c r="N20" s="7" t="s">
        <v>79</v>
      </c>
      <c r="O20" s="76">
        <f>O19</f>
        <v>130000</v>
      </c>
      <c r="P20" s="77"/>
      <c r="Q20" s="77"/>
      <c r="R20" s="77"/>
      <c r="S20" s="77"/>
      <c r="T20" s="77"/>
      <c r="U20" s="96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  <c r="XFD20" s="5"/>
    </row>
    <row r="21" s="1" customFormat="1" spans="2:16384">
      <c r="B21" s="3"/>
      <c r="E21" s="4"/>
      <c r="F21" s="4"/>
      <c r="G21" s="4"/>
      <c r="I21" s="4"/>
      <c r="J21" s="4"/>
      <c r="M21" s="4"/>
      <c r="T21" s="4"/>
      <c r="XEI21" s="5"/>
      <c r="XEJ21" s="5"/>
      <c r="XEK21" s="5"/>
      <c r="XEL21" s="5"/>
      <c r="XEM21" s="5"/>
      <c r="XEN21" s="5"/>
      <c r="XEO21" s="5"/>
      <c r="XEP21" s="5"/>
      <c r="XEQ21" s="5"/>
      <c r="XER21" s="5"/>
      <c r="XES21" s="5"/>
      <c r="XET21" s="5"/>
      <c r="XEU21" s="5"/>
      <c r="XEV21" s="5"/>
      <c r="XEW21" s="5"/>
      <c r="XEX21" s="5"/>
      <c r="XEY21" s="5"/>
      <c r="XEZ21" s="5"/>
      <c r="XFA21" s="5"/>
      <c r="XFB21" s="5"/>
      <c r="XFC21" s="5"/>
      <c r="XFD21" s="5"/>
    </row>
    <row r="22" s="1" customFormat="1" spans="2:16384">
      <c r="B22" s="3"/>
      <c r="E22" s="4"/>
      <c r="F22" s="4"/>
      <c r="G22" s="4"/>
      <c r="I22" s="4"/>
      <c r="J22" s="4"/>
      <c r="M22" s="4"/>
      <c r="T22" s="4"/>
      <c r="XEI22" s="5"/>
      <c r="XEJ22" s="5"/>
      <c r="XEK22" s="5"/>
      <c r="XEL22" s="5"/>
      <c r="XEM22" s="5"/>
      <c r="XEN22" s="5"/>
      <c r="XEO22" s="5"/>
      <c r="XEP22" s="5"/>
      <c r="XEQ22" s="5"/>
      <c r="XER22" s="5"/>
      <c r="XES22" s="5"/>
      <c r="XET22" s="5"/>
      <c r="XEU22" s="5"/>
      <c r="XEV22" s="5"/>
      <c r="XEW22" s="5"/>
      <c r="XEX22" s="5"/>
      <c r="XEY22" s="5"/>
      <c r="XEZ22" s="5"/>
      <c r="XFA22" s="5"/>
      <c r="XFB22" s="5"/>
      <c r="XFC22" s="5"/>
      <c r="XFD22" s="5"/>
    </row>
    <row r="23" s="1" customFormat="1" spans="2:16384">
      <c r="B23" s="3"/>
      <c r="E23" s="4"/>
      <c r="F23" s="4"/>
      <c r="G23" s="4"/>
      <c r="I23" s="4"/>
      <c r="J23" s="4"/>
      <c r="M23" s="4"/>
      <c r="T23" s="4"/>
      <c r="XEI23" s="5"/>
      <c r="XEJ23" s="5"/>
      <c r="XEK23" s="5"/>
      <c r="XEL23" s="5"/>
      <c r="XEM23" s="5"/>
      <c r="XEN23" s="5"/>
      <c r="XEO23" s="5"/>
      <c r="XEP23" s="5"/>
      <c r="XEQ23" s="5"/>
      <c r="XER23" s="5"/>
      <c r="XES23" s="5"/>
      <c r="XET23" s="5"/>
      <c r="XEU23" s="5"/>
      <c r="XEV23" s="5"/>
      <c r="XEW23" s="5"/>
      <c r="XEX23" s="5"/>
      <c r="XEY23" s="5"/>
      <c r="XEZ23" s="5"/>
      <c r="XFA23" s="5"/>
      <c r="XFB23" s="5"/>
      <c r="XFC23" s="5"/>
      <c r="XFD23" s="5"/>
    </row>
    <row r="24" s="1" customFormat="1" spans="2:16384">
      <c r="B24" s="3"/>
      <c r="E24" s="4"/>
      <c r="F24" s="4"/>
      <c r="G24" s="4"/>
      <c r="I24" s="4"/>
      <c r="J24" s="4"/>
      <c r="M24" s="4"/>
      <c r="T24" s="4"/>
      <c r="XEI24" s="5"/>
      <c r="XEJ24" s="5"/>
      <c r="XEK24" s="5"/>
      <c r="XEL24" s="5"/>
      <c r="XEM24" s="5"/>
      <c r="XEN24" s="5"/>
      <c r="XEO24" s="5"/>
      <c r="XEP24" s="5"/>
      <c r="XEQ24" s="5"/>
      <c r="XER24" s="5"/>
      <c r="XES24" s="5"/>
      <c r="XET24" s="5"/>
      <c r="XEU24" s="5"/>
      <c r="XEV24" s="5"/>
      <c r="XEW24" s="5"/>
      <c r="XEX24" s="5"/>
      <c r="XEY24" s="5"/>
      <c r="XEZ24" s="5"/>
      <c r="XFA24" s="5"/>
      <c r="XFB24" s="5"/>
      <c r="XFC24" s="5"/>
      <c r="XFD24" s="5"/>
    </row>
    <row r="25" s="1" customFormat="1" spans="2:16384">
      <c r="B25" s="3"/>
      <c r="E25" s="4"/>
      <c r="F25" s="4"/>
      <c r="G25" s="4"/>
      <c r="I25" s="4"/>
      <c r="J25" s="4"/>
      <c r="M25" s="4"/>
      <c r="T25" s="4"/>
      <c r="XEI25" s="5"/>
      <c r="XEJ25" s="5"/>
      <c r="XEK25" s="5"/>
      <c r="XEL25" s="5"/>
      <c r="XEM25" s="5"/>
      <c r="XEN25" s="5"/>
      <c r="XEO25" s="5"/>
      <c r="XEP25" s="5"/>
      <c r="XEQ25" s="5"/>
      <c r="XER25" s="5"/>
      <c r="XES25" s="5"/>
      <c r="XET25" s="5"/>
      <c r="XEU25" s="5"/>
      <c r="XEV25" s="5"/>
      <c r="XEW25" s="5"/>
      <c r="XEX25" s="5"/>
      <c r="XEY25" s="5"/>
      <c r="XEZ25" s="5"/>
      <c r="XFA25" s="5"/>
      <c r="XFB25" s="5"/>
      <c r="XFC25" s="5"/>
      <c r="XFD25" s="5"/>
    </row>
    <row r="26" s="1" customFormat="1" spans="2:16384">
      <c r="B26" s="51"/>
      <c r="E26" s="4"/>
      <c r="F26" s="4"/>
      <c r="G26" s="4"/>
      <c r="I26" s="4"/>
      <c r="J26" s="4"/>
      <c r="M26" s="4"/>
      <c r="T26" s="4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  <c r="XFD26" s="5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N13:N14"/>
    <mergeCell ref="T5:T7"/>
    <mergeCell ref="U5:U7"/>
    <mergeCell ref="A19:B20"/>
    <mergeCell ref="H19:M20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2023-12-04T07:41:18Z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F68181F6B9634207A95492B065FDA041</vt:lpwstr>
  </property>
</Properties>
</file>