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1773-1" sheetId="4" r:id="rId1"/>
    <sheet name="1773- (2)" sheetId="5" r:id="rId2"/>
    <sheet name="10.15" sheetId="1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<sst xmlns="http://schemas.openxmlformats.org/spreadsheetml/2006/main" count="195" uniqueCount="121">
  <si>
    <t xml:space="preserve"> 合作工程款支付证书</t>
  </si>
  <si>
    <t>CD201532</t>
  </si>
  <si>
    <t>工程名称</t>
  </si>
  <si>
    <t>X308鳌花线水毁修复工程</t>
  </si>
  <si>
    <t>合作单位</t>
  </si>
  <si>
    <t>黄少发</t>
  </si>
  <si>
    <t>广东分公司杨佰恩</t>
  </si>
  <si>
    <t>公路工程</t>
  </si>
  <si>
    <t>合同金额</t>
  </si>
  <si>
    <t>（2015-6-29中标）</t>
  </si>
  <si>
    <t>ERP编号</t>
  </si>
  <si>
    <t>投保金说明、履保金说明、招投标费用说明</t>
  </si>
  <si>
    <t>次数</t>
  </si>
  <si>
    <t>工程款到账时间</t>
  </si>
  <si>
    <t>到账金额（元）</t>
  </si>
  <si>
    <t>扣管理费（3%）</t>
  </si>
  <si>
    <t>代扣税金（2%）</t>
  </si>
  <si>
    <t>代扣其它款</t>
  </si>
  <si>
    <t>实际支付金额(元)</t>
  </si>
  <si>
    <t>企</t>
  </si>
  <si>
    <t>印</t>
  </si>
  <si>
    <t>个1%</t>
  </si>
  <si>
    <t>外经证</t>
  </si>
  <si>
    <t>按合同总金额—第1次到帐金额：（6508968--903758）=5605210；按2%扣税</t>
  </si>
  <si>
    <t>本  次</t>
  </si>
  <si>
    <t>1.中标通知书、合同、税票、借条原件提供否？</t>
  </si>
  <si>
    <t>2、有无项目章？</t>
  </si>
  <si>
    <t>3、有无以公司名义签定的材料采购合同及收据？</t>
  </si>
  <si>
    <t>注意四舍五入。</t>
  </si>
  <si>
    <t>4、有无外经证？。</t>
  </si>
  <si>
    <t>合计</t>
  </si>
  <si>
    <t>退还提前收取的管理费（NO.8）115107.38元</t>
  </si>
  <si>
    <t>本次支付  金额</t>
  </si>
  <si>
    <t>支付账号</t>
  </si>
  <si>
    <t>黄少发   建行长沙市德政园支行</t>
  </si>
  <si>
    <t>信   息：</t>
  </si>
  <si>
    <t>6227  0757  0137  6846</t>
  </si>
  <si>
    <t>1、中标通知书、合同原件已提供； 2 、本次借条原件、工程款税票、成本发票已提供。</t>
  </si>
  <si>
    <t>申请部门
意见</t>
  </si>
  <si>
    <t>1.合同、中标通知书原件已提供。    2.税票、借条在张居田处。</t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</si>
  <si>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</si>
  <si>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</si>
  <si>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项目管理
意见</t>
  </si>
  <si>
    <t>何总、朱总已同意支付（附表背面截图）。</t>
  </si>
  <si>
    <t>材料齐全（见第11次付款证书）。</t>
  </si>
  <si>
    <t>财务审核
意见</t>
  </si>
  <si>
    <t>质安稽查
意见</t>
  </si>
  <si>
    <t>总经理审批</t>
  </si>
  <si>
    <t>工程款支付证书</t>
  </si>
  <si>
    <t>水利基金</t>
  </si>
  <si>
    <t>2017.1.13办理外经证费用500+2017.1.16办理保函齐亮亮车费300出差费300</t>
  </si>
  <si>
    <t>黄少发   建行长沙市德政园支行  ？</t>
  </si>
  <si>
    <t>6227  0757  0137  6846        ？</t>
  </si>
  <si>
    <r>
      <rPr>
        <sz val="11"/>
        <color rgb="FF00B050"/>
        <rFont val="宋体"/>
        <charset val="134"/>
      </rPr>
      <t>1.合同、中标通知书原件已提供。</t>
    </r>
    <r>
      <rPr>
        <sz val="11"/>
        <rFont val="宋体"/>
        <charset val="134"/>
      </rPr>
      <t xml:space="preserve">       2.此次借条已提供 ？。</t>
    </r>
  </si>
  <si>
    <t xml:space="preserve">工程款支付证书 </t>
  </si>
  <si>
    <t>鳌花线水毁修复工程</t>
  </si>
  <si>
    <t>建设单位</t>
  </si>
  <si>
    <t>广州市花都区地方公路管理局</t>
  </si>
  <si>
    <t>档案编号</t>
  </si>
  <si>
    <t>中标时间</t>
  </si>
  <si>
    <t>2015.5.20</t>
  </si>
  <si>
    <t>已提供工程资料</t>
  </si>
  <si>
    <t>保存地址</t>
  </si>
  <si>
    <t xml:space="preserve"> </t>
  </si>
  <si>
    <t>决算金额</t>
  </si>
  <si>
    <t>决算时间</t>
  </si>
  <si>
    <t>项目部印章</t>
  </si>
  <si>
    <t>施工人</t>
  </si>
  <si>
    <t>区域责任人</t>
  </si>
  <si>
    <t>省办负责人</t>
  </si>
  <si>
    <t>杨学良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</si>
  <si>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</si>
  <si>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</si>
  <si>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</si>
  <si>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</si>
  <si>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</si>
  <si>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</si>
  <si>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</si>
  <si>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</si>
  <si>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</si>
  <si>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</si>
  <si>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</si>
  <si>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</si>
  <si>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</si>
  <si>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</si>
  <si>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进项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</si>
  <si>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</si>
  <si>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</si>
  <si>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</si>
  <si>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</si>
  <si>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</si>
  <si>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</si>
  <si>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</si>
  <si>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</si>
  <si>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</si>
  <si>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 xml:space="preserve">  </t>
  </si>
  <si>
    <t>供货单位</t>
  </si>
  <si>
    <t>合同额</t>
  </si>
  <si>
    <t>成本票额</t>
  </si>
  <si>
    <t>2015.11.09</t>
  </si>
  <si>
    <t>农名工专户</t>
  </si>
  <si>
    <t>专户</t>
  </si>
  <si>
    <t>印花税及水利基金补扣差额部分</t>
  </si>
  <si>
    <t>企税2%</t>
  </si>
  <si>
    <t>2016.01.04</t>
  </si>
  <si>
    <t>广州市花都区花东东盛水泥制品厂</t>
  </si>
  <si>
    <t>2015.12.30</t>
  </si>
  <si>
    <t>广州市花都区新华德宇装饰工程部</t>
  </si>
  <si>
    <t>2016.02.22</t>
  </si>
  <si>
    <t>2016.05.23</t>
  </si>
  <si>
    <t>中行</t>
  </si>
  <si>
    <t>手续费</t>
  </si>
  <si>
    <t>王童2021.11.10变更销户出场费</t>
  </si>
  <si>
    <t>王童2021.12.07变更销户出场费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</si>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</sst>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.00_);[Red]\(0.00\)"/>
    <numFmt numFmtId="181" formatCode="0.00_ "/>
    <numFmt numFmtId="182" formatCode="[DBNum2][$RMB]General;[Red][DBNum2][$RMB]General"/>
  </numFmts>
  <fonts count="5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u/>
      <sz val="12"/>
      <color theme="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18"/>
      <color indexed="8"/>
      <name val="宋体"/>
      <charset val="134"/>
    </font>
    <font>
      <sz val="12"/>
      <color rgb="FF000000"/>
      <name val="Arial"/>
      <charset val="134"/>
    </font>
    <font>
      <b/>
      <sz val="10"/>
      <color rgb="FFFF000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00B05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9" fillId="8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0" borderId="25" applyNumberFormat="0" applyFon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55" fillId="0" borderId="0">
      <protection locked="0"/>
    </xf>
    <xf numFmtId="0" fontId="4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3" fillId="24" borderId="27" applyNumberFormat="0" applyAlignment="0" applyProtection="0">
      <alignment vertical="center"/>
    </xf>
    <xf numFmtId="0" fontId="46" fillId="24" borderId="23" applyNumberFormat="0" applyAlignment="0" applyProtection="0">
      <alignment vertical="center"/>
    </xf>
    <xf numFmtId="0" fontId="40" fillId="9" borderId="24" applyNumberFormat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9" fillId="0" borderId="0"/>
    <xf numFmtId="0" fontId="41" fillId="3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</cellStyleXfs>
  <cellXfs count="226">
    <xf numFmtId="0" fontId="0" fillId="0" borderId="0" xfId="0">
      <alignment vertical="center"/>
    </xf>
    <xf numFmtId="0" fontId="1" fillId="2" borderId="0" xfId="51" applyFont="1" applyFill="1" applyBorder="1" applyAlignment="1" applyProtection="1">
      <alignment horizontal="center" vertical="center" wrapText="1"/>
    </xf>
    <xf numFmtId="0" fontId="2" fillId="2" borderId="0" xfId="51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2" borderId="0" xfId="51" applyFont="1" applyFill="1" applyBorder="1" applyAlignment="1" applyProtection="1">
      <alignment horizontal="center" vertical="center" wrapText="1"/>
    </xf>
    <xf numFmtId="176" fontId="1" fillId="2" borderId="0" xfId="51" applyNumberFormat="1" applyFont="1" applyFill="1" applyBorder="1" applyAlignment="1" applyProtection="1">
      <alignment horizontal="center" vertical="center" wrapText="1"/>
    </xf>
    <xf numFmtId="177" fontId="1" fillId="2" borderId="0" xfId="51" applyNumberFormat="1" applyFont="1" applyFill="1" applyBorder="1" applyAlignment="1" applyProtection="1">
      <alignment horizontal="center" vertical="center" wrapText="1"/>
    </xf>
    <xf numFmtId="0" fontId="3" fillId="2" borderId="1" xfId="51" applyFont="1" applyFill="1" applyBorder="1" applyAlignment="1" applyProtection="1">
      <alignment horizontal="center" vertical="center" wrapText="1"/>
    </xf>
    <xf numFmtId="0" fontId="3" fillId="2" borderId="2" xfId="51" applyFont="1" applyFill="1" applyBorder="1" applyAlignment="1" applyProtection="1">
      <alignment horizontal="center" vertical="center" wrapText="1"/>
    </xf>
    <xf numFmtId="0" fontId="1" fillId="2" borderId="2" xfId="51" applyFont="1" applyFill="1" applyBorder="1" applyAlignment="1" applyProtection="1">
      <alignment horizontal="center" vertical="center" wrapText="1" shrinkToFit="1"/>
    </xf>
    <xf numFmtId="0" fontId="3" fillId="2" borderId="2" xfId="51" applyFont="1" applyFill="1" applyBorder="1" applyAlignment="1" applyProtection="1">
      <alignment horizontal="center" vertical="center" wrapText="1" shrinkToFit="1"/>
    </xf>
    <xf numFmtId="0" fontId="3" fillId="2" borderId="3" xfId="51" applyFont="1" applyFill="1" applyBorder="1" applyAlignment="1" applyProtection="1">
      <alignment horizontal="center" vertical="center" wrapText="1"/>
    </xf>
    <xf numFmtId="177" fontId="1" fillId="2" borderId="3" xfId="51" applyNumberFormat="1" applyFont="1" applyFill="1" applyBorder="1" applyAlignment="1" applyProtection="1">
      <alignment horizontal="center" vertical="center" wrapText="1"/>
    </xf>
    <xf numFmtId="177" fontId="3" fillId="2" borderId="3" xfId="51" applyNumberFormat="1" applyFont="1" applyFill="1" applyBorder="1" applyAlignment="1" applyProtection="1">
      <alignment horizontal="center" vertical="center" wrapText="1"/>
    </xf>
    <xf numFmtId="178" fontId="1" fillId="2" borderId="4" xfId="51" applyNumberFormat="1" applyFont="1" applyFill="1" applyBorder="1" applyAlignment="1" applyProtection="1">
      <alignment horizontal="center" vertical="center" wrapText="1"/>
    </xf>
    <xf numFmtId="177" fontId="1" fillId="2" borderId="4" xfId="51" applyNumberFormat="1" applyFont="1" applyFill="1" applyBorder="1" applyAlignment="1" applyProtection="1">
      <alignment horizontal="center" vertical="center" wrapText="1"/>
    </xf>
    <xf numFmtId="0" fontId="3" fillId="3" borderId="5" xfId="51" applyFont="1" applyFill="1" applyBorder="1" applyAlignment="1" applyProtection="1">
      <alignment horizontal="center" vertical="center" wrapText="1"/>
    </xf>
    <xf numFmtId="0" fontId="3" fillId="3" borderId="1" xfId="51" applyFont="1" applyFill="1" applyBorder="1" applyAlignment="1" applyProtection="1">
      <alignment horizontal="center" vertical="center" wrapText="1"/>
    </xf>
    <xf numFmtId="0" fontId="3" fillId="3" borderId="4" xfId="51" applyFont="1" applyFill="1" applyBorder="1" applyAlignment="1" applyProtection="1">
      <alignment horizontal="center" vertical="center" wrapText="1"/>
    </xf>
    <xf numFmtId="0" fontId="3" fillId="3" borderId="3" xfId="51" applyFont="1" applyFill="1" applyBorder="1" applyAlignment="1" applyProtection="1">
      <alignment horizontal="center" vertical="center" wrapText="1"/>
    </xf>
    <xf numFmtId="0" fontId="3" fillId="2" borderId="5" xfId="51" applyFont="1" applyFill="1" applyBorder="1" applyAlignment="1" applyProtection="1">
      <alignment horizontal="center" vertical="center" wrapText="1"/>
    </xf>
    <xf numFmtId="0" fontId="3" fillId="2" borderId="4" xfId="51" applyFont="1" applyFill="1" applyBorder="1" applyAlignment="1" applyProtection="1">
      <alignment horizontal="center" vertical="center" wrapText="1"/>
    </xf>
    <xf numFmtId="176" fontId="3" fillId="2" borderId="3" xfId="51" applyNumberFormat="1" applyFont="1" applyFill="1" applyBorder="1" applyAlignment="1" applyProtection="1">
      <alignment horizontal="center" vertical="center" wrapText="1"/>
    </xf>
    <xf numFmtId="0" fontId="4" fillId="2" borderId="3" xfId="51" applyFont="1" applyFill="1" applyBorder="1" applyAlignment="1" applyProtection="1">
      <alignment horizontal="center" vertical="center" wrapText="1"/>
    </xf>
    <xf numFmtId="176" fontId="4" fillId="2" borderId="3" xfId="51" applyNumberFormat="1" applyFont="1" applyFill="1" applyBorder="1" applyAlignment="1" applyProtection="1">
      <alignment horizontal="center" vertical="center" wrapText="1"/>
    </xf>
    <xf numFmtId="177" fontId="4" fillId="2" borderId="3" xfId="51" applyNumberFormat="1" applyFont="1" applyFill="1" applyBorder="1" applyAlignment="1" applyProtection="1">
      <alignment horizontal="center" vertical="center" wrapText="1"/>
    </xf>
    <xf numFmtId="178" fontId="1" fillId="2" borderId="3" xfId="51" applyNumberFormat="1" applyFont="1" applyFill="1" applyBorder="1" applyAlignment="1" applyProtection="1">
      <alignment horizontal="center" vertical="center" wrapText="1" shrinkToFit="1"/>
    </xf>
    <xf numFmtId="0" fontId="1" fillId="2" borderId="3" xfId="51" applyFont="1" applyFill="1" applyBorder="1" applyAlignment="1" applyProtection="1">
      <alignment horizontal="center" vertical="center" wrapText="1"/>
    </xf>
    <xf numFmtId="43" fontId="1" fillId="2" borderId="3" xfId="8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1" fillId="2" borderId="3" xfId="51" applyNumberFormat="1" applyFont="1" applyFill="1" applyBorder="1" applyAlignment="1" applyProtection="1">
      <alignment horizontal="center" vertical="center" wrapText="1"/>
    </xf>
    <xf numFmtId="179" fontId="1" fillId="2" borderId="3" xfId="51" applyNumberFormat="1" applyFont="1" applyFill="1" applyBorder="1" applyAlignment="1" applyProtection="1">
      <alignment horizontal="center" vertical="center" wrapText="1"/>
    </xf>
    <xf numFmtId="43" fontId="1" fillId="2" borderId="3" xfId="8" applyFont="1" applyFill="1" applyBorder="1" applyAlignment="1" applyProtection="1">
      <alignment vertical="center" wrapText="1"/>
    </xf>
    <xf numFmtId="180" fontId="1" fillId="2" borderId="3" xfId="51" applyNumberFormat="1" applyFont="1" applyFill="1" applyBorder="1" applyAlignment="1" applyProtection="1">
      <alignment horizontal="center" vertical="center" wrapText="1"/>
    </xf>
    <xf numFmtId="181" fontId="1" fillId="2" borderId="3" xfId="4" applyNumberFormat="1" applyFont="1" applyFill="1" applyBorder="1" applyAlignment="1" applyProtection="1">
      <alignment horizontal="center" vertical="center" wrapText="1"/>
    </xf>
    <xf numFmtId="177" fontId="1" fillId="2" borderId="3" xfId="51" applyNumberFormat="1" applyFont="1" applyFill="1" applyBorder="1" applyAlignment="1" applyProtection="1">
      <alignment vertical="center" wrapText="1" shrinkToFit="1"/>
    </xf>
    <xf numFmtId="9" fontId="1" fillId="2" borderId="3" xfId="19" applyFont="1" applyFill="1" applyBorder="1" applyAlignment="1" applyProtection="1">
      <alignment horizontal="center" vertical="center" wrapText="1"/>
    </xf>
    <xf numFmtId="180" fontId="2" fillId="2" borderId="3" xfId="51" applyNumberFormat="1" applyFont="1" applyFill="1" applyBorder="1" applyAlignment="1" applyProtection="1">
      <alignment horizontal="center" vertical="center" wrapText="1"/>
    </xf>
    <xf numFmtId="181" fontId="2" fillId="2" borderId="3" xfId="4" applyNumberFormat="1" applyFont="1" applyFill="1" applyBorder="1" applyAlignment="1" applyProtection="1">
      <alignment horizontal="center" vertical="center" wrapText="1"/>
    </xf>
    <xf numFmtId="177" fontId="2" fillId="2" borderId="3" xfId="51" applyNumberFormat="1" applyFont="1" applyFill="1" applyBorder="1" applyAlignment="1" applyProtection="1">
      <alignment vertical="center" wrapText="1" shrinkToFit="1"/>
    </xf>
    <xf numFmtId="9" fontId="2" fillId="2" borderId="3" xfId="19" applyFont="1" applyFill="1" applyBorder="1" applyAlignment="1" applyProtection="1">
      <alignment horizontal="center" vertical="center" wrapText="1"/>
    </xf>
    <xf numFmtId="178" fontId="2" fillId="2" borderId="3" xfId="51" applyNumberFormat="1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179" fontId="2" fillId="2" borderId="3" xfId="51" applyNumberFormat="1" applyFont="1" applyFill="1" applyBorder="1" applyAlignment="1" applyProtection="1">
      <alignment horizontal="center" vertical="center" wrapText="1"/>
    </xf>
    <xf numFmtId="178" fontId="7" fillId="2" borderId="3" xfId="51" applyNumberFormat="1" applyFont="1" applyFill="1" applyBorder="1" applyAlignment="1" applyProtection="1">
      <alignment horizontal="center" vertical="center" wrapText="1" shrinkToFit="1"/>
    </xf>
    <xf numFmtId="180" fontId="7" fillId="2" borderId="3" xfId="51" applyNumberFormat="1" applyFont="1" applyFill="1" applyBorder="1" applyAlignment="1" applyProtection="1">
      <alignment horizontal="center" vertical="center" wrapText="1"/>
    </xf>
    <xf numFmtId="181" fontId="7" fillId="2" borderId="3" xfId="4" applyNumberFormat="1" applyFont="1" applyFill="1" applyBorder="1" applyAlignment="1" applyProtection="1">
      <alignment horizontal="center" vertical="center" wrapText="1"/>
    </xf>
    <xf numFmtId="177" fontId="7" fillId="2" borderId="3" xfId="51" applyNumberFormat="1" applyFont="1" applyFill="1" applyBorder="1" applyAlignment="1" applyProtection="1">
      <alignment vertical="center" wrapText="1" shrinkToFit="1"/>
    </xf>
    <xf numFmtId="9" fontId="7" fillId="2" borderId="3" xfId="19" applyNumberFormat="1" applyFont="1" applyFill="1" applyBorder="1" applyAlignment="1" applyProtection="1">
      <alignment horizontal="center" vertical="center" wrapText="1"/>
    </xf>
    <xf numFmtId="0" fontId="3" fillId="2" borderId="3" xfId="51" applyFont="1" applyFill="1" applyBorder="1" applyAlignment="1" applyProtection="1">
      <alignment horizontal="center" vertical="center" wrapText="1" shrinkToFit="1"/>
    </xf>
    <xf numFmtId="180" fontId="4" fillId="2" borderId="5" xfId="51" applyNumberFormat="1" applyFont="1" applyFill="1" applyBorder="1" applyAlignment="1" applyProtection="1">
      <alignment horizontal="center" vertical="center" wrapText="1" shrinkToFit="1"/>
    </xf>
    <xf numFmtId="180" fontId="4" fillId="2" borderId="1" xfId="51" applyNumberFormat="1" applyFont="1" applyFill="1" applyBorder="1" applyAlignment="1" applyProtection="1">
      <alignment horizontal="center" vertical="center" wrapText="1" shrinkToFit="1"/>
    </xf>
    <xf numFmtId="0" fontId="3" fillId="2" borderId="6" xfId="51" applyFont="1" applyFill="1" applyBorder="1" applyAlignment="1" applyProtection="1">
      <alignment horizontal="center" vertical="center" wrapText="1"/>
    </xf>
    <xf numFmtId="180" fontId="3" fillId="2" borderId="5" xfId="51" applyNumberFormat="1" applyFont="1" applyFill="1" applyBorder="1" applyAlignment="1" applyProtection="1">
      <alignment horizontal="center" vertical="center" wrapText="1" shrinkToFit="1"/>
    </xf>
    <xf numFmtId="180" fontId="3" fillId="2" borderId="1" xfId="51" applyNumberFormat="1" applyFont="1" applyFill="1" applyBorder="1" applyAlignment="1" applyProtection="1">
      <alignment horizontal="center" vertical="center" wrapText="1" shrinkToFit="1"/>
    </xf>
    <xf numFmtId="0" fontId="3" fillId="2" borderId="7" xfId="5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 wrapText="1"/>
    </xf>
    <xf numFmtId="177" fontId="3" fillId="2" borderId="3" xfId="51" applyNumberFormat="1" applyFont="1" applyFill="1" applyBorder="1" applyAlignment="1" applyProtection="1">
      <alignment horizontal="center" vertical="center" wrapText="1" shrinkToFit="1"/>
    </xf>
    <xf numFmtId="177" fontId="4" fillId="2" borderId="3" xfId="51" applyNumberFormat="1" applyFont="1" applyFill="1" applyBorder="1" applyAlignment="1" applyProtection="1">
      <alignment horizontal="center" vertical="center" wrapText="1" shrinkToFit="1"/>
    </xf>
    <xf numFmtId="181" fontId="5" fillId="0" borderId="3" xfId="0" applyNumberFormat="1" applyFont="1" applyFill="1" applyBorder="1" applyAlignment="1">
      <alignment horizontal="center" vertical="center"/>
    </xf>
    <xf numFmtId="177" fontId="1" fillId="2" borderId="3" xfId="51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>
      <alignment vertical="center" wrapText="1"/>
    </xf>
    <xf numFmtId="177" fontId="1" fillId="2" borderId="3" xfId="51" applyNumberFormat="1" applyFont="1" applyFill="1" applyBorder="1" applyAlignment="1" applyProtection="1">
      <alignment vertical="center" wrapText="1"/>
    </xf>
    <xf numFmtId="177" fontId="1" fillId="2" borderId="3" xfId="51" applyNumberFormat="1" applyFont="1" applyFill="1" applyBorder="1" applyAlignment="1" applyProtection="1">
      <alignment horizontal="right" vertical="center" wrapText="1" shrinkToFit="1"/>
    </xf>
    <xf numFmtId="177" fontId="2" fillId="2" borderId="3" xfId="51" applyNumberFormat="1" applyFont="1" applyFill="1" applyBorder="1" applyAlignment="1" applyProtection="1">
      <alignment horizontal="right" vertical="center" wrapText="1" shrinkToFit="1"/>
    </xf>
    <xf numFmtId="177" fontId="2" fillId="2" borderId="3" xfId="51" applyNumberFormat="1" applyFont="1" applyFill="1" applyBorder="1" applyAlignment="1" applyProtection="1">
      <alignment horizontal="center" vertical="center" wrapText="1"/>
    </xf>
    <xf numFmtId="181" fontId="6" fillId="0" borderId="3" xfId="0" applyNumberFormat="1" applyFont="1" applyFill="1" applyBorder="1" applyAlignment="1">
      <alignment horizontal="center" vertical="center"/>
    </xf>
    <xf numFmtId="0" fontId="2" fillId="2" borderId="3" xfId="51" applyFont="1" applyFill="1" applyBorder="1" applyAlignment="1" applyProtection="1">
      <alignment horizontal="center" vertical="center" wrapText="1"/>
    </xf>
    <xf numFmtId="177" fontId="2" fillId="2" borderId="3" xfId="51" applyNumberFormat="1" applyFont="1" applyFill="1" applyBorder="1" applyAlignment="1" applyProtection="1">
      <alignment horizontal="center" vertical="center" wrapText="1" shrinkToFit="1"/>
    </xf>
    <xf numFmtId="177" fontId="7" fillId="2" borderId="3" xfId="51" applyNumberFormat="1" applyFont="1" applyFill="1" applyBorder="1" applyAlignment="1" applyProtection="1">
      <alignment horizontal="right" vertical="center" wrapText="1" shrinkToFit="1"/>
    </xf>
    <xf numFmtId="177" fontId="7" fillId="2" borderId="3" xfId="51" applyNumberFormat="1" applyFont="1" applyFill="1" applyBorder="1" applyAlignment="1" applyProtection="1">
      <alignment horizontal="center" vertical="center" wrapText="1"/>
    </xf>
    <xf numFmtId="0" fontId="3" fillId="2" borderId="8" xfId="51" applyFont="1" applyFill="1" applyBorder="1" applyAlignment="1" applyProtection="1">
      <alignment horizontal="center" vertical="center" wrapText="1"/>
    </xf>
    <xf numFmtId="0" fontId="3" fillId="2" borderId="9" xfId="51" applyFont="1" applyFill="1" applyBorder="1" applyAlignment="1" applyProtection="1">
      <alignment horizontal="center" vertical="center" wrapText="1"/>
    </xf>
    <xf numFmtId="177" fontId="4" fillId="2" borderId="5" xfId="51" applyNumberFormat="1" applyFont="1" applyFill="1" applyBorder="1" applyAlignment="1" applyProtection="1">
      <alignment horizontal="center" vertical="center" wrapText="1" shrinkToFit="1"/>
    </xf>
    <xf numFmtId="177" fontId="4" fillId="2" borderId="1" xfId="51" applyNumberFormat="1" applyFont="1" applyFill="1" applyBorder="1" applyAlignment="1" applyProtection="1">
      <alignment horizontal="center" vertical="center" wrapText="1" shrinkToFit="1"/>
    </xf>
    <xf numFmtId="0" fontId="3" fillId="2" borderId="10" xfId="51" applyFont="1" applyFill="1" applyBorder="1" applyAlignment="1" applyProtection="1">
      <alignment horizontal="center" vertical="center" wrapText="1"/>
    </xf>
    <xf numFmtId="0" fontId="3" fillId="2" borderId="11" xfId="51" applyFont="1" applyFill="1" applyBorder="1" applyAlignment="1" applyProtection="1">
      <alignment horizontal="center" vertical="center" wrapText="1"/>
    </xf>
    <xf numFmtId="182" fontId="4" fillId="2" borderId="5" xfId="51" applyNumberFormat="1" applyFont="1" applyFill="1" applyBorder="1" applyAlignment="1" applyProtection="1">
      <alignment horizontal="center" vertical="center" wrapText="1" shrinkToFit="1"/>
    </xf>
    <xf numFmtId="182" fontId="4" fillId="2" borderId="1" xfId="51" applyNumberFormat="1" applyFont="1" applyFill="1" applyBorder="1" applyAlignment="1" applyProtection="1">
      <alignment horizontal="center" vertical="center" wrapText="1" shrinkToFit="1"/>
    </xf>
    <xf numFmtId="0" fontId="3" fillId="2" borderId="2" xfId="51" applyNumberFormat="1" applyFont="1" applyFill="1" applyBorder="1" applyAlignment="1" applyProtection="1">
      <alignment horizontal="center" vertical="center" wrapText="1" shrinkToFit="1"/>
    </xf>
    <xf numFmtId="177" fontId="3" fillId="2" borderId="2" xfId="51" applyNumberFormat="1" applyFont="1" applyFill="1" applyBorder="1" applyAlignment="1" applyProtection="1">
      <alignment horizontal="center" vertical="center" wrapText="1" shrinkToFit="1"/>
    </xf>
    <xf numFmtId="49" fontId="1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51" applyFont="1" applyFill="1" applyBorder="1" applyAlignment="1" applyProtection="1">
      <alignment horizontal="center" vertical="center" wrapText="1"/>
    </xf>
    <xf numFmtId="0" fontId="1" fillId="2" borderId="4" xfId="51" applyFont="1" applyFill="1" applyBorder="1" applyAlignment="1" applyProtection="1">
      <alignment horizontal="center" vertical="center" wrapText="1"/>
    </xf>
    <xf numFmtId="177" fontId="3" fillId="3" borderId="5" xfId="51" applyNumberFormat="1" applyFont="1" applyFill="1" applyBorder="1" applyAlignment="1" applyProtection="1">
      <alignment horizontal="center" vertical="center" wrapText="1"/>
    </xf>
    <xf numFmtId="177" fontId="3" fillId="3" borderId="1" xfId="51" applyNumberFormat="1" applyFont="1" applyFill="1" applyBorder="1" applyAlignment="1" applyProtection="1">
      <alignment horizontal="center" vertical="center" wrapText="1"/>
    </xf>
    <xf numFmtId="177" fontId="3" fillId="2" borderId="5" xfId="51" applyNumberFormat="1" applyFont="1" applyFill="1" applyBorder="1" applyAlignment="1" applyProtection="1">
      <alignment horizontal="center" vertical="center" wrapText="1"/>
    </xf>
    <xf numFmtId="177" fontId="3" fillId="2" borderId="1" xfId="51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1" fontId="1" fillId="2" borderId="3" xfId="0" applyNumberFormat="1" applyFont="1" applyFill="1" applyBorder="1" applyAlignment="1">
      <alignment horizontal="center" vertical="center" wrapText="1"/>
    </xf>
    <xf numFmtId="181" fontId="1" fillId="2" borderId="3" xfId="51" applyNumberFormat="1" applyFont="1" applyFill="1" applyBorder="1" applyAlignment="1" applyProtection="1">
      <alignment horizontal="center" vertical="center" wrapText="1"/>
    </xf>
    <xf numFmtId="181" fontId="2" fillId="2" borderId="3" xfId="0" applyNumberFormat="1" applyFont="1" applyFill="1" applyBorder="1" applyAlignment="1">
      <alignment horizontal="center" vertical="center" wrapText="1"/>
    </xf>
    <xf numFmtId="181" fontId="2" fillId="2" borderId="3" xfId="51" applyNumberFormat="1" applyFont="1" applyFill="1" applyBorder="1" applyAlignment="1" applyProtection="1">
      <alignment horizontal="center" vertical="center" wrapText="1"/>
    </xf>
    <xf numFmtId="10" fontId="2" fillId="0" borderId="3" xfId="0" applyNumberFormat="1" applyFont="1" applyFill="1" applyBorder="1" applyAlignment="1">
      <alignment vertical="center" wrapText="1"/>
    </xf>
    <xf numFmtId="10" fontId="7" fillId="0" borderId="3" xfId="0" applyNumberFormat="1" applyFont="1" applyFill="1" applyBorder="1" applyAlignment="1">
      <alignment vertical="center" wrapText="1"/>
    </xf>
    <xf numFmtId="177" fontId="9" fillId="2" borderId="3" xfId="51" applyNumberFormat="1" applyFont="1" applyFill="1" applyBorder="1" applyAlignment="1" applyProtection="1">
      <alignment horizontal="center" vertical="center" wrapText="1"/>
    </xf>
    <xf numFmtId="181" fontId="7" fillId="2" borderId="3" xfId="0" applyNumberFormat="1" applyFont="1" applyFill="1" applyBorder="1" applyAlignment="1">
      <alignment horizontal="center" vertical="center" wrapText="1"/>
    </xf>
    <xf numFmtId="181" fontId="3" fillId="2" borderId="3" xfId="51" applyNumberFormat="1" applyFont="1" applyFill="1" applyBorder="1" applyAlignment="1" applyProtection="1">
      <alignment horizontal="center" vertical="center" wrapText="1" shrinkToFit="1"/>
    </xf>
    <xf numFmtId="181" fontId="3" fillId="2" borderId="3" xfId="51" applyNumberFormat="1" applyFont="1" applyFill="1" applyBorder="1" applyAlignment="1" applyProtection="1">
      <alignment horizontal="right" vertical="center" wrapText="1"/>
    </xf>
    <xf numFmtId="177" fontId="4" fillId="2" borderId="4" xfId="51" applyNumberFormat="1" applyFont="1" applyFill="1" applyBorder="1" applyAlignment="1" applyProtection="1">
      <alignment horizontal="center" vertical="center" wrapText="1" shrinkToFit="1"/>
    </xf>
    <xf numFmtId="182" fontId="4" fillId="2" borderId="4" xfId="51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Alignment="1">
      <alignment vertical="center" wrapText="1"/>
    </xf>
    <xf numFmtId="0" fontId="10" fillId="0" borderId="0" xfId="51" applyFont="1">
      <alignment vertical="center"/>
    </xf>
    <xf numFmtId="0" fontId="11" fillId="0" borderId="0" xfId="51" applyFont="1">
      <alignment vertical="center"/>
    </xf>
    <xf numFmtId="0" fontId="12" fillId="0" borderId="0" xfId="51" applyFont="1" applyAlignment="1">
      <alignment horizontal="center" vertical="center"/>
    </xf>
    <xf numFmtId="0" fontId="12" fillId="0" borderId="0" xfId="51" applyFont="1">
      <alignment vertical="center"/>
    </xf>
    <xf numFmtId="0" fontId="13" fillId="0" borderId="10" xfId="51" applyFont="1" applyBorder="1" applyAlignment="1">
      <alignment vertical="center"/>
    </xf>
    <xf numFmtId="0" fontId="14" fillId="0" borderId="10" xfId="51" applyFont="1" applyBorder="1" applyAlignment="1">
      <alignment horizontal="center" vertical="center"/>
    </xf>
    <xf numFmtId="0" fontId="15" fillId="4" borderId="10" xfId="51" applyFont="1" applyFill="1" applyBorder="1" applyAlignment="1">
      <alignment horizontal="left" vertical="center"/>
    </xf>
    <xf numFmtId="0" fontId="16" fillId="0" borderId="5" xfId="51" applyFont="1" applyBorder="1" applyAlignment="1">
      <alignment horizontal="center" vertical="center" wrapText="1"/>
    </xf>
    <xf numFmtId="0" fontId="16" fillId="0" borderId="4" xfId="51" applyFont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 shrinkToFit="1"/>
    </xf>
    <xf numFmtId="0" fontId="17" fillId="0" borderId="1" xfId="51" applyFont="1" applyBorder="1" applyAlignment="1">
      <alignment horizontal="center" vertical="center" shrinkToFit="1"/>
    </xf>
    <xf numFmtId="0" fontId="17" fillId="0" borderId="4" xfId="51" applyFont="1" applyBorder="1" applyAlignment="1">
      <alignment horizontal="center" vertical="center" shrinkToFit="1"/>
    </xf>
    <xf numFmtId="177" fontId="17" fillId="0" borderId="3" xfId="51" applyNumberFormat="1" applyFont="1" applyBorder="1" applyAlignment="1">
      <alignment horizontal="right" vertical="center" shrinkToFit="1"/>
    </xf>
    <xf numFmtId="0" fontId="18" fillId="0" borderId="5" xfId="51" applyFont="1" applyBorder="1" applyAlignment="1">
      <alignment horizontal="center" vertical="center" wrapText="1"/>
    </xf>
    <xf numFmtId="0" fontId="18" fillId="0" borderId="1" xfId="51" applyFont="1" applyBorder="1" applyAlignment="1">
      <alignment horizontal="center" vertical="center" wrapText="1"/>
    </xf>
    <xf numFmtId="0" fontId="18" fillId="0" borderId="4" xfId="51" applyFont="1" applyBorder="1" applyAlignment="1">
      <alignment horizontal="center" vertical="center" wrapText="1"/>
    </xf>
    <xf numFmtId="0" fontId="19" fillId="0" borderId="6" xfId="51" applyFont="1" applyBorder="1" applyAlignment="1">
      <alignment horizontal="center" vertical="center" wrapText="1"/>
    </xf>
    <xf numFmtId="0" fontId="19" fillId="0" borderId="9" xfId="51" applyFont="1" applyBorder="1" applyAlignment="1">
      <alignment horizontal="center" vertical="center" wrapText="1"/>
    </xf>
    <xf numFmtId="0" fontId="16" fillId="0" borderId="6" xfId="51" applyFont="1" applyBorder="1" applyAlignment="1">
      <alignment horizontal="center" vertical="center" wrapText="1"/>
    </xf>
    <xf numFmtId="0" fontId="16" fillId="0" borderId="8" xfId="51" applyFont="1" applyBorder="1" applyAlignment="1">
      <alignment horizontal="center" vertical="center" wrapText="1"/>
    </xf>
    <xf numFmtId="0" fontId="19" fillId="0" borderId="12" xfId="51" applyFont="1" applyBorder="1" applyAlignment="1">
      <alignment horizontal="center" vertical="center" wrapText="1"/>
    </xf>
    <xf numFmtId="0" fontId="19" fillId="0" borderId="13" xfId="51" applyFont="1" applyBorder="1" applyAlignment="1">
      <alignment horizontal="center" vertical="center" wrapText="1"/>
    </xf>
    <xf numFmtId="0" fontId="16" fillId="0" borderId="12" xfId="51" applyFont="1" applyBorder="1" applyAlignment="1">
      <alignment horizontal="center" vertical="center" wrapText="1"/>
    </xf>
    <xf numFmtId="0" fontId="16" fillId="0" borderId="0" xfId="51" applyFont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0" fontId="18" fillId="4" borderId="5" xfId="51" applyFont="1" applyFill="1" applyBorder="1" applyAlignment="1">
      <alignment horizontal="center" vertical="center"/>
    </xf>
    <xf numFmtId="0" fontId="18" fillId="0" borderId="6" xfId="51" applyFont="1" applyBorder="1" applyAlignment="1">
      <alignment horizontal="center" vertical="center" wrapText="1"/>
    </xf>
    <xf numFmtId="0" fontId="18" fillId="0" borderId="9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14" fontId="18" fillId="0" borderId="3" xfId="51" applyNumberFormat="1" applyFont="1" applyBorder="1" applyAlignment="1">
      <alignment horizontal="left" vertical="center" wrapText="1"/>
    </xf>
    <xf numFmtId="177" fontId="18" fillId="0" borderId="3" xfId="51" applyNumberFormat="1" applyFont="1" applyBorder="1" applyAlignment="1">
      <alignment horizontal="right" vertical="center" wrapText="1"/>
    </xf>
    <xf numFmtId="177" fontId="18" fillId="0" borderId="5" xfId="51" applyNumberFormat="1" applyFont="1" applyBorder="1" applyAlignment="1">
      <alignment horizontal="right" vertical="center" wrapText="1"/>
    </xf>
    <xf numFmtId="177" fontId="18" fillId="0" borderId="4" xfId="51" applyNumberFormat="1" applyFont="1" applyBorder="1" applyAlignment="1">
      <alignment horizontal="right" vertical="center" wrapText="1"/>
    </xf>
    <xf numFmtId="0" fontId="18" fillId="0" borderId="12" xfId="51" applyFont="1" applyBorder="1" applyAlignment="1">
      <alignment horizontal="center" vertical="center"/>
    </xf>
    <xf numFmtId="177" fontId="18" fillId="0" borderId="11" xfId="51" applyNumberFormat="1" applyFont="1" applyBorder="1" applyAlignment="1">
      <alignment horizontal="center" vertical="center" wrapText="1"/>
    </xf>
    <xf numFmtId="14" fontId="20" fillId="0" borderId="3" xfId="51" applyNumberFormat="1" applyFont="1" applyBorder="1" applyAlignment="1">
      <alignment horizontal="center" vertical="center" wrapText="1"/>
    </xf>
    <xf numFmtId="0" fontId="11" fillId="0" borderId="3" xfId="51" applyFont="1" applyBorder="1" applyAlignment="1">
      <alignment horizontal="center" vertical="center" wrapText="1"/>
    </xf>
    <xf numFmtId="14" fontId="21" fillId="0" borderId="3" xfId="51" applyNumberFormat="1" applyFont="1" applyBorder="1" applyAlignment="1">
      <alignment horizontal="center" vertical="center" wrapText="1"/>
    </xf>
    <xf numFmtId="177" fontId="22" fillId="0" borderId="3" xfId="51" applyNumberFormat="1" applyFont="1" applyBorder="1" applyAlignment="1">
      <alignment horizontal="right" vertical="center" wrapText="1"/>
    </xf>
    <xf numFmtId="177" fontId="22" fillId="0" borderId="5" xfId="51" applyNumberFormat="1" applyFont="1" applyBorder="1" applyAlignment="1">
      <alignment horizontal="right" vertical="center" wrapText="1"/>
    </xf>
    <xf numFmtId="0" fontId="22" fillId="0" borderId="5" xfId="51" applyFont="1" applyBorder="1" applyAlignment="1">
      <alignment horizontal="center" vertical="center" wrapText="1"/>
    </xf>
    <xf numFmtId="177" fontId="22" fillId="0" borderId="4" xfId="51" applyNumberFormat="1" applyFont="1" applyBorder="1" applyAlignment="1">
      <alignment horizontal="right" vertical="center" wrapText="1"/>
    </xf>
    <xf numFmtId="177" fontId="23" fillId="0" borderId="4" xfId="51" applyNumberFormat="1" applyFont="1" applyBorder="1" applyAlignment="1">
      <alignment horizontal="right" vertical="center" wrapText="1"/>
    </xf>
    <xf numFmtId="14" fontId="22" fillId="0" borderId="3" xfId="51" applyNumberFormat="1" applyFont="1" applyBorder="1" applyAlignment="1">
      <alignment horizontal="left" vertical="center" wrapText="1"/>
    </xf>
    <xf numFmtId="0" fontId="24" fillId="0" borderId="5" xfId="51" applyFont="1" applyBorder="1" applyAlignment="1">
      <alignment horizontal="right" vertical="center"/>
    </xf>
    <xf numFmtId="0" fontId="18" fillId="0" borderId="12" xfId="51" applyFont="1" applyBorder="1" applyAlignment="1">
      <alignment horizontal="right" vertical="center"/>
    </xf>
    <xf numFmtId="14" fontId="16" fillId="0" borderId="3" xfId="51" applyNumberFormat="1" applyFont="1" applyBorder="1" applyAlignment="1">
      <alignment horizontal="left" vertical="center" wrapText="1"/>
    </xf>
    <xf numFmtId="177" fontId="16" fillId="0" borderId="3" xfId="51" applyNumberFormat="1" applyFont="1" applyBorder="1" applyAlignment="1">
      <alignment horizontal="right" vertical="center" wrapText="1"/>
    </xf>
    <xf numFmtId="177" fontId="16" fillId="0" borderId="5" xfId="51" applyNumberFormat="1" applyFont="1" applyBorder="1" applyAlignment="1">
      <alignment horizontal="right" vertical="center" wrapText="1"/>
    </xf>
    <xf numFmtId="0" fontId="12" fillId="0" borderId="14" xfId="51" applyFont="1" applyBorder="1" applyAlignment="1">
      <alignment horizontal="center" vertical="center" wrapText="1"/>
    </xf>
    <xf numFmtId="14" fontId="16" fillId="0" borderId="14" xfId="51" applyNumberFormat="1" applyFont="1" applyBorder="1" applyAlignment="1">
      <alignment horizontal="left" vertical="center" wrapText="1"/>
    </xf>
    <xf numFmtId="177" fontId="16" fillId="0" borderId="14" xfId="51" applyNumberFormat="1" applyFont="1" applyBorder="1" applyAlignment="1">
      <alignment horizontal="right" vertical="center" wrapText="1"/>
    </xf>
    <xf numFmtId="177" fontId="16" fillId="0" borderId="6" xfId="51" applyNumberFormat="1" applyFont="1" applyBorder="1" applyAlignment="1">
      <alignment horizontal="right" vertical="center" wrapText="1"/>
    </xf>
    <xf numFmtId="177" fontId="18" fillId="0" borderId="9" xfId="51" applyNumberFormat="1" applyFont="1" applyBorder="1" applyAlignment="1">
      <alignment horizontal="right" vertical="center" wrapText="1"/>
    </xf>
    <xf numFmtId="0" fontId="25" fillId="0" borderId="15" xfId="51" applyFont="1" applyBorder="1" applyAlignment="1">
      <alignment horizontal="center" vertical="center" wrapText="1"/>
    </xf>
    <xf numFmtId="0" fontId="25" fillId="0" borderId="16" xfId="51" applyFont="1" applyBorder="1" applyAlignment="1">
      <alignment horizontal="center" vertical="center" wrapText="1"/>
    </xf>
    <xf numFmtId="177" fontId="26" fillId="0" borderId="17" xfId="51" applyNumberFormat="1" applyFont="1" applyBorder="1" applyAlignment="1">
      <alignment horizontal="right" vertical="center" wrapText="1"/>
    </xf>
    <xf numFmtId="177" fontId="26" fillId="0" borderId="18" xfId="51" applyNumberFormat="1" applyFont="1" applyBorder="1" applyAlignment="1">
      <alignment horizontal="right" vertical="center" wrapText="1"/>
    </xf>
    <xf numFmtId="177" fontId="26" fillId="0" borderId="16" xfId="51" applyNumberFormat="1" applyFont="1" applyBorder="1" applyAlignment="1">
      <alignment horizontal="right" vertical="center" wrapText="1"/>
    </xf>
    <xf numFmtId="0" fontId="21" fillId="0" borderId="12" xfId="51" applyFont="1" applyBorder="1" applyAlignment="1">
      <alignment horizontal="center" vertical="center" wrapText="1"/>
    </xf>
    <xf numFmtId="0" fontId="21" fillId="0" borderId="13" xfId="51" applyFont="1" applyBorder="1" applyAlignment="1">
      <alignment horizontal="center" vertical="center" wrapText="1"/>
    </xf>
    <xf numFmtId="177" fontId="27" fillId="4" borderId="19" xfId="51" applyNumberFormat="1" applyFont="1" applyFill="1" applyBorder="1" applyAlignment="1">
      <alignment horizontal="center" vertical="center" wrapText="1"/>
    </xf>
    <xf numFmtId="0" fontId="28" fillId="0" borderId="19" xfId="51" applyFont="1" applyBorder="1" applyAlignment="1">
      <alignment horizontal="left" vertical="center" wrapText="1"/>
    </xf>
    <xf numFmtId="0" fontId="29" fillId="4" borderId="7" xfId="51" applyFont="1" applyFill="1" applyBorder="1" applyAlignment="1">
      <alignment horizontal="center" vertical="center" wrapText="1"/>
    </xf>
    <xf numFmtId="0" fontId="29" fillId="4" borderId="10" xfId="51" applyFont="1" applyFill="1" applyBorder="1" applyAlignment="1">
      <alignment horizontal="center" vertical="center" wrapText="1"/>
    </xf>
    <xf numFmtId="0" fontId="21" fillId="0" borderId="7" xfId="51" applyFont="1" applyBorder="1" applyAlignment="1">
      <alignment horizontal="center" vertical="center" wrapText="1"/>
    </xf>
    <xf numFmtId="0" fontId="21" fillId="0" borderId="11" xfId="51" applyFont="1" applyBorder="1" applyAlignment="1">
      <alignment horizontal="center" vertical="center" wrapText="1"/>
    </xf>
    <xf numFmtId="177" fontId="27" fillId="4" borderId="2" xfId="51" applyNumberFormat="1" applyFont="1" applyFill="1" applyBorder="1" applyAlignment="1">
      <alignment horizontal="center" vertical="center" wrapText="1"/>
    </xf>
    <xf numFmtId="0" fontId="28" fillId="0" borderId="2" xfId="51" applyFont="1" applyBorder="1" applyAlignment="1">
      <alignment horizontal="left" vertical="center" wrapText="1"/>
    </xf>
    <xf numFmtId="0" fontId="29" fillId="4" borderId="5" xfId="51" applyFont="1" applyFill="1" applyBorder="1" applyAlignment="1">
      <alignment horizontal="center" vertical="center" wrapText="1"/>
    </xf>
    <xf numFmtId="0" fontId="29" fillId="4" borderId="1" xfId="51" applyFont="1" applyFill="1" applyBorder="1" applyAlignment="1">
      <alignment horizontal="center" vertical="center" wrapText="1"/>
    </xf>
    <xf numFmtId="0" fontId="28" fillId="0" borderId="5" xfId="51" applyFont="1" applyBorder="1" applyAlignment="1">
      <alignment horizontal="center" vertical="center" wrapText="1"/>
    </xf>
    <xf numFmtId="0" fontId="28" fillId="0" borderId="4" xfId="51" applyFont="1" applyBorder="1" applyAlignment="1">
      <alignment horizontal="center" vertical="center" wrapText="1"/>
    </xf>
    <xf numFmtId="0" fontId="30" fillId="0" borderId="5" xfId="51" applyFont="1" applyBorder="1" applyAlignment="1">
      <alignment horizontal="left" vertical="center" wrapText="1"/>
    </xf>
    <xf numFmtId="0" fontId="30" fillId="0" borderId="1" xfId="51" applyFont="1" applyBorder="1" applyAlignment="1">
      <alignment horizontal="left" vertical="center" wrapText="1"/>
    </xf>
    <xf numFmtId="0" fontId="31" fillId="0" borderId="5" xfId="51" applyFont="1" applyBorder="1" applyAlignment="1">
      <alignment horizontal="left" vertical="center" wrapText="1"/>
    </xf>
    <xf numFmtId="0" fontId="31" fillId="0" borderId="1" xfId="51" applyFont="1" applyBorder="1" applyAlignment="1">
      <alignment horizontal="left" vertical="center" wrapText="1"/>
    </xf>
    <xf numFmtId="0" fontId="12" fillId="0" borderId="5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0" borderId="0" xfId="51" applyFont="1" applyBorder="1">
      <alignment vertical="center"/>
    </xf>
    <xf numFmtId="0" fontId="12" fillId="0" borderId="0" xfId="51" applyFont="1" applyBorder="1" applyAlignment="1">
      <alignment horizontal="center" vertical="center"/>
    </xf>
    <xf numFmtId="0" fontId="32" fillId="0" borderId="3" xfId="51" applyFont="1" applyBorder="1" applyAlignment="1">
      <alignment horizontal="center" vertical="center" wrapText="1"/>
    </xf>
    <xf numFmtId="0" fontId="33" fillId="5" borderId="20" xfId="51" applyFont="1" applyFill="1" applyBorder="1" applyAlignment="1">
      <alignment horizontal="left" vertical="center" wrapText="1"/>
    </xf>
    <xf numFmtId="0" fontId="34" fillId="5" borderId="20" xfId="51" applyFont="1" applyFill="1" applyBorder="1" applyAlignment="1">
      <alignment horizontal="left" vertical="center" wrapText="1"/>
    </xf>
    <xf numFmtId="0" fontId="33" fillId="5" borderId="20" xfId="51" applyFont="1" applyFill="1" applyBorder="1" applyAlignment="1">
      <alignment horizontal="center" vertical="center" wrapText="1"/>
    </xf>
    <xf numFmtId="0" fontId="17" fillId="0" borderId="3" xfId="51" applyFont="1" applyBorder="1" applyAlignment="1">
      <alignment horizontal="center" vertical="center" wrapText="1"/>
    </xf>
    <xf numFmtId="0" fontId="16" fillId="0" borderId="9" xfId="51" applyFont="1" applyBorder="1" applyAlignment="1">
      <alignment horizontal="center" vertical="center" wrapText="1"/>
    </xf>
    <xf numFmtId="0" fontId="12" fillId="0" borderId="0" xfId="51">
      <alignment vertical="center"/>
    </xf>
    <xf numFmtId="0" fontId="16" fillId="0" borderId="13" xfId="51" applyFont="1" applyBorder="1" applyAlignment="1">
      <alignment horizontal="center" vertical="center" wrapText="1"/>
    </xf>
    <xf numFmtId="177" fontId="23" fillId="0" borderId="3" xfId="51" applyNumberFormat="1" applyFont="1" applyBorder="1" applyAlignment="1">
      <alignment horizontal="center" vertical="center" wrapText="1"/>
    </xf>
    <xf numFmtId="177" fontId="26" fillId="0" borderId="21" xfId="51" applyNumberFormat="1" applyFont="1" applyBorder="1" applyAlignment="1">
      <alignment horizontal="right" vertical="center" wrapText="1"/>
    </xf>
    <xf numFmtId="0" fontId="29" fillId="4" borderId="11" xfId="51" applyFont="1" applyFill="1" applyBorder="1" applyAlignment="1">
      <alignment horizontal="center" vertical="center" wrapText="1"/>
    </xf>
    <xf numFmtId="0" fontId="29" fillId="4" borderId="4" xfId="51" applyFont="1" applyFill="1" applyBorder="1" applyAlignment="1">
      <alignment horizontal="center" vertical="center" wrapText="1"/>
    </xf>
    <xf numFmtId="0" fontId="30" fillId="0" borderId="4" xfId="51" applyFont="1" applyBorder="1" applyAlignment="1">
      <alignment horizontal="left" vertical="center" wrapText="1"/>
    </xf>
    <xf numFmtId="0" fontId="11" fillId="0" borderId="0" xfId="51" applyFont="1" applyAlignment="1">
      <alignment horizontal="center" vertical="center"/>
    </xf>
    <xf numFmtId="0" fontId="31" fillId="0" borderId="4" xfId="51" applyFont="1" applyBorder="1" applyAlignment="1">
      <alignment horizontal="left" vertical="center" wrapText="1"/>
    </xf>
    <xf numFmtId="0" fontId="12" fillId="0" borderId="4" xfId="51" applyFont="1" applyBorder="1" applyAlignment="1">
      <alignment horizontal="center" vertical="center" wrapText="1"/>
    </xf>
    <xf numFmtId="0" fontId="14" fillId="0" borderId="10" xfId="51" applyFont="1" applyBorder="1" applyAlignment="1">
      <alignment horizontal="right" vertical="center"/>
    </xf>
    <xf numFmtId="0" fontId="12" fillId="0" borderId="6" xfId="51" applyFont="1" applyBorder="1" applyAlignment="1">
      <alignment horizontal="center" vertical="center" wrapText="1"/>
    </xf>
    <xf numFmtId="0" fontId="12" fillId="0" borderId="9" xfId="51" applyFont="1" applyBorder="1" applyAlignment="1">
      <alignment horizontal="center" vertical="center" wrapText="1"/>
    </xf>
    <xf numFmtId="0" fontId="12" fillId="0" borderId="12" xfId="51" applyFont="1" applyBorder="1" applyAlignment="1">
      <alignment horizontal="center" vertical="center" wrapText="1"/>
    </xf>
    <xf numFmtId="0" fontId="12" fillId="0" borderId="13" xfId="51" applyFont="1" applyBorder="1" applyAlignment="1">
      <alignment horizontal="center" vertical="center" wrapText="1"/>
    </xf>
    <xf numFmtId="177" fontId="23" fillId="4" borderId="19" xfId="51" applyNumberFormat="1" applyFont="1" applyFill="1" applyBorder="1" applyAlignment="1">
      <alignment horizontal="center" vertical="center" wrapText="1"/>
    </xf>
    <xf numFmtId="0" fontId="35" fillId="4" borderId="7" xfId="51" applyFont="1" applyFill="1" applyBorder="1" applyAlignment="1">
      <alignment horizontal="left" vertical="center" wrapText="1"/>
    </xf>
    <xf numFmtId="0" fontId="35" fillId="4" borderId="10" xfId="51" applyFont="1" applyFill="1" applyBorder="1" applyAlignment="1">
      <alignment horizontal="left" vertical="center" wrapText="1"/>
    </xf>
    <xf numFmtId="177" fontId="23" fillId="4" borderId="2" xfId="51" applyNumberFormat="1" applyFont="1" applyFill="1" applyBorder="1" applyAlignment="1">
      <alignment horizontal="center" vertical="center" wrapText="1"/>
    </xf>
    <xf numFmtId="0" fontId="35" fillId="4" borderId="5" xfId="51" applyFont="1" applyFill="1" applyBorder="1" applyAlignment="1">
      <alignment horizontal="center" vertical="center" wrapText="1"/>
    </xf>
    <xf numFmtId="0" fontId="35" fillId="4" borderId="1" xfId="51" applyFont="1" applyFill="1" applyBorder="1" applyAlignment="1">
      <alignment horizontal="center" vertical="center" wrapText="1"/>
    </xf>
    <xf numFmtId="177" fontId="36" fillId="0" borderId="3" xfId="51" applyNumberFormat="1" applyFont="1" applyBorder="1" applyAlignment="1">
      <alignment horizontal="center" vertical="center" wrapText="1"/>
    </xf>
    <xf numFmtId="177" fontId="36" fillId="0" borderId="14" xfId="51" applyNumberFormat="1" applyFont="1" applyBorder="1" applyAlignment="1">
      <alignment horizontal="center" vertical="center" wrapText="1"/>
    </xf>
    <xf numFmtId="0" fontId="12" fillId="4" borderId="0" xfId="51" applyFont="1" applyFill="1">
      <alignment vertical="center"/>
    </xf>
    <xf numFmtId="0" fontId="12" fillId="0" borderId="0" xfId="51" applyFont="1" applyAlignment="1">
      <alignment horizontal="left" vertical="center"/>
    </xf>
    <xf numFmtId="0" fontId="12" fillId="0" borderId="3" xfId="51" applyFont="1" applyBorder="1" applyAlignment="1">
      <alignment vertical="center" wrapText="1"/>
    </xf>
    <xf numFmtId="0" fontId="31" fillId="6" borderId="0" xfId="51" applyFont="1" applyFill="1">
      <alignment vertical="center"/>
    </xf>
    <xf numFmtId="0" fontId="12" fillId="0" borderId="3" xfId="51" applyFont="1" applyBorder="1" applyAlignment="1">
      <alignment horizontal="left" vertical="center" wrapText="1"/>
    </xf>
    <xf numFmtId="0" fontId="12" fillId="0" borderId="12" xfId="51" applyFont="1" applyBorder="1" applyAlignment="1">
      <alignment horizontal="left" vertical="center" wrapText="1"/>
    </xf>
    <xf numFmtId="177" fontId="16" fillId="0" borderId="5" xfId="51" applyNumberFormat="1" applyFont="1" applyBorder="1" applyAlignment="1">
      <alignment vertical="center"/>
    </xf>
    <xf numFmtId="177" fontId="16" fillId="0" borderId="1" xfId="51" applyNumberFormat="1" applyFont="1" applyBorder="1" applyAlignment="1">
      <alignment vertical="center" wrapText="1"/>
    </xf>
    <xf numFmtId="177" fontId="16" fillId="0" borderId="4" xfId="51" applyNumberFormat="1" applyFont="1" applyBorder="1" applyAlignment="1">
      <alignment vertical="center" wrapText="1"/>
    </xf>
    <xf numFmtId="0" fontId="35" fillId="4" borderId="11" xfId="51" applyFont="1" applyFill="1" applyBorder="1" applyAlignment="1">
      <alignment horizontal="left" vertical="center" wrapText="1"/>
    </xf>
    <xf numFmtId="0" fontId="35" fillId="4" borderId="4" xfId="51" applyFont="1" applyFill="1" applyBorder="1" applyAlignment="1">
      <alignment horizontal="center" vertical="center" wrapText="1"/>
    </xf>
    <xf numFmtId="0" fontId="11" fillId="0" borderId="12" xfId="51" applyFont="1" applyBorder="1" applyAlignment="1">
      <alignment horizontal="left" vertical="center" wrapText="1"/>
    </xf>
    <xf numFmtId="0" fontId="31" fillId="0" borderId="0" xfId="51" applyFo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1158875</xdr:colOff>
      <xdr:row>0</xdr:row>
      <xdr:rowOff>342900</xdr:rowOff>
    </xdr:from>
    <xdr:ext cx="18307941" cy="10441289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900" y="342900"/>
          <a:ext cx="18307685" cy="10440670"/>
        </a:xfrm>
        <a:prstGeom prst="rect">
          <a:avLst/>
        </a:prstGeom>
      </xdr:spPr>
    </xdr:pic>
    <xdr:clientData/>
  </xdr:oneCellAnchor>
  <xdr:oneCellAnchor>
    <xdr:from>
      <xdr:col>9</xdr:col>
      <xdr:colOff>2057400</xdr:colOff>
      <xdr:row>17</xdr:row>
      <xdr:rowOff>165100</xdr:rowOff>
    </xdr:from>
    <xdr:ext cx="6248400" cy="6775450"/>
    <xdr:pic>
      <xdr:nvPicPr>
        <xdr:cNvPr id="3" name="图片 2" descr="C:\Users\Administrator\AppData\Roaming\Tencent\Users\501232853\QQ\WinTemp\RichOle\XMV6OMJY(YV81BNN0Y@KOZE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6425" y="5767705"/>
          <a:ext cx="6248400" cy="677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381000</xdr:colOff>
      <xdr:row>0</xdr:row>
      <xdr:rowOff>0</xdr:rowOff>
    </xdr:from>
    <xdr:to>
      <xdr:col>15</xdr:col>
      <xdr:colOff>114300</xdr:colOff>
      <xdr:row>43</xdr:row>
      <xdr:rowOff>111125</xdr:rowOff>
    </xdr:to>
    <xdr:pic>
      <xdr:nvPicPr>
        <xdr:cNvPr id="5" name="图片 4" descr="C:\Users\Administrator\Documents\Tencent Files\501232853\Image\C2C\Image3\@6(XOC)4LHS7L`K4T03U%@X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34600" y="0"/>
          <a:ext cx="6858000" cy="12381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8</xdr:col>
      <xdr:colOff>676275</xdr:colOff>
      <xdr:row>74</xdr:row>
      <xdr:rowOff>47625</xdr:rowOff>
    </xdr:to>
    <xdr:pic>
      <xdr:nvPicPr>
        <xdr:cNvPr id="4" name="图片 3" descr="C:\Users\Administrator\AppData\Roaming\Tencent\Users\501232853\QQ\WinTemp\RichOle\M_)2GWG9(E2IX$QUNVESHXO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0727055"/>
          <a:ext cx="6410325" cy="690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588645</xdr:colOff>
      <xdr:row>34</xdr:row>
      <xdr:rowOff>132715</xdr:rowOff>
    </xdr:from>
    <xdr:to>
      <xdr:col>11</xdr:col>
      <xdr:colOff>516255</xdr:colOff>
      <xdr:row>91</xdr:row>
      <xdr:rowOff>64135</xdr:rowOff>
    </xdr:to>
    <xdr:pic>
      <xdr:nvPicPr>
        <xdr:cNvPr id="2" name="图片 1" descr="0354E1071695C7648140350B9C06D9F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0440" y="11973560"/>
          <a:ext cx="3838575" cy="8075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52"/>
  <sheetViews>
    <sheetView zoomScale="75" zoomScaleNormal="75" workbookViewId="0">
      <selection activeCell="E23" sqref="E23:I24"/>
    </sheetView>
  </sheetViews>
  <sheetFormatPr defaultColWidth="9" defaultRowHeight="13.5"/>
  <cols>
    <col min="1" max="1" width="4.75" style="104" customWidth="1"/>
    <col min="2" max="2" width="12" style="105" customWidth="1"/>
    <col min="3" max="3" width="15.25" style="105" customWidth="1"/>
    <col min="4" max="4" width="13.875" style="105" customWidth="1"/>
    <col min="5" max="5" width="3.875" style="104" customWidth="1"/>
    <col min="6" max="6" width="14.875" style="105" customWidth="1"/>
    <col min="7" max="7" width="3.875" style="104" customWidth="1"/>
    <col min="8" max="8" width="11.5" style="105" customWidth="1"/>
    <col min="9" max="9" width="17.625" style="105" customWidth="1"/>
    <col min="10" max="10" width="30.375" style="105" customWidth="1"/>
    <col min="11" max="12" width="23.75" style="105" customWidth="1"/>
    <col min="13" max="13" width="13.25" style="105" customWidth="1"/>
    <col min="14" max="14" width="23.75" style="105" customWidth="1"/>
    <col min="15" max="16384" width="9" style="105"/>
  </cols>
  <sheetData>
    <row r="1" ht="29.25" customHeight="1" spans="1:9">
      <c r="A1" s="106"/>
      <c r="B1" s="106"/>
      <c r="C1" s="200" t="s">
        <v>0</v>
      </c>
      <c r="D1" s="200"/>
      <c r="E1" s="200"/>
      <c r="F1" s="200"/>
      <c r="G1" s="107"/>
      <c r="H1" s="108" t="s">
        <v>1</v>
      </c>
      <c r="I1" s="106"/>
    </row>
    <row r="2" ht="26.1" customHeight="1" spans="1:15">
      <c r="A2" s="109" t="s">
        <v>2</v>
      </c>
      <c r="B2" s="110"/>
      <c r="C2" s="111" t="s">
        <v>3</v>
      </c>
      <c r="D2" s="112"/>
      <c r="E2" s="112"/>
      <c r="F2" s="113"/>
      <c r="G2" s="109" t="s">
        <v>4</v>
      </c>
      <c r="H2" s="110"/>
      <c r="I2" s="184" t="s">
        <v>5</v>
      </c>
      <c r="J2" s="185">
        <v>1773</v>
      </c>
      <c r="K2" s="185" t="s">
        <v>3</v>
      </c>
      <c r="L2" s="186" t="s">
        <v>6</v>
      </c>
      <c r="M2" s="185">
        <v>1812795412</v>
      </c>
      <c r="N2" s="185" t="s">
        <v>7</v>
      </c>
      <c r="O2" s="187">
        <v>6508968</v>
      </c>
    </row>
    <row r="3" ht="26.1" customHeight="1" spans="1:9">
      <c r="A3" s="109" t="s">
        <v>8</v>
      </c>
      <c r="B3" s="110"/>
      <c r="C3" s="114">
        <v>6508968</v>
      </c>
      <c r="D3" s="115" t="s">
        <v>9</v>
      </c>
      <c r="E3" s="116"/>
      <c r="F3" s="117"/>
      <c r="G3" s="115" t="s">
        <v>10</v>
      </c>
      <c r="H3" s="117"/>
      <c r="I3" s="188">
        <v>1773</v>
      </c>
    </row>
    <row r="4" ht="23.25" customHeight="1" spans="1:11">
      <c r="A4" s="201" t="s">
        <v>11</v>
      </c>
      <c r="B4" s="202"/>
      <c r="C4" s="120"/>
      <c r="D4" s="121"/>
      <c r="E4" s="121"/>
      <c r="F4" s="121"/>
      <c r="G4" s="121"/>
      <c r="H4" s="121"/>
      <c r="I4" s="189"/>
      <c r="K4" s="190"/>
    </row>
    <row r="5" ht="23.25" customHeight="1" spans="1:9">
      <c r="A5" s="203"/>
      <c r="B5" s="204"/>
      <c r="C5" s="124"/>
      <c r="D5" s="125"/>
      <c r="E5" s="125"/>
      <c r="F5" s="125"/>
      <c r="G5" s="125"/>
      <c r="H5" s="125"/>
      <c r="I5" s="191"/>
    </row>
    <row r="6" ht="26.1" customHeight="1" spans="1:9">
      <c r="A6" s="126" t="s">
        <v>12</v>
      </c>
      <c r="B6" s="127" t="s">
        <v>13</v>
      </c>
      <c r="C6" s="127" t="s">
        <v>14</v>
      </c>
      <c r="D6" s="128" t="s">
        <v>15</v>
      </c>
      <c r="E6" s="129" t="s">
        <v>16</v>
      </c>
      <c r="F6" s="130"/>
      <c r="G6" s="109" t="s">
        <v>17</v>
      </c>
      <c r="H6" s="110"/>
      <c r="I6" s="127" t="s">
        <v>18</v>
      </c>
    </row>
    <row r="7" s="102" customFormat="1" ht="26.1" customHeight="1" spans="1:11">
      <c r="A7" s="131">
        <v>1</v>
      </c>
      <c r="B7" s="132">
        <v>42033</v>
      </c>
      <c r="C7" s="133">
        <v>903758</v>
      </c>
      <c r="D7" s="134"/>
      <c r="E7" s="115" t="s">
        <v>19</v>
      </c>
      <c r="F7" s="135">
        <f>ROUNDUP(C7*0.02,2)</f>
        <v>18075.16</v>
      </c>
      <c r="G7" s="115" t="s">
        <v>20</v>
      </c>
      <c r="H7" s="135">
        <v>1952.7</v>
      </c>
      <c r="I7" s="133">
        <f>ROUNDUP(C7-D7-F7-H7,3)</f>
        <v>883730.14</v>
      </c>
      <c r="K7" s="211" t="s">
        <v>21</v>
      </c>
    </row>
    <row r="8" s="102" customFormat="1" ht="26.1" customHeight="1" spans="1:11">
      <c r="A8" s="131">
        <v>2</v>
      </c>
      <c r="B8" s="132">
        <v>42422</v>
      </c>
      <c r="C8" s="133">
        <v>1552061</v>
      </c>
      <c r="D8" s="134"/>
      <c r="E8" s="115" t="s">
        <v>19</v>
      </c>
      <c r="F8" s="135">
        <v>112104.2</v>
      </c>
      <c r="G8" s="115"/>
      <c r="H8" s="135"/>
      <c r="I8" s="133">
        <f>ROUNDUP(C8-D8-F8-H8,3)</f>
        <v>1439956.8</v>
      </c>
      <c r="K8" s="212" t="s">
        <v>22</v>
      </c>
    </row>
    <row r="9" s="102" customFormat="1" ht="26.1" customHeight="1" spans="1:9">
      <c r="A9" s="131"/>
      <c r="B9" s="132"/>
      <c r="C9" s="133"/>
      <c r="D9" s="134"/>
      <c r="E9" s="136" t="s">
        <v>23</v>
      </c>
      <c r="F9" s="135"/>
      <c r="G9" s="137"/>
      <c r="H9" s="133"/>
      <c r="I9" s="133"/>
    </row>
    <row r="10" ht="26.1" customHeight="1" spans="1:9">
      <c r="A10" s="126"/>
      <c r="B10" s="140" t="s">
        <v>24</v>
      </c>
      <c r="C10" s="141"/>
      <c r="D10" s="142"/>
      <c r="E10" s="115"/>
      <c r="F10" s="135"/>
      <c r="G10" s="115"/>
      <c r="H10" s="135"/>
      <c r="I10" s="133"/>
    </row>
    <row r="11" ht="26.1" customHeight="1" spans="1:9">
      <c r="A11" s="139">
        <v>3</v>
      </c>
      <c r="B11" s="146">
        <v>42499</v>
      </c>
      <c r="C11" s="141">
        <v>391914.5</v>
      </c>
      <c r="D11" s="142"/>
      <c r="E11" s="115"/>
      <c r="F11" s="135"/>
      <c r="G11" s="115"/>
      <c r="H11" s="135"/>
      <c r="I11" s="141"/>
    </row>
    <row r="12" ht="26.1" customHeight="1" spans="1:10">
      <c r="A12" s="139"/>
      <c r="B12" s="146"/>
      <c r="C12" s="141">
        <v>435636.5</v>
      </c>
      <c r="D12" s="142"/>
      <c r="E12" s="115"/>
      <c r="F12" s="135"/>
      <c r="G12" s="115"/>
      <c r="H12" s="135"/>
      <c r="I12" s="141">
        <f>C11+C12-F11-F12</f>
        <v>827551</v>
      </c>
      <c r="J12" s="213"/>
    </row>
    <row r="13" ht="26.1" customHeight="1" spans="1:10">
      <c r="A13" s="139"/>
      <c r="B13" s="146"/>
      <c r="C13" s="141"/>
      <c r="D13" s="142"/>
      <c r="E13" s="143"/>
      <c r="F13" s="144"/>
      <c r="G13" s="143"/>
      <c r="H13" s="145"/>
      <c r="I13" s="192"/>
      <c r="J13" s="213"/>
    </row>
    <row r="14" ht="26.1" customHeight="1" spans="1:10">
      <c r="A14" s="126"/>
      <c r="B14" s="146"/>
      <c r="C14" s="141"/>
      <c r="D14" s="142"/>
      <c r="E14" s="115"/>
      <c r="F14" s="135"/>
      <c r="G14" s="115"/>
      <c r="H14" s="135"/>
      <c r="I14" s="141"/>
      <c r="J14" s="214"/>
    </row>
    <row r="15" ht="26.1" customHeight="1" spans="1:10">
      <c r="A15" s="126"/>
      <c r="B15" s="146"/>
      <c r="C15" s="141"/>
      <c r="D15" s="142"/>
      <c r="E15" s="115"/>
      <c r="F15" s="135"/>
      <c r="G15" s="115"/>
      <c r="H15" s="135"/>
      <c r="I15" s="141"/>
      <c r="J15" s="140" t="s">
        <v>24</v>
      </c>
    </row>
    <row r="16" ht="26.1" customHeight="1" spans="1:11">
      <c r="A16" s="126"/>
      <c r="B16" s="146"/>
      <c r="C16" s="141"/>
      <c r="D16" s="142"/>
      <c r="E16" s="115"/>
      <c r="F16" s="135"/>
      <c r="G16" s="115"/>
      <c r="H16" s="135"/>
      <c r="I16" s="141"/>
      <c r="J16" s="214"/>
      <c r="K16" s="215" t="s">
        <v>25</v>
      </c>
    </row>
    <row r="17" ht="26.1" customHeight="1" spans="1:11">
      <c r="A17" s="126"/>
      <c r="B17" s="149"/>
      <c r="C17" s="150"/>
      <c r="D17" s="151"/>
      <c r="E17" s="115"/>
      <c r="F17" s="135"/>
      <c r="G17" s="115"/>
      <c r="H17" s="135"/>
      <c r="I17" s="150"/>
      <c r="J17" s="214"/>
      <c r="K17" s="215"/>
    </row>
    <row r="18" ht="26.1" customHeight="1" spans="1:11">
      <c r="A18" s="126"/>
      <c r="B18" s="149"/>
      <c r="C18" s="150"/>
      <c r="D18" s="151"/>
      <c r="E18" s="115"/>
      <c r="F18" s="135"/>
      <c r="G18" s="115"/>
      <c r="H18" s="135"/>
      <c r="I18" s="150"/>
      <c r="J18" s="214"/>
      <c r="K18" s="215" t="s">
        <v>26</v>
      </c>
    </row>
    <row r="19" ht="26.1" customHeight="1" spans="1:11">
      <c r="A19" s="126"/>
      <c r="B19" s="149"/>
      <c r="C19" s="150"/>
      <c r="D19" s="151"/>
      <c r="E19" s="115"/>
      <c r="F19" s="135"/>
      <c r="G19" s="115"/>
      <c r="H19" s="135"/>
      <c r="I19" s="150"/>
      <c r="K19" s="215" t="s">
        <v>27</v>
      </c>
    </row>
    <row r="20" ht="26.1" customHeight="1" spans="1:11">
      <c r="A20" s="126"/>
      <c r="B20" s="149"/>
      <c r="C20" s="150"/>
      <c r="D20" s="151"/>
      <c r="E20" s="115"/>
      <c r="F20" s="135"/>
      <c r="G20" s="115"/>
      <c r="H20" s="135"/>
      <c r="I20" s="150"/>
      <c r="J20" s="216" t="s">
        <v>28</v>
      </c>
      <c r="K20" s="217" t="s">
        <v>29</v>
      </c>
    </row>
    <row r="21" ht="26.1" customHeight="1" spans="1:11">
      <c r="A21" s="152"/>
      <c r="B21" s="153"/>
      <c r="C21" s="154"/>
      <c r="D21" s="155"/>
      <c r="E21" s="129"/>
      <c r="F21" s="156"/>
      <c r="G21" s="129"/>
      <c r="H21" s="156"/>
      <c r="I21" s="154"/>
      <c r="K21" s="218"/>
    </row>
    <row r="22" ht="23.25" spans="1:15">
      <c r="A22" s="157" t="s">
        <v>30</v>
      </c>
      <c r="B22" s="158"/>
      <c r="C22" s="159">
        <f>C7+C8+C9+C10+C11+C12+C14+C15+C16++C17+C18+C19+C20+C21</f>
        <v>3283370</v>
      </c>
      <c r="D22" s="159"/>
      <c r="E22" s="160"/>
      <c r="F22" s="161">
        <f>F7+F8+F9+F10+F11+F12+F14+F15+F16++F17+F18+F19+F20+F21</f>
        <v>130179.36</v>
      </c>
      <c r="G22" s="160"/>
      <c r="H22" s="161">
        <f>H7+H8+H9+H10+H11+H12+H14+H15+H16++H17+H18+H19+H20+H21</f>
        <v>1952.7</v>
      </c>
      <c r="I22" s="193">
        <f>I7+I8+I9+I10+I11+I12+I14+I15+I16++I17+I18+I19+I20+I21</f>
        <v>3151237.94</v>
      </c>
      <c r="K22" s="219" t="s">
        <v>31</v>
      </c>
      <c r="L22" s="220"/>
      <c r="M22" s="220"/>
      <c r="N22" s="220"/>
      <c r="O22" s="221"/>
    </row>
    <row r="23" ht="26.1" customHeight="1" spans="1:9">
      <c r="A23" s="162" t="s">
        <v>32</v>
      </c>
      <c r="B23" s="163"/>
      <c r="C23" s="205">
        <f>I12</f>
        <v>827551</v>
      </c>
      <c r="D23" s="165" t="s">
        <v>33</v>
      </c>
      <c r="E23" s="206" t="s">
        <v>34</v>
      </c>
      <c r="F23" s="207"/>
      <c r="G23" s="207"/>
      <c r="H23" s="207"/>
      <c r="I23" s="222"/>
    </row>
    <row r="24" ht="26.1" customHeight="1" spans="1:11">
      <c r="A24" s="168"/>
      <c r="B24" s="169"/>
      <c r="C24" s="208"/>
      <c r="D24" s="171" t="s">
        <v>35</v>
      </c>
      <c r="E24" s="209" t="s">
        <v>36</v>
      </c>
      <c r="F24" s="210"/>
      <c r="G24" s="210"/>
      <c r="H24" s="210"/>
      <c r="I24" s="223"/>
      <c r="K24" s="103" t="s">
        <v>37</v>
      </c>
    </row>
    <row r="25" ht="45" customHeight="1" spans="1:14">
      <c r="A25" s="174" t="s">
        <v>38</v>
      </c>
      <c r="B25" s="175"/>
      <c r="C25" s="176" t="s">
        <v>39</v>
      </c>
      <c r="D25" s="177"/>
      <c r="E25" s="177"/>
      <c r="F25" s="177"/>
      <c r="G25" s="177"/>
      <c r="H25" s="177"/>
      <c r="I25" s="196"/>
      <c r="J25" s="224" t="s">
        <v>40</v>
      </c>
      <c r="K25" s="103" t="s">
        <v>41</v>
      </c>
      <c r="L25" s="197"/>
      <c r="M25" s="104"/>
      <c r="N25" s="104"/>
    </row>
    <row r="26" ht="45" customHeight="1" spans="1:12">
      <c r="A26" s="174" t="s">
        <v>42</v>
      </c>
      <c r="B26" s="175"/>
      <c r="C26" s="180"/>
      <c r="D26" s="181"/>
      <c r="E26" s="181"/>
      <c r="F26" s="181"/>
      <c r="G26" s="181"/>
      <c r="H26" s="181"/>
      <c r="I26" s="199"/>
      <c r="J26" s="225" t="s">
        <v>43</v>
      </c>
      <c r="L26" s="105" t="s">
        <v>44</v>
      </c>
    </row>
    <row r="27" ht="45" customHeight="1" spans="1:9">
      <c r="A27" s="174" t="s">
        <v>45</v>
      </c>
      <c r="B27" s="175"/>
      <c r="C27" s="180"/>
      <c r="D27" s="181"/>
      <c r="E27" s="181"/>
      <c r="F27" s="181"/>
      <c r="G27" s="181"/>
      <c r="H27" s="181"/>
      <c r="I27" s="199"/>
    </row>
    <row r="28" ht="45" customHeight="1" spans="1:9">
      <c r="A28" s="174" t="s">
        <v>46</v>
      </c>
      <c r="B28" s="175"/>
      <c r="C28" s="180"/>
      <c r="D28" s="181"/>
      <c r="E28" s="181"/>
      <c r="F28" s="181"/>
      <c r="G28" s="181"/>
      <c r="H28" s="181"/>
      <c r="I28" s="199"/>
    </row>
    <row r="29" ht="42" customHeight="1" spans="1:9">
      <c r="A29" s="174" t="s">
        <v>47</v>
      </c>
      <c r="B29" s="175"/>
      <c r="C29" s="180"/>
      <c r="D29" s="181"/>
      <c r="E29" s="181"/>
      <c r="F29" s="181"/>
      <c r="G29" s="181"/>
      <c r="H29" s="181"/>
      <c r="I29" s="199"/>
    </row>
    <row r="30" spans="2:9">
      <c r="B30" s="182"/>
      <c r="C30" s="182"/>
      <c r="D30" s="182"/>
      <c r="E30" s="183"/>
      <c r="F30" s="182"/>
      <c r="G30" s="183"/>
      <c r="H30" s="182"/>
      <c r="I30" s="182"/>
    </row>
    <row r="31" spans="2:9">
      <c r="B31" s="182"/>
      <c r="C31" s="182"/>
      <c r="D31" s="182"/>
      <c r="E31" s="183"/>
      <c r="F31" s="182"/>
      <c r="G31" s="183"/>
      <c r="H31" s="182"/>
      <c r="I31" s="182"/>
    </row>
    <row r="32" spans="2:9">
      <c r="B32" s="182"/>
      <c r="C32" s="182"/>
      <c r="D32" s="182"/>
      <c r="E32" s="183"/>
      <c r="F32" s="182"/>
      <c r="G32" s="183"/>
      <c r="H32" s="182"/>
      <c r="I32" s="182"/>
    </row>
    <row r="52" spans="11:11">
      <c r="K52" s="190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23:B24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52"/>
  <sheetViews>
    <sheetView workbookViewId="0">
      <selection activeCell="J14" sqref="J14"/>
    </sheetView>
  </sheetViews>
  <sheetFormatPr defaultColWidth="9" defaultRowHeight="13.5"/>
  <cols>
    <col min="1" max="1" width="4.75" style="104" customWidth="1"/>
    <col min="2" max="2" width="12" style="105" customWidth="1"/>
    <col min="3" max="3" width="15.25" style="105" customWidth="1"/>
    <col min="4" max="4" width="13.875" style="105" customWidth="1"/>
    <col min="5" max="5" width="3.875" style="104" customWidth="1"/>
    <col min="6" max="6" width="14.875" style="105" customWidth="1"/>
    <col min="7" max="7" width="3.875" style="104" customWidth="1"/>
    <col min="8" max="8" width="11.5" style="105" customWidth="1"/>
    <col min="9" max="9" width="17.625" style="105" customWidth="1"/>
    <col min="10" max="10" width="30.375" style="105" customWidth="1"/>
    <col min="11" max="12" width="23.75" style="105" customWidth="1"/>
    <col min="13" max="13" width="13.25" style="105" customWidth="1"/>
    <col min="14" max="14" width="23.75" style="105" customWidth="1"/>
    <col min="15" max="16384" width="9" style="105"/>
  </cols>
  <sheetData>
    <row r="1" ht="29.25" customHeight="1" spans="1:9">
      <c r="A1" s="106"/>
      <c r="B1" s="106"/>
      <c r="C1" s="107" t="s">
        <v>48</v>
      </c>
      <c r="D1" s="107"/>
      <c r="E1" s="107"/>
      <c r="F1" s="107"/>
      <c r="G1" s="107"/>
      <c r="H1" s="108" t="s">
        <v>1</v>
      </c>
      <c r="I1" s="106"/>
    </row>
    <row r="2" ht="26.1" customHeight="1" spans="1:15">
      <c r="A2" s="109" t="s">
        <v>2</v>
      </c>
      <c r="B2" s="110"/>
      <c r="C2" s="111" t="s">
        <v>3</v>
      </c>
      <c r="D2" s="112"/>
      <c r="E2" s="112"/>
      <c r="F2" s="113"/>
      <c r="G2" s="109" t="s">
        <v>4</v>
      </c>
      <c r="H2" s="110"/>
      <c r="I2" s="184" t="s">
        <v>5</v>
      </c>
      <c r="K2" s="185" t="s">
        <v>3</v>
      </c>
      <c r="L2" s="186" t="s">
        <v>6</v>
      </c>
      <c r="M2" s="185">
        <v>1812795412</v>
      </c>
      <c r="N2" s="185" t="s">
        <v>7</v>
      </c>
      <c r="O2" s="187">
        <v>6508968</v>
      </c>
    </row>
    <row r="3" ht="26.1" customHeight="1" spans="1:9">
      <c r="A3" s="109" t="s">
        <v>8</v>
      </c>
      <c r="B3" s="110"/>
      <c r="C3" s="114">
        <v>6508968</v>
      </c>
      <c r="D3" s="115" t="s">
        <v>9</v>
      </c>
      <c r="E3" s="116"/>
      <c r="F3" s="117"/>
      <c r="G3" s="115" t="s">
        <v>10</v>
      </c>
      <c r="H3" s="117"/>
      <c r="I3" s="188">
        <v>1773</v>
      </c>
    </row>
    <row r="4" ht="12.75" customHeight="1" spans="1:11">
      <c r="A4" s="118" t="s">
        <v>11</v>
      </c>
      <c r="B4" s="119"/>
      <c r="C4" s="120"/>
      <c r="D4" s="121"/>
      <c r="E4" s="121"/>
      <c r="F4" s="121"/>
      <c r="G4" s="121"/>
      <c r="H4" s="121"/>
      <c r="I4" s="189"/>
      <c r="K4" s="190"/>
    </row>
    <row r="5" ht="26.25" customHeight="1" spans="1:11">
      <c r="A5" s="122"/>
      <c r="B5" s="123"/>
      <c r="C5" s="124"/>
      <c r="D5" s="125"/>
      <c r="E5" s="125"/>
      <c r="F5" s="125"/>
      <c r="G5" s="125"/>
      <c r="H5" s="125"/>
      <c r="I5" s="191"/>
      <c r="K5"/>
    </row>
    <row r="6" ht="26.1" customHeight="1" spans="1:9">
      <c r="A6" s="126" t="s">
        <v>12</v>
      </c>
      <c r="B6" s="127" t="s">
        <v>13</v>
      </c>
      <c r="C6" s="127" t="s">
        <v>14</v>
      </c>
      <c r="D6" s="128" t="s">
        <v>15</v>
      </c>
      <c r="E6" s="129" t="s">
        <v>16</v>
      </c>
      <c r="F6" s="130"/>
      <c r="G6" s="109" t="s">
        <v>17</v>
      </c>
      <c r="H6" s="110"/>
      <c r="I6" s="127" t="s">
        <v>18</v>
      </c>
    </row>
    <row r="7" s="102" customFormat="1" ht="26.1" customHeight="1" spans="1:11">
      <c r="A7" s="131">
        <v>1</v>
      </c>
      <c r="B7" s="132">
        <v>42033</v>
      </c>
      <c r="C7" s="133">
        <v>903758</v>
      </c>
      <c r="D7" s="134"/>
      <c r="E7" s="115" t="s">
        <v>19</v>
      </c>
      <c r="F7" s="135">
        <f>ROUNDUP(C7*0.02,2)</f>
        <v>18075.16</v>
      </c>
      <c r="G7" s="115" t="s">
        <v>20</v>
      </c>
      <c r="H7" s="135">
        <v>1952.7</v>
      </c>
      <c r="I7" s="133">
        <f>ROUNDUP(C7-D7-F7-H7,3)</f>
        <v>883730.14</v>
      </c>
      <c r="J7" s="105"/>
      <c r="K7" s="105"/>
    </row>
    <row r="8" s="102" customFormat="1" ht="26.1" customHeight="1" spans="1:11">
      <c r="A8" s="131">
        <v>2</v>
      </c>
      <c r="B8" s="132">
        <v>42422</v>
      </c>
      <c r="C8" s="133">
        <v>1552061</v>
      </c>
      <c r="D8" s="134"/>
      <c r="E8" s="115" t="s">
        <v>19</v>
      </c>
      <c r="F8" s="135">
        <v>112104.2</v>
      </c>
      <c r="G8" s="115"/>
      <c r="H8" s="135"/>
      <c r="I8" s="133">
        <f>ROUNDUP(C8-D8-F8-H8,3)</f>
        <v>1439956.8</v>
      </c>
      <c r="J8" s="105"/>
      <c r="K8" s="105"/>
    </row>
    <row r="9" s="102" customFormat="1" ht="26.1" customHeight="1" spans="1:11">
      <c r="A9" s="131"/>
      <c r="B9" s="132"/>
      <c r="C9" s="133"/>
      <c r="D9" s="134"/>
      <c r="E9" s="136" t="s">
        <v>23</v>
      </c>
      <c r="F9" s="135"/>
      <c r="G9" s="137"/>
      <c r="H9" s="133"/>
      <c r="I9" s="133"/>
      <c r="J9" s="105"/>
      <c r="K9" s="105"/>
    </row>
    <row r="10" s="102" customFormat="1" ht="9.75" customHeight="1" spans="1:9">
      <c r="A10" s="131"/>
      <c r="B10" s="138"/>
      <c r="C10" s="133"/>
      <c r="D10" s="134"/>
      <c r="E10" s="115"/>
      <c r="F10" s="135"/>
      <c r="G10" s="115"/>
      <c r="H10" s="135"/>
      <c r="I10" s="133"/>
    </row>
    <row r="11" s="102" customFormat="1" ht="26.1" customHeight="1" spans="1:9">
      <c r="A11" s="131">
        <v>3</v>
      </c>
      <c r="B11" s="132">
        <v>42499</v>
      </c>
      <c r="C11" s="133">
        <v>391914.5</v>
      </c>
      <c r="D11" s="134"/>
      <c r="E11" s="115"/>
      <c r="F11" s="135"/>
      <c r="G11" s="115"/>
      <c r="H11" s="135"/>
      <c r="I11" s="133"/>
    </row>
    <row r="12" s="102" customFormat="1" ht="26.1" customHeight="1" spans="1:9">
      <c r="A12" s="131"/>
      <c r="B12" s="132"/>
      <c r="C12" s="133">
        <v>435636.5</v>
      </c>
      <c r="D12" s="134"/>
      <c r="E12" s="115"/>
      <c r="F12" s="135"/>
      <c r="G12" s="115"/>
      <c r="H12" s="135"/>
      <c r="I12" s="133">
        <f>C11+C12-F11-F12</f>
        <v>827551</v>
      </c>
    </row>
    <row r="13" ht="26.1" customHeight="1" spans="1:9">
      <c r="A13" s="139"/>
      <c r="B13" s="140" t="s">
        <v>24</v>
      </c>
      <c r="C13" s="141"/>
      <c r="D13" s="142"/>
      <c r="E13" s="143"/>
      <c r="F13" s="144"/>
      <c r="G13" s="143"/>
      <c r="H13" s="145"/>
      <c r="I13" s="192"/>
    </row>
    <row r="14" s="103" customFormat="1" ht="26.1" customHeight="1" spans="1:9">
      <c r="A14" s="139">
        <v>4</v>
      </c>
      <c r="B14" s="146">
        <v>42782</v>
      </c>
      <c r="C14" s="141">
        <v>1763091</v>
      </c>
      <c r="D14" s="142"/>
      <c r="E14" s="147" t="s">
        <v>49</v>
      </c>
      <c r="F14" s="144">
        <v>1027.04</v>
      </c>
      <c r="G14" s="143"/>
      <c r="H14" s="144">
        <v>1100</v>
      </c>
      <c r="I14" s="141">
        <f>ROUNDUP(C14-D14-F14-H14,3)</f>
        <v>1760963.96</v>
      </c>
    </row>
    <row r="15" ht="20.1" customHeight="1" spans="1:9">
      <c r="A15" s="126"/>
      <c r="B15" s="146"/>
      <c r="C15" s="141"/>
      <c r="D15" s="142"/>
      <c r="E15" s="136" t="s">
        <v>50</v>
      </c>
      <c r="F15" s="135"/>
      <c r="G15" s="148"/>
      <c r="H15" s="135"/>
      <c r="I15" s="141"/>
    </row>
    <row r="16" ht="20.1" customHeight="1" spans="1:9">
      <c r="A16" s="126"/>
      <c r="B16" s="146"/>
      <c r="C16" s="141"/>
      <c r="D16" s="142"/>
      <c r="E16" s="115"/>
      <c r="F16" s="135"/>
      <c r="G16" s="115"/>
      <c r="H16" s="135"/>
      <c r="I16" s="141"/>
    </row>
    <row r="17" ht="20.1" customHeight="1" spans="1:9">
      <c r="A17" s="126"/>
      <c r="B17" s="149"/>
      <c r="C17" s="150"/>
      <c r="D17" s="151"/>
      <c r="E17" s="115"/>
      <c r="F17" s="135"/>
      <c r="G17" s="115"/>
      <c r="H17" s="135"/>
      <c r="I17" s="150"/>
    </row>
    <row r="18" ht="20.1" customHeight="1" spans="1:9">
      <c r="A18" s="126"/>
      <c r="B18" s="149"/>
      <c r="C18" s="150"/>
      <c r="D18" s="151"/>
      <c r="E18" s="115"/>
      <c r="F18" s="135"/>
      <c r="G18" s="115"/>
      <c r="H18" s="135"/>
      <c r="I18" s="150"/>
    </row>
    <row r="19" ht="20.1" customHeight="1" spans="1:9">
      <c r="A19" s="126"/>
      <c r="B19" s="149"/>
      <c r="C19" s="150"/>
      <c r="D19" s="151"/>
      <c r="E19" s="115"/>
      <c r="F19" s="135"/>
      <c r="G19" s="115"/>
      <c r="H19" s="135"/>
      <c r="I19" s="150"/>
    </row>
    <row r="20" ht="20.1" customHeight="1" spans="1:9">
      <c r="A20" s="126"/>
      <c r="B20" s="149"/>
      <c r="C20" s="150"/>
      <c r="D20" s="151"/>
      <c r="E20" s="115"/>
      <c r="F20" s="135"/>
      <c r="G20" s="115"/>
      <c r="H20" s="135"/>
      <c r="I20" s="150"/>
    </row>
    <row r="21" ht="20.1" customHeight="1" spans="1:9">
      <c r="A21" s="152"/>
      <c r="B21" s="153"/>
      <c r="C21" s="154"/>
      <c r="D21" s="155"/>
      <c r="E21" s="129"/>
      <c r="F21" s="156"/>
      <c r="G21" s="129"/>
      <c r="H21" s="156"/>
      <c r="I21" s="154"/>
    </row>
    <row r="22" ht="23.25" spans="1:10">
      <c r="A22" s="157" t="s">
        <v>30</v>
      </c>
      <c r="B22" s="158"/>
      <c r="C22" s="159">
        <f>C7+C8+C9+C10+C11+C12+C14+C15+C16++C17+C18+C19+C20+C21</f>
        <v>5046461</v>
      </c>
      <c r="D22" s="159"/>
      <c r="E22" s="160"/>
      <c r="F22" s="161">
        <f>F7+F8+F9+F10+F11+F12+F14+F15+F16++F17+F18+F19+F20+F21</f>
        <v>131206.4</v>
      </c>
      <c r="G22" s="160"/>
      <c r="H22" s="161">
        <f>H7+H8+H9+H10+H11+H12+H14+H15+H16++H17+H18+H19+H20+H21</f>
        <v>3052.7</v>
      </c>
      <c r="I22" s="193">
        <f>I7+I8+I9+I10+I11+I12+I14+I15+I16++I17+I18+I19+I20+I21</f>
        <v>4912201.9</v>
      </c>
      <c r="J22" s="105">
        <f>C22-F22-H22-I22</f>
        <v>0</v>
      </c>
    </row>
    <row r="23" ht="26.1" customHeight="1" spans="1:9">
      <c r="A23" s="162" t="s">
        <v>32</v>
      </c>
      <c r="B23" s="163"/>
      <c r="C23" s="164">
        <f>I14</f>
        <v>1760963.96</v>
      </c>
      <c r="D23" s="165" t="s">
        <v>33</v>
      </c>
      <c r="E23" s="166" t="s">
        <v>51</v>
      </c>
      <c r="F23" s="167"/>
      <c r="G23" s="167"/>
      <c r="H23" s="167"/>
      <c r="I23" s="194"/>
    </row>
    <row r="24" ht="26.1" customHeight="1" spans="1:11">
      <c r="A24" s="168"/>
      <c r="B24" s="169"/>
      <c r="C24" s="170"/>
      <c r="D24" s="171" t="s">
        <v>35</v>
      </c>
      <c r="E24" s="172" t="s">
        <v>52</v>
      </c>
      <c r="F24" s="173"/>
      <c r="G24" s="173"/>
      <c r="H24" s="173"/>
      <c r="I24" s="195"/>
      <c r="K24" s="103" t="s">
        <v>37</v>
      </c>
    </row>
    <row r="25" ht="45" customHeight="1" spans="1:14">
      <c r="A25" s="174" t="s">
        <v>38</v>
      </c>
      <c r="B25" s="175"/>
      <c r="C25" s="176" t="s">
        <v>53</v>
      </c>
      <c r="D25" s="177"/>
      <c r="E25" s="177"/>
      <c r="F25" s="177"/>
      <c r="G25" s="177"/>
      <c r="H25" s="177"/>
      <c r="I25" s="196"/>
      <c r="K25" s="103" t="s">
        <v>41</v>
      </c>
      <c r="L25" s="197"/>
      <c r="M25" s="104"/>
      <c r="N25" s="104"/>
    </row>
    <row r="26" ht="45" customHeight="1" spans="1:12">
      <c r="A26" s="174" t="s">
        <v>42</v>
      </c>
      <c r="B26" s="175"/>
      <c r="C26" s="178" t="s">
        <v>43</v>
      </c>
      <c r="D26" s="179"/>
      <c r="E26" s="179"/>
      <c r="F26" s="179"/>
      <c r="G26" s="179"/>
      <c r="H26" s="179"/>
      <c r="I26" s="198"/>
      <c r="L26" s="105" t="s">
        <v>44</v>
      </c>
    </row>
    <row r="27" ht="45" customHeight="1" spans="1:9">
      <c r="A27" s="174" t="s">
        <v>45</v>
      </c>
      <c r="B27" s="175"/>
      <c r="C27" s="180"/>
      <c r="D27" s="181"/>
      <c r="E27" s="181"/>
      <c r="F27" s="181"/>
      <c r="G27" s="181"/>
      <c r="H27" s="181"/>
      <c r="I27" s="199"/>
    </row>
    <row r="28" ht="45" customHeight="1" spans="1:9">
      <c r="A28" s="174" t="s">
        <v>46</v>
      </c>
      <c r="B28" s="175"/>
      <c r="C28" s="180"/>
      <c r="D28" s="181"/>
      <c r="E28" s="181"/>
      <c r="F28" s="181"/>
      <c r="G28" s="181"/>
      <c r="H28" s="181"/>
      <c r="I28" s="199"/>
    </row>
    <row r="29" ht="42" customHeight="1" spans="1:9">
      <c r="A29" s="174" t="s">
        <v>47</v>
      </c>
      <c r="B29" s="175"/>
      <c r="C29" s="180"/>
      <c r="D29" s="181"/>
      <c r="E29" s="181"/>
      <c r="F29" s="181"/>
      <c r="G29" s="181"/>
      <c r="H29" s="181"/>
      <c r="I29" s="199"/>
    </row>
    <row r="30" spans="2:9">
      <c r="B30" s="182"/>
      <c r="C30" s="182"/>
      <c r="D30" s="182"/>
      <c r="E30" s="183"/>
      <c r="F30" s="182"/>
      <c r="G30" s="183"/>
      <c r="H30" s="182"/>
      <c r="I30" s="182"/>
    </row>
    <row r="31" spans="2:9">
      <c r="B31" s="182"/>
      <c r="C31" s="182"/>
      <c r="D31" s="182"/>
      <c r="E31" s="183"/>
      <c r="F31" s="182"/>
      <c r="G31" s="183"/>
      <c r="H31" s="182"/>
      <c r="I31" s="182"/>
    </row>
    <row r="32" spans="2:9">
      <c r="B32" s="182"/>
      <c r="C32" s="182"/>
      <c r="D32" s="182"/>
      <c r="E32" s="183"/>
      <c r="F32" s="182"/>
      <c r="G32" s="183"/>
      <c r="H32" s="182"/>
      <c r="I32" s="182"/>
    </row>
    <row r="35" spans="2:2">
      <c r="B35"/>
    </row>
    <row r="52" spans="11:11">
      <c r="K52" s="190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23:B24"/>
    <mergeCell ref="A4:B5"/>
    <mergeCell ref="C4:I5"/>
  </mergeCells>
  <printOptions horizontalCentered="1" verticalCentered="1"/>
  <pageMargins left="0.354330708661417" right="0.236220472440945" top="0.196850393700787" bottom="0.236220472440945" header="0.196850393700787" footer="0.15748031496063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zoomScale="110" zoomScaleNormal="110" topLeftCell="A2" workbookViewId="0">
      <pane ySplit="6" topLeftCell="A11" activePane="bottomLeft" state="frozen"/>
      <selection/>
      <selection pane="bottomLeft" activeCell="A8" sqref="$A8:$XFD9"/>
    </sheetView>
  </sheetViews>
  <sheetFormatPr defaultColWidth="9" defaultRowHeight="11.25"/>
  <cols>
    <col min="1" max="1" width="3.21666666666667" style="1" customWidth="1"/>
    <col min="2" max="2" width="11.4666666666667" style="5" customWidth="1"/>
    <col min="3" max="3" width="10.125" style="1" customWidth="1"/>
    <col min="4" max="4" width="7.04166666666667" style="1" customWidth="1"/>
    <col min="5" max="5" width="6.625" style="6" customWidth="1"/>
    <col min="6" max="6" width="9.75" style="6" customWidth="1"/>
    <col min="7" max="7" width="8.125" style="6" customWidth="1"/>
    <col min="8" max="8" width="4.88333333333333" style="1" customWidth="1"/>
    <col min="9" max="9" width="9.875" style="6" customWidth="1"/>
    <col min="10" max="10" width="7.25" style="6" customWidth="1"/>
    <col min="11" max="11" width="11.4416666666667" style="1" customWidth="1"/>
    <col min="12" max="12" width="8.625" style="1" customWidth="1"/>
    <col min="13" max="13" width="10.8833333333333" style="6" customWidth="1"/>
    <col min="14" max="14" width="7" style="1" customWidth="1"/>
    <col min="15" max="15" width="10.1083333333333" style="1" customWidth="1"/>
    <col min="16" max="16" width="7.25" style="1" customWidth="1"/>
    <col min="17" max="17" width="20.5" style="1" customWidth="1"/>
    <col min="18" max="18" width="12.625" style="1" customWidth="1"/>
    <col min="19" max="19" width="10.75" style="1" customWidth="1"/>
    <col min="20" max="20" width="11.375" style="6" customWidth="1"/>
    <col min="21" max="21" width="9.875" style="1" customWidth="1"/>
    <col min="22" max="32" width="9" style="1" customWidth="1"/>
    <col min="33" max="16352" width="16" style="1" customWidth="1"/>
    <col min="16353" max="16362" width="9" style="1" customWidth="1"/>
    <col min="16363" max="16384" width="9" style="3"/>
  </cols>
  <sheetData>
    <row r="1" s="1" customFormat="1" ht="24.9" customHeight="1" spans="1:16384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s="1" customFormat="1" ht="27.9" customHeight="1" spans="1:16384">
      <c r="A2" s="8" t="s">
        <v>2</v>
      </c>
      <c r="B2" s="8"/>
      <c r="C2" s="9" t="s">
        <v>55</v>
      </c>
      <c r="D2" s="9"/>
      <c r="E2" s="9"/>
      <c r="F2" s="9"/>
      <c r="G2" s="9"/>
      <c r="H2" s="10" t="s">
        <v>56</v>
      </c>
      <c r="I2" s="10"/>
      <c r="J2" s="9" t="s">
        <v>57</v>
      </c>
      <c r="K2" s="9"/>
      <c r="L2" s="9"/>
      <c r="M2" s="9"/>
      <c r="N2" s="9"/>
      <c r="O2" s="8" t="s">
        <v>10</v>
      </c>
      <c r="P2" s="8"/>
      <c r="Q2" s="79">
        <v>1773</v>
      </c>
      <c r="R2" s="80" t="s">
        <v>58</v>
      </c>
      <c r="S2" s="80"/>
      <c r="T2" s="81"/>
      <c r="U2" s="81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3"/>
      <c r="XFD2" s="3"/>
    </row>
    <row r="3" s="1" customFormat="1" ht="27.9" customHeight="1" spans="1:16384">
      <c r="A3" s="11" t="s">
        <v>8</v>
      </c>
      <c r="B3" s="11"/>
      <c r="C3" s="12">
        <v>6508968</v>
      </c>
      <c r="D3" s="12"/>
      <c r="E3" s="12"/>
      <c r="F3" s="13" t="s">
        <v>59</v>
      </c>
      <c r="G3" s="14" t="s">
        <v>60</v>
      </c>
      <c r="H3" s="11" t="s">
        <v>61</v>
      </c>
      <c r="I3" s="11"/>
      <c r="J3" s="27"/>
      <c r="K3" s="27"/>
      <c r="L3" s="27"/>
      <c r="M3" s="27"/>
      <c r="N3" s="27"/>
      <c r="O3" s="11" t="s">
        <v>62</v>
      </c>
      <c r="P3" s="11"/>
      <c r="Q3" s="27"/>
      <c r="R3" s="20" t="s">
        <v>63</v>
      </c>
      <c r="S3" s="7"/>
      <c r="T3" s="82"/>
      <c r="U3" s="8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4" s="1" customFormat="1" ht="27.9" customHeight="1" spans="1:16384">
      <c r="A4" s="11" t="s">
        <v>64</v>
      </c>
      <c r="B4" s="11"/>
      <c r="C4" s="12">
        <v>6110772</v>
      </c>
      <c r="D4" s="12"/>
      <c r="E4" s="12"/>
      <c r="F4" s="13" t="s">
        <v>65</v>
      </c>
      <c r="G4" s="15"/>
      <c r="H4" s="11" t="s">
        <v>66</v>
      </c>
      <c r="I4" s="11"/>
      <c r="J4" s="27"/>
      <c r="K4" s="27"/>
      <c r="L4" s="27"/>
      <c r="M4" s="27"/>
      <c r="N4" s="27"/>
      <c r="O4" s="11" t="s">
        <v>67</v>
      </c>
      <c r="P4" s="11"/>
      <c r="Q4" s="12"/>
      <c r="R4" s="13" t="s">
        <v>68</v>
      </c>
      <c r="S4" s="12"/>
      <c r="T4" s="13" t="s">
        <v>69</v>
      </c>
      <c r="U4" s="12" t="s">
        <v>70</v>
      </c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3"/>
    </row>
    <row r="5" s="1" customFormat="1" ht="27.9" customHeight="1" spans="1:16384">
      <c r="A5" s="11" t="s">
        <v>71</v>
      </c>
      <c r="B5" s="16" t="s">
        <v>72</v>
      </c>
      <c r="C5" s="17"/>
      <c r="D5" s="17"/>
      <c r="E5" s="17"/>
      <c r="F5" s="18"/>
      <c r="G5" s="19" t="s">
        <v>73</v>
      </c>
      <c r="H5" s="16" t="s">
        <v>72</v>
      </c>
      <c r="I5" s="17"/>
      <c r="J5" s="18"/>
      <c r="K5" s="16" t="s">
        <v>74</v>
      </c>
      <c r="L5" s="17"/>
      <c r="M5" s="16" t="s">
        <v>75</v>
      </c>
      <c r="N5" s="18"/>
      <c r="O5" s="16" t="s">
        <v>76</v>
      </c>
      <c r="P5" s="18"/>
      <c r="Q5" s="84" t="s">
        <v>77</v>
      </c>
      <c r="R5" s="85"/>
      <c r="S5" s="85"/>
      <c r="T5" s="13" t="s">
        <v>78</v>
      </c>
      <c r="U5" s="11" t="s">
        <v>79</v>
      </c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  <c r="XFD5" s="3"/>
    </row>
    <row r="6" s="1" customFormat="1" ht="27.9" customHeight="1" spans="1:16384">
      <c r="A6" s="11"/>
      <c r="B6" s="20" t="s">
        <v>80</v>
      </c>
      <c r="C6" s="7"/>
      <c r="D6" s="7"/>
      <c r="E6" s="7"/>
      <c r="F6" s="21"/>
      <c r="G6" s="11"/>
      <c r="H6" s="20" t="s">
        <v>81</v>
      </c>
      <c r="I6" s="7"/>
      <c r="J6" s="21"/>
      <c r="K6" s="20" t="s">
        <v>82</v>
      </c>
      <c r="L6" s="7"/>
      <c r="M6" s="20" t="s">
        <v>83</v>
      </c>
      <c r="N6" s="21"/>
      <c r="O6" s="20" t="s">
        <v>84</v>
      </c>
      <c r="P6" s="21"/>
      <c r="Q6" s="86" t="s">
        <v>85</v>
      </c>
      <c r="R6" s="87"/>
      <c r="S6" s="87"/>
      <c r="T6" s="13"/>
      <c r="U6" s="11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1" customFormat="1" ht="27.9" customHeight="1" spans="1:16384">
      <c r="A7" s="11"/>
      <c r="B7" s="22" t="s">
        <v>86</v>
      </c>
      <c r="C7" s="11" t="s">
        <v>87</v>
      </c>
      <c r="D7" s="11" t="s">
        <v>88</v>
      </c>
      <c r="E7" s="13" t="s">
        <v>89</v>
      </c>
      <c r="F7" s="13" t="s">
        <v>90</v>
      </c>
      <c r="G7" s="22" t="s">
        <v>91</v>
      </c>
      <c r="H7" s="11" t="s">
        <v>92</v>
      </c>
      <c r="I7" s="13" t="s">
        <v>93</v>
      </c>
      <c r="J7" s="13" t="s">
        <v>94</v>
      </c>
      <c r="K7" s="57" t="s">
        <v>93</v>
      </c>
      <c r="L7" s="57" t="s">
        <v>94</v>
      </c>
      <c r="M7" s="13" t="s">
        <v>93</v>
      </c>
      <c r="N7" s="11" t="s">
        <v>94</v>
      </c>
      <c r="O7" s="11" t="s">
        <v>95</v>
      </c>
      <c r="P7" s="11" t="s">
        <v>94</v>
      </c>
      <c r="Q7" s="13" t="s">
        <v>96</v>
      </c>
      <c r="R7" s="13" t="s">
        <v>97</v>
      </c>
      <c r="S7" s="13" t="s">
        <v>98</v>
      </c>
      <c r="T7" s="13"/>
      <c r="U7" s="11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2" customFormat="1" ht="27.9" customHeight="1" spans="1:16384">
      <c r="A8" s="23">
        <v>1</v>
      </c>
      <c r="B8" s="24" t="s">
        <v>99</v>
      </c>
      <c r="C8" s="23"/>
      <c r="D8" s="23">
        <v>250000</v>
      </c>
      <c r="E8" s="25"/>
      <c r="F8" s="25" t="s">
        <v>100</v>
      </c>
      <c r="G8" s="24"/>
      <c r="H8" s="23"/>
      <c r="I8" s="25"/>
      <c r="J8" s="25"/>
      <c r="K8" s="58"/>
      <c r="L8" s="58"/>
      <c r="M8" s="25"/>
      <c r="N8" s="23"/>
      <c r="O8" s="23"/>
      <c r="P8" s="23"/>
      <c r="Q8" s="25"/>
      <c r="R8" s="25"/>
      <c r="S8" s="25"/>
      <c r="T8" s="25"/>
      <c r="U8" s="2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101"/>
      <c r="XEJ8" s="101"/>
      <c r="XEK8" s="101"/>
      <c r="XEL8" s="101"/>
      <c r="XEM8" s="101"/>
      <c r="XEN8" s="101"/>
      <c r="XEO8" s="101"/>
      <c r="XEP8" s="101"/>
      <c r="XEQ8" s="101"/>
      <c r="XER8" s="101"/>
      <c r="XES8" s="101"/>
      <c r="XET8" s="101"/>
      <c r="XEU8" s="101"/>
      <c r="XEV8" s="101"/>
      <c r="XEW8" s="101"/>
      <c r="XEX8" s="101"/>
      <c r="XEY8" s="101"/>
      <c r="XEZ8" s="101"/>
      <c r="XFA8" s="101"/>
      <c r="XFB8" s="101"/>
      <c r="XFC8" s="101"/>
      <c r="XFD8" s="101"/>
    </row>
    <row r="9" s="2" customFormat="1" ht="27.9" customHeight="1" spans="1:16384">
      <c r="A9" s="23">
        <v>2</v>
      </c>
      <c r="B9" s="24" t="s">
        <v>99</v>
      </c>
      <c r="C9" s="23"/>
      <c r="D9" s="23">
        <v>200000</v>
      </c>
      <c r="E9" s="25"/>
      <c r="F9" s="25" t="s">
        <v>100</v>
      </c>
      <c r="G9" s="24"/>
      <c r="H9" s="23"/>
      <c r="I9" s="25"/>
      <c r="J9" s="25"/>
      <c r="K9" s="58"/>
      <c r="L9" s="58"/>
      <c r="M9" s="25"/>
      <c r="N9" s="23"/>
      <c r="O9" s="23"/>
      <c r="P9" s="23"/>
      <c r="Q9" s="25"/>
      <c r="R9" s="25"/>
      <c r="S9" s="25"/>
      <c r="T9" s="25"/>
      <c r="U9" s="2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101"/>
      <c r="XEJ9" s="101"/>
      <c r="XEK9" s="101"/>
      <c r="XEL9" s="101"/>
      <c r="XEM9" s="101"/>
      <c r="XEN9" s="101"/>
      <c r="XEO9" s="101"/>
      <c r="XEP9" s="101"/>
      <c r="XEQ9" s="101"/>
      <c r="XER9" s="101"/>
      <c r="XES9" s="101"/>
      <c r="XET9" s="101"/>
      <c r="XEU9" s="101"/>
      <c r="XEV9" s="101"/>
      <c r="XEW9" s="101"/>
      <c r="XEX9" s="101"/>
      <c r="XEY9" s="101"/>
      <c r="XEZ9" s="101"/>
      <c r="XFA9" s="101"/>
      <c r="XFB9" s="101"/>
      <c r="XFC9" s="101"/>
      <c r="XFD9" s="101"/>
    </row>
    <row r="10" s="3" customFormat="1" ht="32" customHeight="1" spans="1:21">
      <c r="A10" s="11">
        <v>3</v>
      </c>
      <c r="B10" s="26">
        <v>42364</v>
      </c>
      <c r="C10" s="27">
        <v>903758</v>
      </c>
      <c r="D10" s="28"/>
      <c r="E10" s="12"/>
      <c r="F10" s="29" t="s">
        <v>101</v>
      </c>
      <c r="G10" s="30"/>
      <c r="H10" s="31"/>
      <c r="I10" s="59"/>
      <c r="J10" s="12"/>
      <c r="K10" s="60">
        <v>1952.7</v>
      </c>
      <c r="L10" s="60" t="s">
        <v>102</v>
      </c>
      <c r="M10" s="60">
        <v>1100</v>
      </c>
      <c r="N10" s="60" t="s">
        <v>50</v>
      </c>
      <c r="O10" s="27"/>
      <c r="P10" s="27"/>
      <c r="Q10" s="88"/>
      <c r="R10" s="12"/>
      <c r="S10" s="12"/>
      <c r="T10" s="12"/>
      <c r="U10" s="27"/>
    </row>
    <row r="11" s="3" customFormat="1" ht="32" customHeight="1" spans="1:21">
      <c r="A11" s="11">
        <v>4</v>
      </c>
      <c r="B11" s="26">
        <v>42404</v>
      </c>
      <c r="C11" s="27">
        <v>1552061</v>
      </c>
      <c r="D11" s="32"/>
      <c r="E11" s="12"/>
      <c r="F11" s="29" t="s">
        <v>101</v>
      </c>
      <c r="G11" s="30"/>
      <c r="H11" s="31"/>
      <c r="I11" s="59"/>
      <c r="J11" s="12"/>
      <c r="K11" s="60">
        <v>3262.22</v>
      </c>
      <c r="L11" s="60" t="s">
        <v>102</v>
      </c>
      <c r="M11" s="61"/>
      <c r="N11" s="61"/>
      <c r="O11" s="27"/>
      <c r="P11" s="27"/>
      <c r="Q11" s="88"/>
      <c r="R11" s="12"/>
      <c r="S11" s="12"/>
      <c r="T11" s="12"/>
      <c r="U11" s="27"/>
    </row>
    <row r="12" s="3" customFormat="1" ht="32" customHeight="1" spans="1:21">
      <c r="A12" s="11">
        <v>5</v>
      </c>
      <c r="B12" s="26">
        <v>42495</v>
      </c>
      <c r="C12" s="27">
        <v>435636.5</v>
      </c>
      <c r="D12" s="27"/>
      <c r="E12" s="12"/>
      <c r="F12" s="29" t="s">
        <v>101</v>
      </c>
      <c r="G12" s="30"/>
      <c r="H12" s="31"/>
      <c r="I12" s="59"/>
      <c r="J12" s="12"/>
      <c r="K12" s="59">
        <v>18075.16</v>
      </c>
      <c r="L12" s="12" t="s">
        <v>103</v>
      </c>
      <c r="M12" s="12"/>
      <c r="N12" s="27"/>
      <c r="O12" s="27"/>
      <c r="P12" s="27"/>
      <c r="Q12" s="29"/>
      <c r="R12" s="12"/>
      <c r="S12" s="12"/>
      <c r="T12" s="12"/>
      <c r="U12" s="27"/>
    </row>
    <row r="13" s="3" customFormat="1" ht="32" customHeight="1" spans="1:21">
      <c r="A13" s="11">
        <v>6</v>
      </c>
      <c r="B13" s="26">
        <v>42495</v>
      </c>
      <c r="C13" s="27">
        <v>391914.5</v>
      </c>
      <c r="D13" s="27"/>
      <c r="E13" s="12"/>
      <c r="F13" s="29" t="s">
        <v>101</v>
      </c>
      <c r="G13" s="30"/>
      <c r="H13" s="31"/>
      <c r="I13" s="62"/>
      <c r="J13" s="62"/>
      <c r="K13" s="59">
        <v>112104.2</v>
      </c>
      <c r="L13" s="12" t="s">
        <v>103</v>
      </c>
      <c r="M13" s="12"/>
      <c r="N13" s="62"/>
      <c r="O13" s="27"/>
      <c r="P13" s="27"/>
      <c r="Q13" s="29"/>
      <c r="R13" s="12"/>
      <c r="S13" s="12"/>
      <c r="T13" s="12"/>
      <c r="U13" s="27"/>
    </row>
    <row r="14" s="1" customFormat="1" ht="32" customHeight="1" spans="1:16384">
      <c r="A14" s="11">
        <v>7</v>
      </c>
      <c r="B14" s="26">
        <v>42782</v>
      </c>
      <c r="C14" s="33">
        <v>1763091</v>
      </c>
      <c r="D14" s="34"/>
      <c r="E14" s="35"/>
      <c r="F14" s="29" t="s">
        <v>101</v>
      </c>
      <c r="G14" s="35"/>
      <c r="H14" s="36"/>
      <c r="I14" s="63"/>
      <c r="J14" s="63"/>
      <c r="K14" s="63"/>
      <c r="L14" s="12"/>
      <c r="M14" s="63"/>
      <c r="N14" s="12"/>
      <c r="O14" s="63"/>
      <c r="P14" s="12"/>
      <c r="Q14" s="29"/>
      <c r="R14" s="12"/>
      <c r="S14" s="13"/>
      <c r="T14" s="89"/>
      <c r="U14" s="90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3"/>
      <c r="XFD14" s="3"/>
    </row>
    <row r="15" s="1" customFormat="1" ht="32" customHeight="1" spans="1:16384">
      <c r="A15" s="11">
        <v>8</v>
      </c>
      <c r="B15" s="26" t="s">
        <v>104</v>
      </c>
      <c r="C15" s="37"/>
      <c r="D15" s="38"/>
      <c r="E15" s="39"/>
      <c r="F15" s="29"/>
      <c r="G15" s="39"/>
      <c r="H15" s="40"/>
      <c r="I15" s="64"/>
      <c r="J15" s="64"/>
      <c r="K15" s="64"/>
      <c r="L15" s="64"/>
      <c r="M15" s="64"/>
      <c r="N15" s="65"/>
      <c r="O15" s="64"/>
      <c r="P15" s="65"/>
      <c r="Q15" s="29" t="s">
        <v>105</v>
      </c>
      <c r="R15" s="65"/>
      <c r="S15" s="12">
        <v>538542.24</v>
      </c>
      <c r="T15" s="89">
        <v>538542.24</v>
      </c>
      <c r="U15" s="90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  <c r="XFC15" s="3"/>
      <c r="XFD15" s="3"/>
    </row>
    <row r="16" s="1" customFormat="1" ht="32" customHeight="1" spans="1:16384">
      <c r="A16" s="11">
        <v>9</v>
      </c>
      <c r="B16" s="26" t="s">
        <v>106</v>
      </c>
      <c r="C16" s="37"/>
      <c r="D16" s="38"/>
      <c r="E16" s="39"/>
      <c r="F16" s="29"/>
      <c r="G16" s="39"/>
      <c r="H16" s="40"/>
      <c r="I16" s="64"/>
      <c r="J16" s="64"/>
      <c r="K16" s="64"/>
      <c r="L16" s="64"/>
      <c r="M16" s="64"/>
      <c r="N16" s="65"/>
      <c r="O16" s="64"/>
      <c r="P16" s="65"/>
      <c r="Q16" s="29" t="s">
        <v>107</v>
      </c>
      <c r="R16" s="65"/>
      <c r="S16" s="12">
        <v>345187.9</v>
      </c>
      <c r="T16" s="89">
        <v>345187.9</v>
      </c>
      <c r="U16" s="90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  <c r="XFC16" s="3"/>
      <c r="XFD16" s="3"/>
    </row>
    <row r="17" s="1" customFormat="1" ht="32" customHeight="1" spans="1:16384">
      <c r="A17" s="11">
        <v>10</v>
      </c>
      <c r="B17" s="26" t="s">
        <v>108</v>
      </c>
      <c r="C17" s="37"/>
      <c r="D17" s="38"/>
      <c r="E17" s="39"/>
      <c r="F17" s="29"/>
      <c r="G17" s="39"/>
      <c r="H17" s="40"/>
      <c r="I17" s="64"/>
      <c r="J17" s="64"/>
      <c r="K17" s="64"/>
      <c r="L17" s="64"/>
      <c r="M17" s="64"/>
      <c r="N17" s="65"/>
      <c r="O17" s="64"/>
      <c r="P17" s="65"/>
      <c r="Q17" s="29" t="s">
        <v>107</v>
      </c>
      <c r="R17" s="65"/>
      <c r="S17" s="12">
        <v>77603</v>
      </c>
      <c r="T17" s="89">
        <v>77603</v>
      </c>
      <c r="U17" s="90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  <c r="XFD17" s="3"/>
    </row>
    <row r="18" s="1" customFormat="1" ht="32" customHeight="1" spans="1:16384">
      <c r="A18" s="11">
        <v>11</v>
      </c>
      <c r="B18" s="26" t="s">
        <v>108</v>
      </c>
      <c r="C18" s="37"/>
      <c r="D18" s="38"/>
      <c r="E18" s="39"/>
      <c r="F18" s="29"/>
      <c r="G18" s="39"/>
      <c r="H18" s="40"/>
      <c r="I18" s="64"/>
      <c r="J18" s="64"/>
      <c r="K18" s="64"/>
      <c r="L18" s="64"/>
      <c r="M18" s="64"/>
      <c r="N18" s="65"/>
      <c r="O18" s="64"/>
      <c r="P18" s="65"/>
      <c r="Q18" s="29" t="s">
        <v>105</v>
      </c>
      <c r="R18" s="65"/>
      <c r="S18" s="12">
        <v>1362353.8</v>
      </c>
      <c r="T18" s="89">
        <v>1362353.8</v>
      </c>
      <c r="U18" s="90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  <c r="XFC18" s="3"/>
      <c r="XFD18" s="3"/>
    </row>
    <row r="19" s="1" customFormat="1" ht="32" customHeight="1" spans="1:16384">
      <c r="A19" s="11">
        <v>12</v>
      </c>
      <c r="B19" s="26" t="s">
        <v>109</v>
      </c>
      <c r="C19" s="37"/>
      <c r="D19" s="38"/>
      <c r="E19" s="39"/>
      <c r="F19" s="29"/>
      <c r="G19" s="39"/>
      <c r="H19" s="40"/>
      <c r="I19" s="64"/>
      <c r="J19" s="64"/>
      <c r="K19" s="64"/>
      <c r="L19" s="64"/>
      <c r="M19" s="64"/>
      <c r="N19" s="65"/>
      <c r="O19" s="64"/>
      <c r="P19" s="65"/>
      <c r="Q19" s="29" t="s">
        <v>107</v>
      </c>
      <c r="R19" s="65"/>
      <c r="S19" s="12">
        <v>41377.55</v>
      </c>
      <c r="T19" s="89">
        <v>41377.55</v>
      </c>
      <c r="U19" s="90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  <c r="XEZ19" s="3"/>
      <c r="XFA19" s="3"/>
      <c r="XFB19" s="3"/>
      <c r="XFC19" s="3"/>
      <c r="XFD19" s="3"/>
    </row>
    <row r="20" s="1" customFormat="1" ht="32" customHeight="1" spans="1:16384">
      <c r="A20" s="11">
        <v>13</v>
      </c>
      <c r="B20" s="26" t="s">
        <v>109</v>
      </c>
      <c r="C20" s="37"/>
      <c r="D20" s="38"/>
      <c r="E20" s="39"/>
      <c r="F20" s="29"/>
      <c r="G20" s="39"/>
      <c r="H20" s="40"/>
      <c r="I20" s="64"/>
      <c r="J20" s="64"/>
      <c r="K20" s="64"/>
      <c r="L20" s="64"/>
      <c r="M20" s="64"/>
      <c r="N20" s="65"/>
      <c r="O20" s="64"/>
      <c r="P20" s="65"/>
      <c r="Q20" s="29" t="s">
        <v>105</v>
      </c>
      <c r="R20" s="65"/>
      <c r="S20" s="12">
        <v>786173.45</v>
      </c>
      <c r="T20" s="89">
        <v>786173.45</v>
      </c>
      <c r="U20" s="90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  <c r="XEZ20" s="3"/>
      <c r="XFA20" s="3"/>
      <c r="XFB20" s="3"/>
      <c r="XFC20" s="3"/>
      <c r="XFD20" s="3"/>
    </row>
    <row r="21" s="1" customFormat="1" ht="32" customHeight="1" spans="1:16384">
      <c r="A21" s="11">
        <v>14</v>
      </c>
      <c r="B21" s="26">
        <v>42795</v>
      </c>
      <c r="C21" s="37"/>
      <c r="D21" s="38"/>
      <c r="E21" s="39"/>
      <c r="F21" s="39"/>
      <c r="G21" s="39"/>
      <c r="H21" s="40"/>
      <c r="I21" s="64"/>
      <c r="J21" s="64"/>
      <c r="K21" s="64"/>
      <c r="L21" s="64"/>
      <c r="M21" s="64"/>
      <c r="N21" s="65"/>
      <c r="O21" s="64"/>
      <c r="P21" s="65"/>
      <c r="Q21" s="29" t="s">
        <v>107</v>
      </c>
      <c r="R21" s="65"/>
      <c r="S21" s="12">
        <v>88154.55</v>
      </c>
      <c r="T21" s="89">
        <v>88154.55</v>
      </c>
      <c r="U21" s="90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  <c r="XFB21" s="3"/>
      <c r="XFC21" s="3"/>
      <c r="XFD21" s="3"/>
    </row>
    <row r="22" s="1" customFormat="1" ht="32" customHeight="1" spans="1:16384">
      <c r="A22" s="11">
        <v>15</v>
      </c>
      <c r="B22" s="26">
        <v>42795</v>
      </c>
      <c r="C22" s="37"/>
      <c r="D22" s="38"/>
      <c r="E22" s="39"/>
      <c r="F22" s="39"/>
      <c r="G22" s="39"/>
      <c r="H22" s="40"/>
      <c r="I22" s="64"/>
      <c r="J22" s="64"/>
      <c r="K22" s="64"/>
      <c r="L22" s="64"/>
      <c r="M22" s="64"/>
      <c r="N22" s="65"/>
      <c r="O22" s="64"/>
      <c r="P22" s="65"/>
      <c r="Q22" s="29" t="s">
        <v>105</v>
      </c>
      <c r="R22" s="65"/>
      <c r="S22" s="12">
        <v>1674936.45</v>
      </c>
      <c r="T22" s="89">
        <v>1674936.45</v>
      </c>
      <c r="U22" s="90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  <c r="XFB22" s="3"/>
      <c r="XFC22" s="3"/>
      <c r="XFD22" s="3"/>
    </row>
    <row r="23" s="4" customFormat="1" ht="32" customHeight="1" spans="1:16384">
      <c r="A23" s="11">
        <v>16</v>
      </c>
      <c r="B23" s="41">
        <v>44445</v>
      </c>
      <c r="C23" s="37">
        <v>400000</v>
      </c>
      <c r="D23" s="38"/>
      <c r="E23" s="39"/>
      <c r="F23" s="42" t="s">
        <v>110</v>
      </c>
      <c r="G23" s="39"/>
      <c r="H23" s="43"/>
      <c r="I23" s="66"/>
      <c r="J23" s="65"/>
      <c r="K23" s="64"/>
      <c r="L23" s="64"/>
      <c r="M23" s="65">
        <v>300</v>
      </c>
      <c r="N23" s="67" t="s">
        <v>111</v>
      </c>
      <c r="O23" s="64"/>
      <c r="P23" s="65"/>
      <c r="Q23" s="42"/>
      <c r="R23" s="65"/>
      <c r="S23" s="25"/>
      <c r="T23" s="91"/>
      <c r="U23" s="92"/>
      <c r="XEI23" s="101"/>
      <c r="XEJ23" s="101"/>
      <c r="XEK23" s="101"/>
      <c r="XEL23" s="101"/>
      <c r="XEM23" s="101"/>
      <c r="XEN23" s="101"/>
      <c r="XEO23" s="101"/>
      <c r="XEP23" s="101"/>
      <c r="XEQ23" s="101"/>
      <c r="XER23" s="101"/>
      <c r="XES23" s="101"/>
      <c r="XET23" s="101"/>
      <c r="XEU23" s="101"/>
      <c r="XEV23" s="101"/>
      <c r="XEW23" s="101"/>
      <c r="XEX23" s="101"/>
      <c r="XEY23" s="101"/>
      <c r="XEZ23" s="101"/>
      <c r="XFA23" s="101"/>
      <c r="XFB23" s="101"/>
      <c r="XFC23" s="101"/>
      <c r="XFD23" s="101"/>
    </row>
    <row r="24" s="1" customFormat="1" ht="32" customHeight="1" spans="1:16384">
      <c r="A24" s="11">
        <v>17</v>
      </c>
      <c r="B24" s="41"/>
      <c r="C24" s="37"/>
      <c r="D24" s="38"/>
      <c r="E24" s="39"/>
      <c r="F24" s="39"/>
      <c r="G24" s="39"/>
      <c r="H24" s="40"/>
      <c r="I24" s="64"/>
      <c r="J24" s="64"/>
      <c r="K24" s="64"/>
      <c r="L24" s="64"/>
      <c r="M24" s="68">
        <v>1000</v>
      </c>
      <c r="N24" s="65" t="s">
        <v>112</v>
      </c>
      <c r="O24" s="64"/>
      <c r="P24" s="65"/>
      <c r="Q24" s="29"/>
      <c r="R24" s="65"/>
      <c r="S24" s="12"/>
      <c r="T24" s="89"/>
      <c r="U24" s="90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  <c r="XEW24" s="3"/>
      <c r="XEX24" s="3"/>
      <c r="XEY24" s="3"/>
      <c r="XEZ24" s="3"/>
      <c r="XFA24" s="3"/>
      <c r="XFB24" s="3"/>
      <c r="XFC24" s="3"/>
      <c r="XFD24" s="3"/>
    </row>
    <row r="25" s="1" customFormat="1" ht="32" customHeight="1" spans="1:16384">
      <c r="A25" s="11">
        <v>18</v>
      </c>
      <c r="B25" s="41"/>
      <c r="C25" s="37"/>
      <c r="D25" s="38"/>
      <c r="E25" s="39"/>
      <c r="F25" s="39"/>
      <c r="G25" s="39"/>
      <c r="H25" s="40"/>
      <c r="I25" s="64"/>
      <c r="J25" s="64"/>
      <c r="K25" s="64"/>
      <c r="L25" s="64"/>
      <c r="M25" s="68">
        <v>1000</v>
      </c>
      <c r="N25" s="65" t="s">
        <v>113</v>
      </c>
      <c r="O25" s="64"/>
      <c r="P25" s="65"/>
      <c r="Q25" s="93"/>
      <c r="R25" s="65"/>
      <c r="S25" s="25"/>
      <c r="T25" s="91"/>
      <c r="U25" s="90"/>
      <c r="XEI25" s="3"/>
      <c r="XEJ25" s="3"/>
      <c r="XEK25" s="3"/>
      <c r="XEL25" s="3"/>
      <c r="XEM25" s="3"/>
      <c r="XEN25" s="3"/>
      <c r="XEO25" s="3"/>
      <c r="XEP25" s="3"/>
      <c r="XEQ25" s="3"/>
      <c r="XER25" s="3"/>
      <c r="XES25" s="3"/>
      <c r="XET25" s="3"/>
      <c r="XEU25" s="3"/>
      <c r="XEV25" s="3"/>
      <c r="XEW25" s="3"/>
      <c r="XEX25" s="3"/>
      <c r="XEY25" s="3"/>
      <c r="XEZ25" s="3"/>
      <c r="XFA25" s="3"/>
      <c r="XFB25" s="3"/>
      <c r="XFC25" s="3"/>
      <c r="XFD25" s="3"/>
    </row>
    <row r="26" s="1" customFormat="1" ht="32" customHeight="1" spans="1:16384">
      <c r="A26" s="11">
        <v>19</v>
      </c>
      <c r="B26" s="44"/>
      <c r="C26" s="45"/>
      <c r="D26" s="46"/>
      <c r="E26" s="47"/>
      <c r="F26" s="47"/>
      <c r="G26" s="47"/>
      <c r="H26" s="48"/>
      <c r="I26" s="69"/>
      <c r="J26" s="69"/>
      <c r="K26" s="69"/>
      <c r="L26" s="69"/>
      <c r="M26" s="69"/>
      <c r="N26" s="70"/>
      <c r="O26" s="69"/>
      <c r="P26" s="70"/>
      <c r="Q26" s="94"/>
      <c r="R26" s="70"/>
      <c r="S26" s="95"/>
      <c r="T26" s="96"/>
      <c r="U26" s="90"/>
      <c r="XEI26" s="3"/>
      <c r="XEJ26" s="3"/>
      <c r="XEK26" s="3"/>
      <c r="XEL26" s="3"/>
      <c r="XEM26" s="3"/>
      <c r="XEN26" s="3"/>
      <c r="XEO26" s="3"/>
      <c r="XEP26" s="3"/>
      <c r="XEQ26" s="3"/>
      <c r="XER26" s="3"/>
      <c r="XES26" s="3"/>
      <c r="XET26" s="3"/>
      <c r="XEU26" s="3"/>
      <c r="XEV26" s="3"/>
      <c r="XEW26" s="3"/>
      <c r="XEX26" s="3"/>
      <c r="XEY26" s="3"/>
      <c r="XEZ26" s="3"/>
      <c r="XFA26" s="3"/>
      <c r="XFB26" s="3"/>
      <c r="XFC26" s="3"/>
      <c r="XFD26" s="3"/>
    </row>
    <row r="27" s="1" customFormat="1" ht="28" customHeight="1" spans="1:16384">
      <c r="A27" s="11" t="s">
        <v>30</v>
      </c>
      <c r="B27" s="11"/>
      <c r="C27" s="49">
        <f>SUM(C10:C26)</f>
        <v>5446461</v>
      </c>
      <c r="D27" s="49">
        <f>SUM(D8:D26)</f>
        <v>450000</v>
      </c>
      <c r="E27" s="49" t="s">
        <v>114</v>
      </c>
      <c r="F27" s="49" t="s">
        <v>114</v>
      </c>
      <c r="G27" s="49" t="s">
        <v>114</v>
      </c>
      <c r="H27" s="49" t="s">
        <v>114</v>
      </c>
      <c r="I27" s="49">
        <f>SUM(I10:I26)</f>
        <v>0</v>
      </c>
      <c r="J27" s="49" t="s">
        <v>114</v>
      </c>
      <c r="K27" s="49">
        <f>SUM(K10:K26)</f>
        <v>135394.28</v>
      </c>
      <c r="L27" s="49"/>
      <c r="M27" s="49">
        <f>SUM(M10:M26)</f>
        <v>3400</v>
      </c>
      <c r="N27" s="49" t="s">
        <v>114</v>
      </c>
      <c r="O27" s="49">
        <f>SUM(O10:O26)</f>
        <v>0</v>
      </c>
      <c r="P27" s="49" t="s">
        <v>114</v>
      </c>
      <c r="Q27" s="49" t="s">
        <v>114</v>
      </c>
      <c r="R27" s="97">
        <f>SUM(R10:R26)</f>
        <v>0</v>
      </c>
      <c r="S27" s="97">
        <f>SUM(S15:S26)</f>
        <v>4914328.94</v>
      </c>
      <c r="T27" s="49">
        <f>SUM(T10:T26)</f>
        <v>4914328.94</v>
      </c>
      <c r="U27" s="98">
        <f>C27+D27-I27-K27-M27-O27-T27</f>
        <v>843337.779999999</v>
      </c>
      <c r="XEI27" s="3"/>
      <c r="XEJ27" s="3"/>
      <c r="XEK27" s="3"/>
      <c r="XEL27" s="3"/>
      <c r="XEM27" s="3"/>
      <c r="XEN27" s="3"/>
      <c r="XEO27" s="3"/>
      <c r="XEP27" s="3"/>
      <c r="XEQ27" s="3"/>
      <c r="XER27" s="3"/>
      <c r="XES27" s="3"/>
      <c r="XET27" s="3"/>
      <c r="XEU27" s="3"/>
      <c r="XEV27" s="3"/>
      <c r="XEW27" s="3"/>
      <c r="XEX27" s="3"/>
      <c r="XEY27" s="3"/>
      <c r="XEZ27" s="3"/>
      <c r="XFA27" s="3"/>
      <c r="XFB27" s="3"/>
      <c r="XFC27" s="3"/>
      <c r="XFD27" s="3"/>
    </row>
    <row r="28" s="1" customFormat="1" ht="28" customHeight="1" spans="1:16384">
      <c r="A28" s="11" t="s">
        <v>115</v>
      </c>
      <c r="B28" s="11"/>
      <c r="C28" s="11" t="s">
        <v>116</v>
      </c>
      <c r="D28" s="11"/>
      <c r="E28" s="11"/>
      <c r="F28" s="50">
        <f>O28</f>
        <v>0</v>
      </c>
      <c r="G28" s="51"/>
      <c r="H28" s="52" t="s">
        <v>117</v>
      </c>
      <c r="I28" s="71"/>
      <c r="J28" s="71"/>
      <c r="K28" s="71"/>
      <c r="L28" s="71"/>
      <c r="M28" s="72"/>
      <c r="N28" s="11" t="s">
        <v>118</v>
      </c>
      <c r="O28" s="73"/>
      <c r="P28" s="74"/>
      <c r="Q28" s="74"/>
      <c r="R28" s="74"/>
      <c r="S28" s="74"/>
      <c r="T28" s="74"/>
      <c r="U28" s="99"/>
      <c r="XEI28" s="3"/>
      <c r="XEJ28" s="3"/>
      <c r="XEK28" s="3"/>
      <c r="XEL28" s="3"/>
      <c r="XEM28" s="3"/>
      <c r="XEN28" s="3"/>
      <c r="XEO28" s="3"/>
      <c r="XEP28" s="3"/>
      <c r="XEQ28" s="3"/>
      <c r="XER28" s="3"/>
      <c r="XES28" s="3"/>
      <c r="XET28" s="3"/>
      <c r="XEU28" s="3"/>
      <c r="XEV28" s="3"/>
      <c r="XEW28" s="3"/>
      <c r="XEX28" s="3"/>
      <c r="XEY28" s="3"/>
      <c r="XEZ28" s="3"/>
      <c r="XFA28" s="3"/>
      <c r="XFB28" s="3"/>
      <c r="XFC28" s="3"/>
      <c r="XFD28" s="3"/>
    </row>
    <row r="29" s="1" customFormat="1" ht="28" customHeight="1" spans="1:16384">
      <c r="A29" s="11"/>
      <c r="B29" s="11"/>
      <c r="C29" s="11" t="s">
        <v>119</v>
      </c>
      <c r="D29" s="11"/>
      <c r="E29" s="11"/>
      <c r="F29" s="53">
        <v>0</v>
      </c>
      <c r="G29" s="54"/>
      <c r="H29" s="55"/>
      <c r="I29" s="75"/>
      <c r="J29" s="75"/>
      <c r="K29" s="75"/>
      <c r="L29" s="75"/>
      <c r="M29" s="76"/>
      <c r="N29" s="11" t="s">
        <v>120</v>
      </c>
      <c r="O29" s="77">
        <f>O28</f>
        <v>0</v>
      </c>
      <c r="P29" s="78"/>
      <c r="Q29" s="78"/>
      <c r="R29" s="78"/>
      <c r="S29" s="78"/>
      <c r="T29" s="78"/>
      <c r="U29" s="100"/>
      <c r="XEI29" s="3"/>
      <c r="XEJ29" s="3"/>
      <c r="XEK29" s="3"/>
      <c r="XEL29" s="3"/>
      <c r="XEM29" s="3"/>
      <c r="XEN29" s="3"/>
      <c r="XEO29" s="3"/>
      <c r="XEP29" s="3"/>
      <c r="XEQ29" s="3"/>
      <c r="XER29" s="3"/>
      <c r="XES29" s="3"/>
      <c r="XET29" s="3"/>
      <c r="XEU29" s="3"/>
      <c r="XEV29" s="3"/>
      <c r="XEW29" s="3"/>
      <c r="XEX29" s="3"/>
      <c r="XEY29" s="3"/>
      <c r="XEZ29" s="3"/>
      <c r="XFA29" s="3"/>
      <c r="XFB29" s="3"/>
      <c r="XFC29" s="3"/>
      <c r="XFD29" s="3"/>
    </row>
    <row r="30" s="1" customFormat="1" spans="2:16384">
      <c r="B30" s="5"/>
      <c r="E30" s="6"/>
      <c r="F30" s="6"/>
      <c r="G30" s="6"/>
      <c r="I30" s="6"/>
      <c r="J30" s="6"/>
      <c r="M30" s="6"/>
      <c r="T30" s="6"/>
      <c r="XEI30" s="3"/>
      <c r="XEJ30" s="3"/>
      <c r="XEK30" s="3"/>
      <c r="XEL30" s="3"/>
      <c r="XEM30" s="3"/>
      <c r="XEN30" s="3"/>
      <c r="XEO30" s="3"/>
      <c r="XEP30" s="3"/>
      <c r="XEQ30" s="3"/>
      <c r="XER30" s="3"/>
      <c r="XES30" s="3"/>
      <c r="XET30" s="3"/>
      <c r="XEU30" s="3"/>
      <c r="XEV30" s="3"/>
      <c r="XEW30" s="3"/>
      <c r="XEX30" s="3"/>
      <c r="XEY30" s="3"/>
      <c r="XEZ30" s="3"/>
      <c r="XFA30" s="3"/>
      <c r="XFB30" s="3"/>
      <c r="XFC30" s="3"/>
      <c r="XFD30" s="3"/>
    </row>
    <row r="31" s="1" customFormat="1" spans="2:16384">
      <c r="B31" s="5"/>
      <c r="E31" s="6"/>
      <c r="F31" s="6"/>
      <c r="G31" s="6"/>
      <c r="I31" s="6"/>
      <c r="J31" s="6"/>
      <c r="M31" s="6"/>
      <c r="T31" s="6"/>
      <c r="XEI31" s="3"/>
      <c r="XEJ31" s="3"/>
      <c r="XEK31" s="3"/>
      <c r="XEL31" s="3"/>
      <c r="XEM31" s="3"/>
      <c r="XEN31" s="3"/>
      <c r="XEO31" s="3"/>
      <c r="XEP31" s="3"/>
      <c r="XEQ31" s="3"/>
      <c r="XER31" s="3"/>
      <c r="XES31" s="3"/>
      <c r="XET31" s="3"/>
      <c r="XEU31" s="3"/>
      <c r="XEV31" s="3"/>
      <c r="XEW31" s="3"/>
      <c r="XEX31" s="3"/>
      <c r="XEY31" s="3"/>
      <c r="XEZ31" s="3"/>
      <c r="XFA31" s="3"/>
      <c r="XFB31" s="3"/>
      <c r="XFC31" s="3"/>
      <c r="XFD31" s="3"/>
    </row>
    <row r="32" s="1" customFormat="1" spans="2:16384">
      <c r="B32" s="5"/>
      <c r="E32" s="6"/>
      <c r="F32" s="6"/>
      <c r="G32" s="6"/>
      <c r="I32" s="6"/>
      <c r="J32" s="6"/>
      <c r="M32" s="6"/>
      <c r="T32" s="6"/>
      <c r="XEI32" s="3"/>
      <c r="XEJ32" s="3"/>
      <c r="XEK32" s="3"/>
      <c r="XEL32" s="3"/>
      <c r="XEM32" s="3"/>
      <c r="XEN32" s="3"/>
      <c r="XEO32" s="3"/>
      <c r="XEP32" s="3"/>
      <c r="XEQ32" s="3"/>
      <c r="XER32" s="3"/>
      <c r="XES32" s="3"/>
      <c r="XET32" s="3"/>
      <c r="XEU32" s="3"/>
      <c r="XEV32" s="3"/>
      <c r="XEW32" s="3"/>
      <c r="XEX32" s="3"/>
      <c r="XEY32" s="3"/>
      <c r="XEZ32" s="3"/>
      <c r="XFA32" s="3"/>
      <c r="XFB32" s="3"/>
      <c r="XFC32" s="3"/>
      <c r="XFD32" s="3"/>
    </row>
    <row r="33" s="1" customFormat="1" spans="2:16384">
      <c r="B33" s="5"/>
      <c r="F33" s="6"/>
      <c r="G33" s="6"/>
      <c r="I33" s="6"/>
      <c r="J33" s="6"/>
      <c r="M33" s="6"/>
      <c r="T33" s="6"/>
      <c r="XEI33" s="3"/>
      <c r="XEJ33" s="3"/>
      <c r="XEK33" s="3"/>
      <c r="XEL33" s="3"/>
      <c r="XEM33" s="3"/>
      <c r="XEN33" s="3"/>
      <c r="XEO33" s="3"/>
      <c r="XEP33" s="3"/>
      <c r="XEQ33" s="3"/>
      <c r="XER33" s="3"/>
      <c r="XES33" s="3"/>
      <c r="XET33" s="3"/>
      <c r="XEU33" s="3"/>
      <c r="XEV33" s="3"/>
      <c r="XEW33" s="3"/>
      <c r="XEX33" s="3"/>
      <c r="XEY33" s="3"/>
      <c r="XEZ33" s="3"/>
      <c r="XFA33" s="3"/>
      <c r="XFB33" s="3"/>
      <c r="XFC33" s="3"/>
      <c r="XFD33" s="3"/>
    </row>
    <row r="34" s="1" customFormat="1" spans="2:16384">
      <c r="B34" s="5"/>
      <c r="E34" s="6"/>
      <c r="F34" s="6"/>
      <c r="G34" s="6"/>
      <c r="I34" s="6"/>
      <c r="J34" s="6"/>
      <c r="M34" s="6"/>
      <c r="T34" s="6"/>
      <c r="XEI34" s="3"/>
      <c r="XEJ34" s="3"/>
      <c r="XEK34" s="3"/>
      <c r="XEL34" s="3"/>
      <c r="XEM34" s="3"/>
      <c r="XEN34" s="3"/>
      <c r="XEO34" s="3"/>
      <c r="XEP34" s="3"/>
      <c r="XEQ34" s="3"/>
      <c r="XER34" s="3"/>
      <c r="XES34" s="3"/>
      <c r="XET34" s="3"/>
      <c r="XEU34" s="3"/>
      <c r="XEV34" s="3"/>
      <c r="XEW34" s="3"/>
      <c r="XEX34" s="3"/>
      <c r="XEY34" s="3"/>
      <c r="XEZ34" s="3"/>
      <c r="XFA34" s="3"/>
      <c r="XFB34" s="3"/>
      <c r="XFC34" s="3"/>
      <c r="XFD34" s="3"/>
    </row>
    <row r="35" s="1" customFormat="1" spans="2:16384">
      <c r="B35" s="56"/>
      <c r="E35" s="6"/>
      <c r="F35" s="6"/>
      <c r="G35" s="6"/>
      <c r="I35" s="6"/>
      <c r="J35" s="6"/>
      <c r="M35" s="6"/>
      <c r="T35" s="6"/>
      <c r="XEI35" s="3"/>
      <c r="XEJ35" s="3"/>
      <c r="XEK35" s="3"/>
      <c r="XEL35" s="3"/>
      <c r="XEM35" s="3"/>
      <c r="XEN35" s="3"/>
      <c r="XEO35" s="3"/>
      <c r="XEP35" s="3"/>
      <c r="XEQ35" s="3"/>
      <c r="XER35" s="3"/>
      <c r="XES35" s="3"/>
      <c r="XET35" s="3"/>
      <c r="XEU35" s="3"/>
      <c r="XEV35" s="3"/>
      <c r="XEW35" s="3"/>
      <c r="XEX35" s="3"/>
      <c r="XEY35" s="3"/>
      <c r="XEZ35" s="3"/>
      <c r="XFA35" s="3"/>
      <c r="XFB35" s="3"/>
      <c r="XFC35" s="3"/>
      <c r="XFD35" s="3"/>
    </row>
  </sheetData>
  <mergeCells count="44">
    <mergeCell ref="A1:U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27:B27"/>
    <mergeCell ref="C28:E28"/>
    <mergeCell ref="F28:G28"/>
    <mergeCell ref="O28:U28"/>
    <mergeCell ref="C29:E29"/>
    <mergeCell ref="F29:G29"/>
    <mergeCell ref="O29:U29"/>
    <mergeCell ref="A5:A7"/>
    <mergeCell ref="T5:T7"/>
    <mergeCell ref="U5:U7"/>
    <mergeCell ref="A28:B29"/>
    <mergeCell ref="H28:M29"/>
  </mergeCells>
  <pageMargins left="0.109722222222222" right="0.196527777777778" top="0.393055555555556" bottom="0.161111111111111" header="0.298611111111111" footer="0.298611111111111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1773-1</vt:lpstr>
      <vt:lpstr>1773- (2)</vt:lpstr>
      <vt:lpstr>10.15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2016-05-17T08:02:00Z</dcterms:created>
  <cp:lastPrinted>2017-02-24T03:58:00Z</cp:lastPrinted>
  <dcterms:modified xsi:type="dcterms:W3CDTF">2021-12-14T07:09:49Z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2DDD72F3A95C4782BA78C230DD003F93</vt:lpwstr>
  </property>
</Properties>
</file>