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1773-1" sheetId="4" r:id="rId1"/>
    <sheet name="1773- (2)" sheetId="5" r:id="rId2"/>
    <sheet name="10.15" sheetId="1" r:id="rId3"/>
    <sheet name="Sheet2" sheetId="2" r:id="rId4"/>
    <sheet name="Sheet3" sheetId="3" r:id="rId5"/>
  </sheets>
  <calcPr calcId="144525"/>
</workbook>
</file>

<file path=xl/sharedStrings.xml><?xml version="1.0" encoding="utf-8"?>
<sst xmlns="http://schemas.openxmlformats.org/spreadsheetml/2006/main" count="179" uniqueCount="111">
  <si>
    <t xml:space="preserve"> 合作工程款支付证书</t>
  </si>
  <si>
    <t>CD201532</t>
  </si>
  <si>
    <t>工程名称</t>
  </si>
  <si>
    <t>X308鳌花线水毁修复工程</t>
  </si>
  <si>
    <t>合作单位</t>
  </si>
  <si>
    <t>黄少发</t>
  </si>
  <si>
    <t>广东分公司杨佰恩</t>
  </si>
  <si>
    <t>公路工程</t>
  </si>
  <si>
    <t>合同金额</t>
  </si>
  <si>
    <t>（2015-6-29中标）</t>
  </si>
  <si>
    <t>ERP编号</t>
  </si>
  <si>
    <t>投保金说明、履保金说明、招投标费用说明</t>
  </si>
  <si>
    <t>次数</t>
  </si>
  <si>
    <t>工程款到账时间</t>
  </si>
  <si>
    <t>到账金额（元）</t>
  </si>
  <si>
    <t>扣管理费（3%）</t>
  </si>
  <si>
    <t>代扣税金（2%）</t>
  </si>
  <si>
    <t>代扣其它款</t>
  </si>
  <si>
    <t>实际支付金额(元)</t>
  </si>
  <si>
    <t>企</t>
  </si>
  <si>
    <t>印</t>
  </si>
  <si>
    <t>个1%</t>
  </si>
  <si>
    <t>外经证</t>
  </si>
  <si>
    <t>按合同总金额—第1次到帐金额：（6508968--903758）=5605210；按2%扣税</t>
  </si>
  <si>
    <t>本  次</t>
  </si>
  <si>
    <t>1.中标通知书、合同、税票、借条原件提供否？</t>
  </si>
  <si>
    <t>2、有无项目章？</t>
  </si>
  <si>
    <t>3、有无以公司名义签定的材料采购合同及收据？</t>
  </si>
  <si>
    <t>注意四舍五入。</t>
  </si>
  <si>
    <t>4、有无外经证？。</t>
  </si>
  <si>
    <t>合计</t>
  </si>
  <si>
    <t>退还提前收取的管理费（NO.8）115107.38元</t>
  </si>
  <si>
    <t>本次支付  金额</t>
  </si>
  <si>
    <t>支付账号</t>
  </si>
  <si>
    <t>黄少发   建行长沙市德政园支行</t>
  </si>
  <si>
    <t>信   息：</t>
  </si>
  <si>
    <t>6227  0757  0137  6846</t>
  </si>
  <si>
    <t>1、中标通知书、合同原件已提供； 2 、本次借条原件、工程款税票、成本发票已提供。</t>
  </si>
  <si>
    <t>申请部门
意见</t>
  </si>
  <si>
    <t>1.合同、中标通知书原件已提供。    2.税票、借条在张居田处。</t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</si>
  <si>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</si>
  <si>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</si>
  <si>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项目管理
意见</t>
  </si>
  <si>
    <t>何总、朱总已同意支付（附表背面截图）。</t>
  </si>
  <si>
    <t>材料齐全（见第11次付款证书）。</t>
  </si>
  <si>
    <t>财务审核
意见</t>
  </si>
  <si>
    <t>质安稽查
意见</t>
  </si>
  <si>
    <t>总经理审批</t>
  </si>
  <si>
    <t>工程款支付证书</t>
  </si>
  <si>
    <t>水利基金</t>
  </si>
  <si>
    <t>2017.1.13办理外经证费用500+2017.1.16办理保函齐亮亮车费300出差费300</t>
  </si>
  <si>
    <t>黄少发   建行长沙市德政园支行  ？</t>
  </si>
  <si>
    <t>6227  0757  0137  6846        ？</t>
  </si>
  <si>
    <r>
      <rPr>
        <sz val="11"/>
        <color rgb="FF00B050"/>
        <rFont val="宋体"/>
        <charset val="134"/>
      </rPr>
      <t>1.合同、中标通知书原件已提供。</t>
    </r>
    <r>
      <rPr>
        <sz val="11"/>
        <rFont val="宋体"/>
        <charset val="134"/>
      </rPr>
      <t xml:space="preserve">       2.此次借条已提供 ？。</t>
    </r>
  </si>
  <si>
    <t xml:space="preserve">工程款支付证书 </t>
  </si>
  <si>
    <t>鳌花线水毁修复工程</t>
  </si>
  <si>
    <t>建设单位</t>
  </si>
  <si>
    <t>广州市花都区地方公路管理局</t>
  </si>
  <si>
    <t>档案编号</t>
  </si>
  <si>
    <t>中标时间</t>
  </si>
  <si>
    <t>2015.5.20</t>
  </si>
  <si>
    <t>已提供工程资料</t>
  </si>
  <si>
    <t>保存地址</t>
  </si>
  <si>
    <t>责任单位</t>
  </si>
  <si>
    <t>决算金额</t>
  </si>
  <si>
    <t>决算时间</t>
  </si>
  <si>
    <t>项目部印章</t>
  </si>
  <si>
    <t>施工人</t>
  </si>
  <si>
    <t>区域责任人</t>
  </si>
  <si>
    <t>省办负责人</t>
  </si>
  <si>
    <t>杨学良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</si>
  <si>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</si>
  <si>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</si>
  <si>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</si>
  <si>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</si>
  <si>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</si>
  <si>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</si>
  <si>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</si>
  <si>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</si>
  <si>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</si>
  <si>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</si>
  <si>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</si>
  <si>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</si>
  <si>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</si>
  <si>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</si>
  <si>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进项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</si>
  <si>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</si>
  <si>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</si>
  <si>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</si>
  <si>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</si>
  <si>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</si>
  <si>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</si>
  <si>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</si>
  <si>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</si>
  <si>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</si>
  <si>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</si>
  <si>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</si>
  <si>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</si>
  <si>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专户</t>
  </si>
  <si>
    <t>印花税及水利基本补扣差额部分</t>
  </si>
  <si>
    <t>按中标价已扣完</t>
  </si>
  <si>
    <t>中行</t>
  </si>
  <si>
    <t>广州市花都区花东东盛水泥制品厂</t>
  </si>
  <si>
    <t>广州市花都区新华德宇装饰工程部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</si>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</sst>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/m/d;@"/>
    <numFmt numFmtId="178" formatCode="yyyy&quot;年&quot;m&quot;月&quot;d&quot;日&quot;;@"/>
    <numFmt numFmtId="179" formatCode="0.0%"/>
    <numFmt numFmtId="180" formatCode="0.00_);[Red]\(0.00\)"/>
    <numFmt numFmtId="181" formatCode="0.00_ "/>
    <numFmt numFmtId="182" formatCode="[DBNum2][$RMB]General;[Red][DBNum2][$RMB]General"/>
  </numFmts>
  <fonts count="5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u/>
      <sz val="12"/>
      <color theme="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</font>
    <font>
      <b/>
      <sz val="16"/>
      <color theme="1"/>
      <name val="宋体"/>
      <charset val="134"/>
    </font>
    <font>
      <b/>
      <sz val="16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18"/>
      <color indexed="8"/>
      <name val="宋体"/>
      <charset val="134"/>
    </font>
    <font>
      <sz val="12"/>
      <color rgb="FF000000"/>
      <name val="Arial"/>
      <charset val="134"/>
    </font>
    <font>
      <b/>
      <sz val="10"/>
      <color rgb="FFFF0000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B05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DDF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1" fillId="14" borderId="22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20" borderId="23" applyNumberFormat="0" applyFon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54" fillId="0" borderId="0">
      <protection locked="0"/>
    </xf>
    <xf numFmtId="0" fontId="55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0" fillId="17" borderId="25" applyNumberFormat="0" applyAlignment="0" applyProtection="0">
      <alignment vertical="center"/>
    </xf>
    <xf numFmtId="0" fontId="43" fillId="17" borderId="22" applyNumberFormat="0" applyAlignment="0" applyProtection="0">
      <alignment vertical="center"/>
    </xf>
    <xf numFmtId="0" fontId="57" fillId="31" borderId="29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8" fillId="0" borderId="0"/>
    <xf numFmtId="0" fontId="36" fillId="3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42" fillId="0" borderId="0"/>
    <xf numFmtId="0" fontId="0" fillId="0" borderId="0"/>
  </cellStyleXfs>
  <cellXfs count="215">
    <xf numFmtId="0" fontId="0" fillId="0" borderId="0" xfId="0">
      <alignment vertical="center"/>
    </xf>
    <xf numFmtId="0" fontId="1" fillId="2" borderId="0" xfId="5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2" borderId="0" xfId="51" applyNumberFormat="1" applyFont="1" applyFill="1" applyBorder="1" applyAlignment="1" applyProtection="1">
      <alignment horizontal="center" vertical="center" wrapText="1"/>
    </xf>
    <xf numFmtId="176" fontId="1" fillId="2" borderId="0" xfId="51" applyNumberFormat="1" applyFont="1" applyFill="1" applyBorder="1" applyAlignment="1" applyProtection="1">
      <alignment horizontal="center" vertical="center" wrapText="1"/>
    </xf>
    <xf numFmtId="0" fontId="2" fillId="2" borderId="1" xfId="51" applyFont="1" applyFill="1" applyBorder="1" applyAlignment="1" applyProtection="1">
      <alignment horizontal="center" vertical="center" wrapText="1"/>
    </xf>
    <xf numFmtId="0" fontId="2" fillId="2" borderId="2" xfId="51" applyFont="1" applyFill="1" applyBorder="1" applyAlignment="1" applyProtection="1">
      <alignment horizontal="center" vertical="center" wrapText="1"/>
    </xf>
    <xf numFmtId="0" fontId="1" fillId="2" borderId="2" xfId="51" applyFont="1" applyFill="1" applyBorder="1" applyAlignment="1" applyProtection="1">
      <alignment horizontal="center" vertical="center" wrapText="1" shrinkToFit="1"/>
    </xf>
    <xf numFmtId="0" fontId="2" fillId="2" borderId="2" xfId="51" applyFont="1" applyFill="1" applyBorder="1" applyAlignment="1" applyProtection="1">
      <alignment horizontal="center" vertical="center" wrapText="1" shrinkToFit="1"/>
    </xf>
    <xf numFmtId="0" fontId="2" fillId="2" borderId="3" xfId="51" applyFont="1" applyFill="1" applyBorder="1" applyAlignment="1" applyProtection="1">
      <alignment horizontal="center" vertical="center" wrapText="1"/>
    </xf>
    <xf numFmtId="176" fontId="1" fillId="2" borderId="3" xfId="51" applyNumberFormat="1" applyFont="1" applyFill="1" applyBorder="1" applyAlignment="1" applyProtection="1">
      <alignment horizontal="center" vertical="center" wrapText="1"/>
    </xf>
    <xf numFmtId="176" fontId="2" fillId="2" borderId="3" xfId="51" applyNumberFormat="1" applyFont="1" applyFill="1" applyBorder="1" applyAlignment="1" applyProtection="1">
      <alignment horizontal="center" vertical="center" wrapText="1"/>
    </xf>
    <xf numFmtId="178" fontId="1" fillId="2" borderId="4" xfId="51" applyNumberFormat="1" applyFont="1" applyFill="1" applyBorder="1" applyAlignment="1" applyProtection="1">
      <alignment horizontal="center" vertical="center" wrapText="1"/>
    </xf>
    <xf numFmtId="176" fontId="1" fillId="2" borderId="4" xfId="51" applyNumberFormat="1" applyFont="1" applyFill="1" applyBorder="1" applyAlignment="1" applyProtection="1">
      <alignment horizontal="center" vertical="center" wrapText="1"/>
    </xf>
    <xf numFmtId="0" fontId="2" fillId="3" borderId="5" xfId="51" applyFont="1" applyFill="1" applyBorder="1" applyAlignment="1" applyProtection="1">
      <alignment horizontal="center" vertical="center" wrapText="1"/>
    </xf>
    <xf numFmtId="0" fontId="2" fillId="3" borderId="1" xfId="51" applyFont="1" applyFill="1" applyBorder="1" applyAlignment="1" applyProtection="1">
      <alignment horizontal="center" vertical="center" wrapText="1"/>
    </xf>
    <xf numFmtId="0" fontId="2" fillId="3" borderId="4" xfId="51" applyFont="1" applyFill="1" applyBorder="1" applyAlignment="1" applyProtection="1">
      <alignment horizontal="center" vertical="center" wrapText="1"/>
    </xf>
    <xf numFmtId="0" fontId="2" fillId="3" borderId="3" xfId="51" applyFont="1" applyFill="1" applyBorder="1" applyAlignment="1" applyProtection="1">
      <alignment horizontal="center" vertical="center" wrapText="1"/>
    </xf>
    <xf numFmtId="0" fontId="2" fillId="2" borderId="5" xfId="51" applyFont="1" applyFill="1" applyBorder="1" applyAlignment="1" applyProtection="1">
      <alignment horizontal="center" vertical="center" wrapText="1"/>
    </xf>
    <xf numFmtId="0" fontId="2" fillId="2" borderId="4" xfId="51" applyFont="1" applyFill="1" applyBorder="1" applyAlignment="1" applyProtection="1">
      <alignment horizontal="center" vertical="center" wrapText="1"/>
    </xf>
    <xf numFmtId="177" fontId="2" fillId="2" borderId="3" xfId="51" applyNumberFormat="1" applyFont="1" applyFill="1" applyBorder="1" applyAlignment="1" applyProtection="1">
      <alignment horizontal="center" vertical="center" wrapText="1"/>
    </xf>
    <xf numFmtId="0" fontId="1" fillId="2" borderId="3" xfId="51" applyFont="1" applyFill="1" applyBorder="1" applyAlignment="1" applyProtection="1">
      <alignment horizontal="center" vertical="center" wrapText="1"/>
    </xf>
    <xf numFmtId="178" fontId="1" fillId="2" borderId="3" xfId="51" applyNumberFormat="1" applyFont="1" applyFill="1" applyBorder="1" applyAlignment="1" applyProtection="1">
      <alignment horizontal="center" vertical="center" wrapText="1" shrinkToFit="1"/>
    </xf>
    <xf numFmtId="43" fontId="1" fillId="2" borderId="3" xfId="8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1" fillId="2" borderId="3" xfId="51" applyNumberFormat="1" applyFont="1" applyFill="1" applyBorder="1" applyAlignment="1" applyProtection="1">
      <alignment horizontal="center" vertical="center" wrapText="1"/>
    </xf>
    <xf numFmtId="179" fontId="1" fillId="2" borderId="3" xfId="51" applyNumberFormat="1" applyFont="1" applyFill="1" applyBorder="1" applyAlignment="1" applyProtection="1">
      <alignment horizontal="center" vertical="center" wrapText="1"/>
    </xf>
    <xf numFmtId="43" fontId="1" fillId="2" borderId="3" xfId="8" applyFont="1" applyFill="1" applyBorder="1" applyAlignment="1" applyProtection="1">
      <alignment vertical="center" wrapText="1"/>
    </xf>
    <xf numFmtId="180" fontId="1" fillId="2" borderId="3" xfId="51" applyNumberFormat="1" applyFont="1" applyFill="1" applyBorder="1" applyAlignment="1" applyProtection="1">
      <alignment horizontal="center" vertical="center" wrapText="1"/>
    </xf>
    <xf numFmtId="181" fontId="1" fillId="2" borderId="3" xfId="4" applyNumberFormat="1" applyFont="1" applyFill="1" applyBorder="1" applyAlignment="1" applyProtection="1">
      <alignment horizontal="center" vertical="center" wrapText="1"/>
    </xf>
    <xf numFmtId="176" fontId="1" fillId="2" borderId="3" xfId="51" applyNumberFormat="1" applyFont="1" applyFill="1" applyBorder="1" applyAlignment="1" applyProtection="1">
      <alignment vertical="center" wrapText="1" shrinkToFit="1"/>
    </xf>
    <xf numFmtId="9" fontId="1" fillId="2" borderId="3" xfId="19" applyFont="1" applyFill="1" applyBorder="1" applyAlignment="1" applyProtection="1">
      <alignment horizontal="center" vertical="center" wrapText="1"/>
    </xf>
    <xf numFmtId="178" fontId="4" fillId="2" borderId="3" xfId="51" applyNumberFormat="1" applyFont="1" applyFill="1" applyBorder="1" applyAlignment="1" applyProtection="1">
      <alignment horizontal="center" vertical="center" wrapText="1" shrinkToFit="1"/>
    </xf>
    <xf numFmtId="180" fontId="4" fillId="2" borderId="3" xfId="51" applyNumberFormat="1" applyFont="1" applyFill="1" applyBorder="1" applyAlignment="1" applyProtection="1">
      <alignment horizontal="center" vertical="center" wrapText="1"/>
    </xf>
    <xf numFmtId="181" fontId="4" fillId="2" borderId="3" xfId="4" applyNumberFormat="1" applyFont="1" applyFill="1" applyBorder="1" applyAlignment="1" applyProtection="1">
      <alignment horizontal="center" vertical="center" wrapText="1"/>
    </xf>
    <xf numFmtId="176" fontId="4" fillId="2" borderId="3" xfId="51" applyNumberFormat="1" applyFont="1" applyFill="1" applyBorder="1" applyAlignment="1" applyProtection="1">
      <alignment vertical="center" wrapText="1" shrinkToFit="1"/>
    </xf>
    <xf numFmtId="9" fontId="4" fillId="2" borderId="3" xfId="19" applyFont="1" applyFill="1" applyBorder="1" applyAlignment="1" applyProtection="1">
      <alignment horizontal="center" vertical="center" wrapText="1"/>
    </xf>
    <xf numFmtId="0" fontId="4" fillId="2" borderId="3" xfId="51" applyFont="1" applyFill="1" applyBorder="1" applyAlignment="1" applyProtection="1">
      <alignment horizontal="center" vertical="center" wrapText="1"/>
    </xf>
    <xf numFmtId="0" fontId="5" fillId="2" borderId="3" xfId="51" applyFont="1" applyFill="1" applyBorder="1" applyAlignment="1" applyProtection="1">
      <alignment horizontal="center" vertical="center" wrapText="1"/>
    </xf>
    <xf numFmtId="178" fontId="5" fillId="2" borderId="3" xfId="51" applyNumberFormat="1" applyFont="1" applyFill="1" applyBorder="1" applyAlignment="1" applyProtection="1">
      <alignment horizontal="center" vertical="center" wrapText="1" shrinkToFit="1"/>
    </xf>
    <xf numFmtId="180" fontId="5" fillId="2" borderId="3" xfId="51" applyNumberFormat="1" applyFont="1" applyFill="1" applyBorder="1" applyAlignment="1" applyProtection="1">
      <alignment horizontal="center" vertical="center" wrapText="1"/>
    </xf>
    <xf numFmtId="181" fontId="5" fillId="2" borderId="3" xfId="4" applyNumberFormat="1" applyFont="1" applyFill="1" applyBorder="1" applyAlignment="1" applyProtection="1">
      <alignment horizontal="center" vertical="center" wrapText="1"/>
    </xf>
    <xf numFmtId="176" fontId="5" fillId="2" borderId="3" xfId="51" applyNumberFormat="1" applyFont="1" applyFill="1" applyBorder="1" applyAlignment="1" applyProtection="1">
      <alignment vertical="center" wrapText="1" shrinkToFit="1"/>
    </xf>
    <xf numFmtId="9" fontId="5" fillId="2" borderId="3" xfId="19" applyNumberFormat="1" applyFont="1" applyFill="1" applyBorder="1" applyAlignment="1" applyProtection="1">
      <alignment horizontal="center" vertical="center" wrapText="1"/>
    </xf>
    <xf numFmtId="0" fontId="2" fillId="2" borderId="3" xfId="51" applyFont="1" applyFill="1" applyBorder="1" applyAlignment="1" applyProtection="1">
      <alignment horizontal="center" vertical="center" wrapText="1" shrinkToFit="1"/>
    </xf>
    <xf numFmtId="180" fontId="6" fillId="2" borderId="5" xfId="51" applyNumberFormat="1" applyFont="1" applyFill="1" applyBorder="1" applyAlignment="1" applyProtection="1">
      <alignment horizontal="center" vertical="center" wrapText="1" shrinkToFit="1"/>
    </xf>
    <xf numFmtId="180" fontId="6" fillId="2" borderId="1" xfId="51" applyNumberFormat="1" applyFont="1" applyFill="1" applyBorder="1" applyAlignment="1" applyProtection="1">
      <alignment horizontal="center" vertical="center" wrapText="1" shrinkToFit="1"/>
    </xf>
    <xf numFmtId="0" fontId="2" fillId="2" borderId="6" xfId="51" applyFont="1" applyFill="1" applyBorder="1" applyAlignment="1" applyProtection="1">
      <alignment horizontal="center" vertical="center" wrapText="1"/>
    </xf>
    <xf numFmtId="180" fontId="2" fillId="2" borderId="5" xfId="51" applyNumberFormat="1" applyFont="1" applyFill="1" applyBorder="1" applyAlignment="1" applyProtection="1">
      <alignment horizontal="center" vertical="center" wrapText="1" shrinkToFit="1"/>
    </xf>
    <xf numFmtId="180" fontId="2" fillId="2" borderId="1" xfId="51" applyNumberFormat="1" applyFont="1" applyFill="1" applyBorder="1" applyAlignment="1" applyProtection="1">
      <alignment horizontal="center" vertical="center" wrapText="1" shrinkToFit="1"/>
    </xf>
    <xf numFmtId="0" fontId="2" fillId="2" borderId="7" xfId="5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 wrapText="1"/>
    </xf>
    <xf numFmtId="176" fontId="2" fillId="2" borderId="3" xfId="51" applyNumberFormat="1" applyFont="1" applyFill="1" applyBorder="1" applyAlignment="1" applyProtection="1">
      <alignment horizontal="center" vertical="center" wrapText="1" shrinkToFit="1"/>
    </xf>
    <xf numFmtId="181" fontId="3" fillId="0" borderId="3" xfId="0" applyNumberFormat="1" applyFont="1" applyFill="1" applyBorder="1" applyAlignment="1">
      <alignment horizontal="center" vertical="center"/>
    </xf>
    <xf numFmtId="176" fontId="1" fillId="2" borderId="3" xfId="51" applyNumberFormat="1" applyFont="1" applyFill="1" applyBorder="1" applyAlignment="1" applyProtection="1">
      <alignment horizontal="center" vertical="center" wrapText="1" shrinkToFit="1"/>
    </xf>
    <xf numFmtId="176" fontId="1" fillId="2" borderId="3" xfId="51" applyNumberFormat="1" applyFont="1" applyFill="1" applyBorder="1" applyAlignment="1" applyProtection="1">
      <alignment vertical="center" wrapText="1"/>
    </xf>
    <xf numFmtId="176" fontId="1" fillId="2" borderId="3" xfId="51" applyNumberFormat="1" applyFont="1" applyFill="1" applyBorder="1" applyAlignment="1" applyProtection="1">
      <alignment horizontal="right" vertical="center" wrapText="1" shrinkToFit="1"/>
    </xf>
    <xf numFmtId="176" fontId="4" fillId="2" borderId="3" xfId="51" applyNumberFormat="1" applyFont="1" applyFill="1" applyBorder="1" applyAlignment="1" applyProtection="1">
      <alignment horizontal="right" vertical="center" wrapText="1" shrinkToFit="1"/>
    </xf>
    <xf numFmtId="176" fontId="4" fillId="2" borderId="3" xfId="51" applyNumberFormat="1" applyFont="1" applyFill="1" applyBorder="1" applyAlignment="1" applyProtection="1">
      <alignment horizontal="center" vertical="center" wrapText="1"/>
    </xf>
    <xf numFmtId="176" fontId="5" fillId="2" borderId="3" xfId="51" applyNumberFormat="1" applyFont="1" applyFill="1" applyBorder="1" applyAlignment="1" applyProtection="1">
      <alignment horizontal="right" vertical="center" wrapText="1" shrinkToFit="1"/>
    </xf>
    <xf numFmtId="176" fontId="5" fillId="2" borderId="3" xfId="51" applyNumberFormat="1" applyFont="1" applyFill="1" applyBorder="1" applyAlignment="1" applyProtection="1">
      <alignment horizontal="center" vertical="center" wrapText="1"/>
    </xf>
    <xf numFmtId="0" fontId="2" fillId="2" borderId="8" xfId="51" applyFont="1" applyFill="1" applyBorder="1" applyAlignment="1" applyProtection="1">
      <alignment horizontal="center" vertical="center" wrapText="1"/>
    </xf>
    <xf numFmtId="0" fontId="2" fillId="2" borderId="9" xfId="51" applyFont="1" applyFill="1" applyBorder="1" applyAlignment="1" applyProtection="1">
      <alignment horizontal="center" vertical="center" wrapText="1"/>
    </xf>
    <xf numFmtId="176" fontId="6" fillId="2" borderId="5" xfId="51" applyNumberFormat="1" applyFont="1" applyFill="1" applyBorder="1" applyAlignment="1" applyProtection="1">
      <alignment horizontal="center" vertical="center" wrapText="1" shrinkToFit="1"/>
    </xf>
    <xf numFmtId="176" fontId="6" fillId="2" borderId="1" xfId="51" applyNumberFormat="1" applyFont="1" applyFill="1" applyBorder="1" applyAlignment="1" applyProtection="1">
      <alignment horizontal="center" vertical="center" wrapText="1" shrinkToFit="1"/>
    </xf>
    <xf numFmtId="0" fontId="2" fillId="2" borderId="10" xfId="51" applyFont="1" applyFill="1" applyBorder="1" applyAlignment="1" applyProtection="1">
      <alignment horizontal="center" vertical="center" wrapText="1"/>
    </xf>
    <xf numFmtId="0" fontId="2" fillId="2" borderId="11" xfId="51" applyFont="1" applyFill="1" applyBorder="1" applyAlignment="1" applyProtection="1">
      <alignment horizontal="center" vertical="center" wrapText="1"/>
    </xf>
    <xf numFmtId="182" fontId="6" fillId="2" borderId="5" xfId="51" applyNumberFormat="1" applyFont="1" applyFill="1" applyBorder="1" applyAlignment="1" applyProtection="1">
      <alignment horizontal="center" vertical="center" wrapText="1" shrinkToFit="1"/>
    </xf>
    <xf numFmtId="182" fontId="6" fillId="2" borderId="1" xfId="51" applyNumberFormat="1" applyFont="1" applyFill="1" applyBorder="1" applyAlignment="1" applyProtection="1">
      <alignment horizontal="center" vertical="center" wrapText="1" shrinkToFit="1"/>
    </xf>
    <xf numFmtId="0" fontId="2" fillId="2" borderId="2" xfId="51" applyNumberFormat="1" applyFont="1" applyFill="1" applyBorder="1" applyAlignment="1" applyProtection="1">
      <alignment horizontal="center" vertical="center" wrapText="1" shrinkToFit="1"/>
    </xf>
    <xf numFmtId="176" fontId="2" fillId="2" borderId="2" xfId="51" applyNumberFormat="1" applyFont="1" applyFill="1" applyBorder="1" applyAlignment="1" applyProtection="1">
      <alignment horizontal="center" vertical="center" wrapText="1" shrinkToFit="1"/>
    </xf>
    <xf numFmtId="49" fontId="1" fillId="2" borderId="2" xfId="5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51" applyFont="1" applyFill="1" applyBorder="1" applyAlignment="1" applyProtection="1">
      <alignment horizontal="center" vertical="center" wrapText="1"/>
    </xf>
    <xf numFmtId="0" fontId="1" fillId="2" borderId="4" xfId="51" applyFont="1" applyFill="1" applyBorder="1" applyAlignment="1" applyProtection="1">
      <alignment horizontal="center" vertical="center" wrapText="1"/>
    </xf>
    <xf numFmtId="176" fontId="2" fillId="3" borderId="5" xfId="51" applyNumberFormat="1" applyFont="1" applyFill="1" applyBorder="1" applyAlignment="1" applyProtection="1">
      <alignment horizontal="center" vertical="center" wrapText="1"/>
    </xf>
    <xf numFmtId="176" fontId="2" fillId="3" borderId="1" xfId="51" applyNumberFormat="1" applyFont="1" applyFill="1" applyBorder="1" applyAlignment="1" applyProtection="1">
      <alignment horizontal="center" vertical="center" wrapText="1"/>
    </xf>
    <xf numFmtId="176" fontId="2" fillId="2" borderId="5" xfId="51" applyNumberFormat="1" applyFont="1" applyFill="1" applyBorder="1" applyAlignment="1" applyProtection="1">
      <alignment horizontal="center" vertical="center" wrapText="1"/>
    </xf>
    <xf numFmtId="176" fontId="2" fillId="2" borderId="1" xfId="51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81" fontId="1" fillId="2" borderId="3" xfId="0" applyNumberFormat="1" applyFont="1" applyFill="1" applyBorder="1" applyAlignment="1">
      <alignment horizontal="center" vertical="center" wrapText="1"/>
    </xf>
    <xf numFmtId="181" fontId="1" fillId="2" borderId="3" xfId="51" applyNumberFormat="1" applyFont="1" applyFill="1" applyBorder="1" applyAlignment="1" applyProtection="1">
      <alignment horizontal="center" vertical="center" wrapText="1"/>
    </xf>
    <xf numFmtId="181" fontId="4" fillId="2" borderId="3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vertical="center" wrapText="1"/>
    </xf>
    <xf numFmtId="176" fontId="6" fillId="2" borderId="3" xfId="51" applyNumberFormat="1" applyFont="1" applyFill="1" applyBorder="1" applyAlignment="1" applyProtection="1">
      <alignment horizontal="center" vertical="center" wrapText="1"/>
    </xf>
    <xf numFmtId="10" fontId="5" fillId="0" borderId="3" xfId="0" applyNumberFormat="1" applyFont="1" applyFill="1" applyBorder="1" applyAlignment="1">
      <alignment vertical="center" wrapText="1"/>
    </xf>
    <xf numFmtId="176" fontId="8" fillId="2" borderId="3" xfId="51" applyNumberFormat="1" applyFont="1" applyFill="1" applyBorder="1" applyAlignment="1" applyProtection="1">
      <alignment horizontal="center" vertical="center" wrapText="1"/>
    </xf>
    <xf numFmtId="181" fontId="5" fillId="2" borderId="3" xfId="0" applyNumberFormat="1" applyFont="1" applyFill="1" applyBorder="1" applyAlignment="1">
      <alignment horizontal="center" vertical="center" wrapText="1"/>
    </xf>
    <xf numFmtId="181" fontId="2" fillId="2" borderId="3" xfId="51" applyNumberFormat="1" applyFont="1" applyFill="1" applyBorder="1" applyAlignment="1" applyProtection="1">
      <alignment horizontal="center" vertical="center" wrapText="1" shrinkToFit="1"/>
    </xf>
    <xf numFmtId="181" fontId="2" fillId="2" borderId="3" xfId="51" applyNumberFormat="1" applyFont="1" applyFill="1" applyBorder="1" applyAlignment="1" applyProtection="1">
      <alignment horizontal="right" vertical="center" wrapText="1"/>
    </xf>
    <xf numFmtId="176" fontId="6" fillId="2" borderId="4" xfId="51" applyNumberFormat="1" applyFont="1" applyFill="1" applyBorder="1" applyAlignment="1" applyProtection="1">
      <alignment horizontal="center" vertical="center" wrapText="1" shrinkToFit="1"/>
    </xf>
    <xf numFmtId="182" fontId="6" fillId="2" borderId="4" xfId="51" applyNumberFormat="1" applyFont="1" applyFill="1" applyBorder="1" applyAlignment="1" applyProtection="1">
      <alignment horizontal="center" vertical="center" wrapText="1" shrinkToFit="1"/>
    </xf>
    <xf numFmtId="0" fontId="9" fillId="0" borderId="0" xfId="51" applyFont="1">
      <alignment vertical="center"/>
    </xf>
    <xf numFmtId="0" fontId="10" fillId="0" borderId="0" xfId="51" applyFont="1">
      <alignment vertical="center"/>
    </xf>
    <xf numFmtId="0" fontId="11" fillId="0" borderId="0" xfId="51" applyFont="1" applyAlignment="1">
      <alignment horizontal="center" vertical="center"/>
    </xf>
    <xf numFmtId="0" fontId="11" fillId="0" borderId="0" xfId="51" applyFont="1">
      <alignment vertical="center"/>
    </xf>
    <xf numFmtId="0" fontId="12" fillId="0" borderId="10" xfId="51" applyFont="1" applyBorder="1" applyAlignment="1">
      <alignment vertical="center"/>
    </xf>
    <xf numFmtId="0" fontId="13" fillId="0" borderId="10" xfId="51" applyFont="1" applyBorder="1" applyAlignment="1">
      <alignment horizontal="center" vertical="center"/>
    </xf>
    <xf numFmtId="0" fontId="14" fillId="4" borderId="10" xfId="51" applyFont="1" applyFill="1" applyBorder="1" applyAlignment="1">
      <alignment horizontal="left" vertical="center"/>
    </xf>
    <xf numFmtId="0" fontId="15" fillId="0" borderId="5" xfId="51" applyFont="1" applyBorder="1" applyAlignment="1">
      <alignment horizontal="center" vertical="center" wrapText="1"/>
    </xf>
    <xf numFmtId="0" fontId="15" fillId="0" borderId="4" xfId="51" applyFont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 shrinkToFit="1"/>
    </xf>
    <xf numFmtId="0" fontId="16" fillId="0" borderId="1" xfId="51" applyFont="1" applyBorder="1" applyAlignment="1">
      <alignment horizontal="center" vertical="center" shrinkToFit="1"/>
    </xf>
    <xf numFmtId="0" fontId="16" fillId="0" borderId="4" xfId="51" applyFont="1" applyBorder="1" applyAlignment="1">
      <alignment horizontal="center" vertical="center" shrinkToFit="1"/>
    </xf>
    <xf numFmtId="176" fontId="16" fillId="0" borderId="3" xfId="51" applyNumberFormat="1" applyFont="1" applyBorder="1" applyAlignment="1">
      <alignment horizontal="right" vertical="center" shrinkToFit="1"/>
    </xf>
    <xf numFmtId="0" fontId="17" fillId="0" borderId="5" xfId="51" applyFont="1" applyBorder="1" applyAlignment="1">
      <alignment horizontal="center" vertical="center" wrapText="1"/>
    </xf>
    <xf numFmtId="0" fontId="17" fillId="0" borderId="1" xfId="51" applyFont="1" applyBorder="1" applyAlignment="1">
      <alignment horizontal="center" vertical="center" wrapText="1"/>
    </xf>
    <xf numFmtId="0" fontId="17" fillId="0" borderId="4" xfId="51" applyFont="1" applyBorder="1" applyAlignment="1">
      <alignment horizontal="center" vertical="center" wrapText="1"/>
    </xf>
    <xf numFmtId="0" fontId="18" fillId="0" borderId="6" xfId="51" applyFont="1" applyBorder="1" applyAlignment="1">
      <alignment horizontal="center" vertical="center" wrapText="1"/>
    </xf>
    <xf numFmtId="0" fontId="18" fillId="0" borderId="9" xfId="51" applyFont="1" applyBorder="1" applyAlignment="1">
      <alignment horizontal="center" vertical="center" wrapText="1"/>
    </xf>
    <xf numFmtId="0" fontId="15" fillId="0" borderId="6" xfId="51" applyFont="1" applyBorder="1" applyAlignment="1">
      <alignment horizontal="center" vertical="center" wrapText="1"/>
    </xf>
    <xf numFmtId="0" fontId="15" fillId="0" borderId="8" xfId="51" applyFont="1" applyBorder="1" applyAlignment="1">
      <alignment horizontal="center" vertical="center" wrapText="1"/>
    </xf>
    <xf numFmtId="0" fontId="18" fillId="0" borderId="12" xfId="51" applyFont="1" applyBorder="1" applyAlignment="1">
      <alignment horizontal="center" vertical="center" wrapText="1"/>
    </xf>
    <xf numFmtId="0" fontId="18" fillId="0" borderId="13" xfId="51" applyFont="1" applyBorder="1" applyAlignment="1">
      <alignment horizontal="center" vertical="center" wrapText="1"/>
    </xf>
    <xf numFmtId="0" fontId="15" fillId="0" borderId="12" xfId="51" applyFont="1" applyBorder="1" applyAlignment="1">
      <alignment horizontal="center" vertical="center" wrapText="1"/>
    </xf>
    <xf numFmtId="0" fontId="15" fillId="0" borderId="0" xfId="51" applyFont="1" applyBorder="1" applyAlignment="1">
      <alignment horizontal="center" vertical="center" wrapText="1"/>
    </xf>
    <xf numFmtId="0" fontId="11" fillId="0" borderId="3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center" vertical="center" wrapText="1"/>
    </xf>
    <xf numFmtId="0" fontId="17" fillId="4" borderId="5" xfId="51" applyFont="1" applyFill="1" applyBorder="1" applyAlignment="1">
      <alignment horizontal="center" vertical="center"/>
    </xf>
    <xf numFmtId="0" fontId="17" fillId="0" borderId="6" xfId="51" applyFont="1" applyBorder="1" applyAlignment="1">
      <alignment horizontal="center" vertical="center" wrapText="1"/>
    </xf>
    <xf numFmtId="0" fontId="17" fillId="0" borderId="9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14" fontId="17" fillId="0" borderId="3" xfId="51" applyNumberFormat="1" applyFont="1" applyBorder="1" applyAlignment="1">
      <alignment horizontal="left" vertical="center" wrapText="1"/>
    </xf>
    <xf numFmtId="176" fontId="17" fillId="0" borderId="3" xfId="51" applyNumberFormat="1" applyFont="1" applyBorder="1" applyAlignment="1">
      <alignment horizontal="right" vertical="center" wrapText="1"/>
    </xf>
    <xf numFmtId="176" fontId="17" fillId="0" borderId="5" xfId="51" applyNumberFormat="1" applyFont="1" applyBorder="1" applyAlignment="1">
      <alignment horizontal="right" vertical="center" wrapText="1"/>
    </xf>
    <xf numFmtId="176" fontId="17" fillId="0" borderId="4" xfId="51" applyNumberFormat="1" applyFont="1" applyBorder="1" applyAlignment="1">
      <alignment horizontal="right" vertical="center" wrapText="1"/>
    </xf>
    <xf numFmtId="0" fontId="17" fillId="0" borderId="12" xfId="51" applyFont="1" applyBorder="1" applyAlignment="1">
      <alignment horizontal="center" vertical="center"/>
    </xf>
    <xf numFmtId="176" fontId="17" fillId="0" borderId="11" xfId="51" applyNumberFormat="1" applyFont="1" applyBorder="1" applyAlignment="1">
      <alignment horizontal="center" vertical="center" wrapText="1"/>
    </xf>
    <xf numFmtId="14" fontId="19" fillId="0" borderId="3" xfId="51" applyNumberFormat="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14" fontId="20" fillId="0" borderId="3" xfId="51" applyNumberFormat="1" applyFont="1" applyBorder="1" applyAlignment="1">
      <alignment horizontal="center" vertical="center" wrapText="1"/>
    </xf>
    <xf numFmtId="176" fontId="21" fillId="0" borderId="3" xfId="51" applyNumberFormat="1" applyFont="1" applyBorder="1" applyAlignment="1">
      <alignment horizontal="right" vertical="center" wrapText="1"/>
    </xf>
    <xf numFmtId="176" fontId="21" fillId="0" borderId="5" xfId="51" applyNumberFormat="1" applyFont="1" applyBorder="1" applyAlignment="1">
      <alignment horizontal="right" vertical="center" wrapText="1"/>
    </xf>
    <xf numFmtId="0" fontId="21" fillId="0" borderId="5" xfId="51" applyFont="1" applyBorder="1" applyAlignment="1">
      <alignment horizontal="center" vertical="center" wrapText="1"/>
    </xf>
    <xf numFmtId="176" fontId="21" fillId="0" borderId="4" xfId="51" applyNumberFormat="1" applyFont="1" applyBorder="1" applyAlignment="1">
      <alignment horizontal="right" vertical="center" wrapText="1"/>
    </xf>
    <xf numFmtId="176" fontId="22" fillId="0" borderId="4" xfId="51" applyNumberFormat="1" applyFont="1" applyBorder="1" applyAlignment="1">
      <alignment horizontal="right" vertical="center" wrapText="1"/>
    </xf>
    <xf numFmtId="14" fontId="21" fillId="0" borderId="3" xfId="51" applyNumberFormat="1" applyFont="1" applyBorder="1" applyAlignment="1">
      <alignment horizontal="left" vertical="center" wrapText="1"/>
    </xf>
    <xf numFmtId="0" fontId="23" fillId="0" borderId="5" xfId="51" applyFont="1" applyBorder="1" applyAlignment="1">
      <alignment horizontal="right" vertical="center"/>
    </xf>
    <xf numFmtId="0" fontId="17" fillId="0" borderId="12" xfId="51" applyFont="1" applyBorder="1" applyAlignment="1">
      <alignment horizontal="right" vertical="center"/>
    </xf>
    <xf numFmtId="14" fontId="15" fillId="0" borderId="3" xfId="51" applyNumberFormat="1" applyFont="1" applyBorder="1" applyAlignment="1">
      <alignment horizontal="left" vertical="center" wrapText="1"/>
    </xf>
    <xf numFmtId="176" fontId="15" fillId="0" borderId="3" xfId="51" applyNumberFormat="1" applyFont="1" applyBorder="1" applyAlignment="1">
      <alignment horizontal="right" vertical="center" wrapText="1"/>
    </xf>
    <xf numFmtId="176" fontId="15" fillId="0" borderId="5" xfId="51" applyNumberFormat="1" applyFont="1" applyBorder="1" applyAlignment="1">
      <alignment horizontal="right" vertical="center" wrapText="1"/>
    </xf>
    <xf numFmtId="0" fontId="11" fillId="0" borderId="14" xfId="51" applyFont="1" applyBorder="1" applyAlignment="1">
      <alignment horizontal="center" vertical="center" wrapText="1"/>
    </xf>
    <xf numFmtId="14" fontId="15" fillId="0" borderId="14" xfId="51" applyNumberFormat="1" applyFont="1" applyBorder="1" applyAlignment="1">
      <alignment horizontal="left" vertical="center" wrapText="1"/>
    </xf>
    <xf numFmtId="176" fontId="15" fillId="0" borderId="14" xfId="51" applyNumberFormat="1" applyFont="1" applyBorder="1" applyAlignment="1">
      <alignment horizontal="right" vertical="center" wrapText="1"/>
    </xf>
    <xf numFmtId="176" fontId="15" fillId="0" borderId="6" xfId="51" applyNumberFormat="1" applyFont="1" applyBorder="1" applyAlignment="1">
      <alignment horizontal="right" vertical="center" wrapText="1"/>
    </xf>
    <xf numFmtId="176" fontId="17" fillId="0" borderId="9" xfId="51" applyNumberFormat="1" applyFont="1" applyBorder="1" applyAlignment="1">
      <alignment horizontal="right" vertical="center" wrapText="1"/>
    </xf>
    <xf numFmtId="0" fontId="24" fillId="0" borderId="15" xfId="51" applyFont="1" applyBorder="1" applyAlignment="1">
      <alignment horizontal="center" vertical="center" wrapText="1"/>
    </xf>
    <xf numFmtId="0" fontId="24" fillId="0" borderId="16" xfId="51" applyFont="1" applyBorder="1" applyAlignment="1">
      <alignment horizontal="center" vertical="center" wrapText="1"/>
    </xf>
    <xf numFmtId="176" fontId="25" fillId="0" borderId="17" xfId="51" applyNumberFormat="1" applyFont="1" applyBorder="1" applyAlignment="1">
      <alignment horizontal="right" vertical="center" wrapText="1"/>
    </xf>
    <xf numFmtId="176" fontId="25" fillId="0" borderId="18" xfId="51" applyNumberFormat="1" applyFont="1" applyBorder="1" applyAlignment="1">
      <alignment horizontal="right" vertical="center" wrapText="1"/>
    </xf>
    <xf numFmtId="176" fontId="25" fillId="0" borderId="16" xfId="51" applyNumberFormat="1" applyFont="1" applyBorder="1" applyAlignment="1">
      <alignment horizontal="right" vertical="center" wrapText="1"/>
    </xf>
    <xf numFmtId="0" fontId="20" fillId="0" borderId="12" xfId="51" applyFont="1" applyBorder="1" applyAlignment="1">
      <alignment horizontal="center" vertical="center" wrapText="1"/>
    </xf>
    <xf numFmtId="0" fontId="20" fillId="0" borderId="13" xfId="51" applyFont="1" applyBorder="1" applyAlignment="1">
      <alignment horizontal="center" vertical="center" wrapText="1"/>
    </xf>
    <xf numFmtId="176" fontId="26" fillId="4" borderId="19" xfId="51" applyNumberFormat="1" applyFont="1" applyFill="1" applyBorder="1" applyAlignment="1">
      <alignment horizontal="center" vertical="center" wrapText="1"/>
    </xf>
    <xf numFmtId="0" fontId="27" fillId="0" borderId="19" xfId="51" applyFont="1" applyBorder="1" applyAlignment="1">
      <alignment horizontal="left" vertical="center" wrapText="1"/>
    </xf>
    <xf numFmtId="0" fontId="28" fillId="4" borderId="7" xfId="51" applyFont="1" applyFill="1" applyBorder="1" applyAlignment="1">
      <alignment horizontal="center" vertical="center" wrapText="1"/>
    </xf>
    <xf numFmtId="0" fontId="28" fillId="4" borderId="10" xfId="51" applyFont="1" applyFill="1" applyBorder="1" applyAlignment="1">
      <alignment horizontal="center" vertical="center" wrapText="1"/>
    </xf>
    <xf numFmtId="0" fontId="20" fillId="0" borderId="7" xfId="51" applyFont="1" applyBorder="1" applyAlignment="1">
      <alignment horizontal="center" vertical="center" wrapText="1"/>
    </xf>
    <xf numFmtId="0" fontId="20" fillId="0" borderId="11" xfId="51" applyFont="1" applyBorder="1" applyAlignment="1">
      <alignment horizontal="center" vertical="center" wrapText="1"/>
    </xf>
    <xf numFmtId="176" fontId="26" fillId="4" borderId="2" xfId="51" applyNumberFormat="1" applyFont="1" applyFill="1" applyBorder="1" applyAlignment="1">
      <alignment horizontal="center" vertical="center" wrapText="1"/>
    </xf>
    <xf numFmtId="0" fontId="27" fillId="0" borderId="2" xfId="51" applyFont="1" applyBorder="1" applyAlignment="1">
      <alignment horizontal="left" vertical="center" wrapText="1"/>
    </xf>
    <xf numFmtId="0" fontId="28" fillId="4" borderId="5" xfId="51" applyFont="1" applyFill="1" applyBorder="1" applyAlignment="1">
      <alignment horizontal="center" vertical="center" wrapText="1"/>
    </xf>
    <xf numFmtId="0" fontId="28" fillId="4" borderId="1" xfId="51" applyFont="1" applyFill="1" applyBorder="1" applyAlignment="1">
      <alignment horizontal="center" vertical="center" wrapText="1"/>
    </xf>
    <xf numFmtId="0" fontId="27" fillId="0" borderId="5" xfId="51" applyFont="1" applyBorder="1" applyAlignment="1">
      <alignment horizontal="center" vertical="center" wrapText="1"/>
    </xf>
    <xf numFmtId="0" fontId="27" fillId="0" borderId="4" xfId="51" applyFont="1" applyBorder="1" applyAlignment="1">
      <alignment horizontal="center" vertical="center" wrapText="1"/>
    </xf>
    <xf numFmtId="0" fontId="29" fillId="0" borderId="5" xfId="51" applyFont="1" applyBorder="1" applyAlignment="1">
      <alignment horizontal="left" vertical="center" wrapText="1"/>
    </xf>
    <xf numFmtId="0" fontId="29" fillId="0" borderId="1" xfId="51" applyFont="1" applyBorder="1" applyAlignment="1">
      <alignment horizontal="left" vertical="center" wrapText="1"/>
    </xf>
    <xf numFmtId="0" fontId="30" fillId="0" borderId="5" xfId="51" applyFont="1" applyBorder="1" applyAlignment="1">
      <alignment horizontal="left" vertical="center" wrapText="1"/>
    </xf>
    <xf numFmtId="0" fontId="30" fillId="0" borderId="1" xfId="51" applyFont="1" applyBorder="1" applyAlignment="1">
      <alignment horizontal="left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0" xfId="51" applyFont="1" applyBorder="1">
      <alignment vertical="center"/>
    </xf>
    <xf numFmtId="0" fontId="11" fillId="0" borderId="0" xfId="51" applyFont="1" applyBorder="1" applyAlignment="1">
      <alignment horizontal="center" vertical="center"/>
    </xf>
    <xf numFmtId="0" fontId="31" fillId="0" borderId="3" xfId="51" applyFont="1" applyBorder="1" applyAlignment="1">
      <alignment horizontal="center" vertical="center" wrapText="1"/>
    </xf>
    <xf numFmtId="0" fontId="32" fillId="5" borderId="20" xfId="51" applyFont="1" applyFill="1" applyBorder="1" applyAlignment="1">
      <alignment horizontal="left" vertical="center" wrapText="1"/>
    </xf>
    <xf numFmtId="0" fontId="33" fillId="5" borderId="20" xfId="51" applyFont="1" applyFill="1" applyBorder="1" applyAlignment="1">
      <alignment horizontal="left" vertical="center" wrapText="1"/>
    </xf>
    <xf numFmtId="0" fontId="32" fillId="5" borderId="20" xfId="51" applyFont="1" applyFill="1" applyBorder="1" applyAlignment="1">
      <alignment horizontal="center" vertical="center" wrapText="1"/>
    </xf>
    <xf numFmtId="0" fontId="16" fillId="0" borderId="3" xfId="51" applyFont="1" applyBorder="1" applyAlignment="1">
      <alignment horizontal="center" vertical="center" wrapText="1"/>
    </xf>
    <xf numFmtId="0" fontId="15" fillId="0" borderId="9" xfId="51" applyFont="1" applyBorder="1" applyAlignment="1">
      <alignment horizontal="center" vertical="center" wrapText="1"/>
    </xf>
    <xf numFmtId="0" fontId="11" fillId="0" borderId="0" xfId="51">
      <alignment vertical="center"/>
    </xf>
    <xf numFmtId="0" fontId="15" fillId="0" borderId="13" xfId="51" applyFont="1" applyBorder="1" applyAlignment="1">
      <alignment horizontal="center" vertical="center" wrapText="1"/>
    </xf>
    <xf numFmtId="176" fontId="22" fillId="0" borderId="3" xfId="51" applyNumberFormat="1" applyFont="1" applyBorder="1" applyAlignment="1">
      <alignment horizontal="center" vertical="center" wrapText="1"/>
    </xf>
    <xf numFmtId="176" fontId="25" fillId="0" borderId="21" xfId="51" applyNumberFormat="1" applyFont="1" applyBorder="1" applyAlignment="1">
      <alignment horizontal="right" vertical="center" wrapText="1"/>
    </xf>
    <xf numFmtId="0" fontId="28" fillId="4" borderId="11" xfId="51" applyFont="1" applyFill="1" applyBorder="1" applyAlignment="1">
      <alignment horizontal="center" vertical="center" wrapText="1"/>
    </xf>
    <xf numFmtId="0" fontId="28" fillId="4" borderId="4" xfId="51" applyFont="1" applyFill="1" applyBorder="1" applyAlignment="1">
      <alignment horizontal="center" vertical="center" wrapText="1"/>
    </xf>
    <xf numFmtId="0" fontId="29" fillId="0" borderId="4" xfId="51" applyFont="1" applyBorder="1" applyAlignment="1">
      <alignment horizontal="left" vertical="center" wrapText="1"/>
    </xf>
    <xf numFmtId="0" fontId="10" fillId="0" borderId="0" xfId="51" applyFont="1" applyAlignment="1">
      <alignment horizontal="center" vertical="center"/>
    </xf>
    <xf numFmtId="0" fontId="30" fillId="0" borderId="4" xfId="51" applyFont="1" applyBorder="1" applyAlignment="1">
      <alignment horizontal="left" vertical="center" wrapText="1"/>
    </xf>
    <xf numFmtId="0" fontId="11" fillId="0" borderId="4" xfId="51" applyFont="1" applyBorder="1" applyAlignment="1">
      <alignment horizontal="center" vertical="center" wrapText="1"/>
    </xf>
    <xf numFmtId="0" fontId="13" fillId="0" borderId="10" xfId="51" applyFont="1" applyBorder="1" applyAlignment="1">
      <alignment horizontal="right" vertical="center"/>
    </xf>
    <xf numFmtId="0" fontId="11" fillId="0" borderId="6" xfId="51" applyFont="1" applyBorder="1" applyAlignment="1">
      <alignment horizontal="center" vertical="center" wrapText="1"/>
    </xf>
    <xf numFmtId="0" fontId="11" fillId="0" borderId="9" xfId="51" applyFont="1" applyBorder="1" applyAlignment="1">
      <alignment horizontal="center" vertical="center" wrapText="1"/>
    </xf>
    <xf numFmtId="0" fontId="11" fillId="0" borderId="12" xfId="51" applyFont="1" applyBorder="1" applyAlignment="1">
      <alignment horizontal="center" vertical="center" wrapText="1"/>
    </xf>
    <xf numFmtId="0" fontId="11" fillId="0" borderId="13" xfId="51" applyFont="1" applyBorder="1" applyAlignment="1">
      <alignment horizontal="center" vertical="center" wrapText="1"/>
    </xf>
    <xf numFmtId="176" fontId="22" fillId="4" borderId="19" xfId="51" applyNumberFormat="1" applyFont="1" applyFill="1" applyBorder="1" applyAlignment="1">
      <alignment horizontal="center" vertical="center" wrapText="1"/>
    </xf>
    <xf numFmtId="0" fontId="34" fillId="4" borderId="7" xfId="51" applyFont="1" applyFill="1" applyBorder="1" applyAlignment="1">
      <alignment horizontal="left" vertical="center" wrapText="1"/>
    </xf>
    <xf numFmtId="0" fontId="34" fillId="4" borderId="10" xfId="51" applyFont="1" applyFill="1" applyBorder="1" applyAlignment="1">
      <alignment horizontal="left" vertical="center" wrapText="1"/>
    </xf>
    <xf numFmtId="176" fontId="22" fillId="4" borderId="2" xfId="51" applyNumberFormat="1" applyFont="1" applyFill="1" applyBorder="1" applyAlignment="1">
      <alignment horizontal="center" vertical="center" wrapText="1"/>
    </xf>
    <xf numFmtId="0" fontId="34" fillId="4" borderId="5" xfId="51" applyFont="1" applyFill="1" applyBorder="1" applyAlignment="1">
      <alignment horizontal="center" vertical="center" wrapText="1"/>
    </xf>
    <xf numFmtId="0" fontId="34" fillId="4" borderId="1" xfId="51" applyFont="1" applyFill="1" applyBorder="1" applyAlignment="1">
      <alignment horizontal="center" vertical="center" wrapText="1"/>
    </xf>
    <xf numFmtId="176" fontId="35" fillId="0" borderId="3" xfId="51" applyNumberFormat="1" applyFont="1" applyBorder="1" applyAlignment="1">
      <alignment horizontal="center" vertical="center" wrapText="1"/>
    </xf>
    <xf numFmtId="176" fontId="35" fillId="0" borderId="14" xfId="51" applyNumberFormat="1" applyFont="1" applyBorder="1" applyAlignment="1">
      <alignment horizontal="center" vertical="center" wrapText="1"/>
    </xf>
    <xf numFmtId="0" fontId="11" fillId="4" borderId="0" xfId="51" applyFont="1" applyFill="1">
      <alignment vertical="center"/>
    </xf>
    <xf numFmtId="0" fontId="11" fillId="0" borderId="0" xfId="51" applyFont="1" applyAlignment="1">
      <alignment horizontal="left" vertical="center"/>
    </xf>
    <xf numFmtId="0" fontId="11" fillId="0" borderId="3" xfId="51" applyFont="1" applyBorder="1" applyAlignment="1">
      <alignment vertical="center" wrapText="1"/>
    </xf>
    <xf numFmtId="0" fontId="30" fillId="6" borderId="0" xfId="51" applyFont="1" applyFill="1">
      <alignment vertical="center"/>
    </xf>
    <xf numFmtId="0" fontId="11" fillId="0" borderId="3" xfId="51" applyFont="1" applyBorder="1" applyAlignment="1">
      <alignment horizontal="left" vertical="center" wrapText="1"/>
    </xf>
    <xf numFmtId="0" fontId="11" fillId="0" borderId="12" xfId="51" applyFont="1" applyBorder="1" applyAlignment="1">
      <alignment horizontal="left" vertical="center" wrapText="1"/>
    </xf>
    <xf numFmtId="176" fontId="15" fillId="0" borderId="5" xfId="51" applyNumberFormat="1" applyFont="1" applyBorder="1" applyAlignment="1">
      <alignment vertical="center"/>
    </xf>
    <xf numFmtId="176" fontId="15" fillId="0" borderId="1" xfId="51" applyNumberFormat="1" applyFont="1" applyBorder="1" applyAlignment="1">
      <alignment vertical="center" wrapText="1"/>
    </xf>
    <xf numFmtId="176" fontId="15" fillId="0" borderId="4" xfId="51" applyNumberFormat="1" applyFont="1" applyBorder="1" applyAlignment="1">
      <alignment vertical="center" wrapText="1"/>
    </xf>
    <xf numFmtId="0" fontId="34" fillId="4" borderId="11" xfId="51" applyFont="1" applyFill="1" applyBorder="1" applyAlignment="1">
      <alignment horizontal="left" vertical="center" wrapText="1"/>
    </xf>
    <xf numFmtId="0" fontId="34" fillId="4" borderId="4" xfId="51" applyFont="1" applyFill="1" applyBorder="1" applyAlignment="1">
      <alignment horizontal="center" vertical="center" wrapText="1"/>
    </xf>
    <xf numFmtId="0" fontId="10" fillId="0" borderId="12" xfId="51" applyFont="1" applyBorder="1" applyAlignment="1">
      <alignment horizontal="left" vertical="center" wrapText="1"/>
    </xf>
    <xf numFmtId="0" fontId="30" fillId="0" borderId="0" xfId="51" applyFo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1158875</xdr:colOff>
      <xdr:row>0</xdr:row>
      <xdr:rowOff>342900</xdr:rowOff>
    </xdr:from>
    <xdr:ext cx="18307941" cy="10441289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7900" y="342900"/>
          <a:ext cx="18307685" cy="10440670"/>
        </a:xfrm>
        <a:prstGeom prst="rect">
          <a:avLst/>
        </a:prstGeom>
      </xdr:spPr>
    </xdr:pic>
    <xdr:clientData/>
  </xdr:oneCellAnchor>
  <xdr:oneCellAnchor>
    <xdr:from>
      <xdr:col>9</xdr:col>
      <xdr:colOff>2057400</xdr:colOff>
      <xdr:row>17</xdr:row>
      <xdr:rowOff>165100</xdr:rowOff>
    </xdr:from>
    <xdr:ext cx="6248400" cy="6775450"/>
    <xdr:pic>
      <xdr:nvPicPr>
        <xdr:cNvPr id="3" name="图片 2" descr="C:\Users\Administrator\AppData\Roaming\Tencent\Users\501232853\QQ\WinTemp\RichOle\XMV6OMJY(YV81BNN0Y@KOZE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96425" y="5767705"/>
          <a:ext cx="6248400" cy="677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381000</xdr:colOff>
      <xdr:row>0</xdr:row>
      <xdr:rowOff>0</xdr:rowOff>
    </xdr:from>
    <xdr:to>
      <xdr:col>15</xdr:col>
      <xdr:colOff>114300</xdr:colOff>
      <xdr:row>43</xdr:row>
      <xdr:rowOff>111125</xdr:rowOff>
    </xdr:to>
    <xdr:pic>
      <xdr:nvPicPr>
        <xdr:cNvPr id="5" name="图片 4" descr="C:\Users\Administrator\Documents\Tencent Files\501232853\Image\C2C\Image3\@6(XOC)4LHS7L`K4T03U%@X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34600" y="0"/>
          <a:ext cx="6858000" cy="12381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8</xdr:col>
      <xdr:colOff>676275</xdr:colOff>
      <xdr:row>74</xdr:row>
      <xdr:rowOff>47625</xdr:rowOff>
    </xdr:to>
    <xdr:pic>
      <xdr:nvPicPr>
        <xdr:cNvPr id="4" name="图片 3" descr="C:\Users\Administrator\AppData\Roaming\Tencent\Users\501232853\QQ\WinTemp\RichOle\M_)2GWG9(E2IX$QUNVESHXO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0727055"/>
          <a:ext cx="6410325" cy="690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52"/>
  <sheetViews>
    <sheetView zoomScale="75" zoomScaleNormal="75" workbookViewId="0">
      <selection activeCell="E23" sqref="E23:I24"/>
    </sheetView>
  </sheetViews>
  <sheetFormatPr defaultColWidth="9" defaultRowHeight="13.5"/>
  <cols>
    <col min="1" max="1" width="4.75" style="93" customWidth="1"/>
    <col min="2" max="2" width="12" style="94" customWidth="1"/>
    <col min="3" max="3" width="15.25" style="94" customWidth="1"/>
    <col min="4" max="4" width="13.875" style="94" customWidth="1"/>
    <col min="5" max="5" width="3.875" style="93" customWidth="1"/>
    <col min="6" max="6" width="14.875" style="94" customWidth="1"/>
    <col min="7" max="7" width="3.875" style="93" customWidth="1"/>
    <col min="8" max="8" width="11.5" style="94" customWidth="1"/>
    <col min="9" max="9" width="17.625" style="94" customWidth="1"/>
    <col min="10" max="10" width="30.375" style="94" customWidth="1"/>
    <col min="11" max="12" width="23.75" style="94" customWidth="1"/>
    <col min="13" max="13" width="13.25" style="94" customWidth="1"/>
    <col min="14" max="14" width="23.75" style="94" customWidth="1"/>
    <col min="15" max="16384" width="9" style="94"/>
  </cols>
  <sheetData>
    <row r="1" ht="29.25" customHeight="1" spans="1:9">
      <c r="A1" s="95"/>
      <c r="B1" s="95"/>
      <c r="C1" s="189" t="s">
        <v>0</v>
      </c>
      <c r="D1" s="189"/>
      <c r="E1" s="189"/>
      <c r="F1" s="189"/>
      <c r="G1" s="96"/>
      <c r="H1" s="97" t="s">
        <v>1</v>
      </c>
      <c r="I1" s="95"/>
    </row>
    <row r="2" ht="26.1" customHeight="1" spans="1:15">
      <c r="A2" s="98" t="s">
        <v>2</v>
      </c>
      <c r="B2" s="99"/>
      <c r="C2" s="100" t="s">
        <v>3</v>
      </c>
      <c r="D2" s="101"/>
      <c r="E2" s="101"/>
      <c r="F2" s="102"/>
      <c r="G2" s="98" t="s">
        <v>4</v>
      </c>
      <c r="H2" s="99"/>
      <c r="I2" s="173" t="s">
        <v>5</v>
      </c>
      <c r="J2" s="174">
        <v>1773</v>
      </c>
      <c r="K2" s="174" t="s">
        <v>3</v>
      </c>
      <c r="L2" s="175" t="s">
        <v>6</v>
      </c>
      <c r="M2" s="174">
        <v>1812795412</v>
      </c>
      <c r="N2" s="174" t="s">
        <v>7</v>
      </c>
      <c r="O2" s="176">
        <v>6508968</v>
      </c>
    </row>
    <row r="3" ht="26.1" customHeight="1" spans="1:9">
      <c r="A3" s="98" t="s">
        <v>8</v>
      </c>
      <c r="B3" s="99"/>
      <c r="C3" s="103">
        <v>6508968</v>
      </c>
      <c r="D3" s="104" t="s">
        <v>9</v>
      </c>
      <c r="E3" s="105"/>
      <c r="F3" s="106"/>
      <c r="G3" s="104" t="s">
        <v>10</v>
      </c>
      <c r="H3" s="106"/>
      <c r="I3" s="177">
        <v>1773</v>
      </c>
    </row>
    <row r="4" ht="23.25" customHeight="1" spans="1:11">
      <c r="A4" s="190" t="s">
        <v>11</v>
      </c>
      <c r="B4" s="191"/>
      <c r="C4" s="109"/>
      <c r="D4" s="110"/>
      <c r="E4" s="110"/>
      <c r="F4" s="110"/>
      <c r="G4" s="110"/>
      <c r="H4" s="110"/>
      <c r="I4" s="178"/>
      <c r="K4" s="179"/>
    </row>
    <row r="5" ht="23.25" customHeight="1" spans="1:9">
      <c r="A5" s="192"/>
      <c r="B5" s="193"/>
      <c r="C5" s="113"/>
      <c r="D5" s="114"/>
      <c r="E5" s="114"/>
      <c r="F5" s="114"/>
      <c r="G5" s="114"/>
      <c r="H5" s="114"/>
      <c r="I5" s="180"/>
    </row>
    <row r="6" ht="26.1" customHeight="1" spans="1:9">
      <c r="A6" s="115" t="s">
        <v>12</v>
      </c>
      <c r="B6" s="116" t="s">
        <v>13</v>
      </c>
      <c r="C6" s="116" t="s">
        <v>14</v>
      </c>
      <c r="D6" s="117" t="s">
        <v>15</v>
      </c>
      <c r="E6" s="118" t="s">
        <v>16</v>
      </c>
      <c r="F6" s="119"/>
      <c r="G6" s="98" t="s">
        <v>17</v>
      </c>
      <c r="H6" s="99"/>
      <c r="I6" s="116" t="s">
        <v>18</v>
      </c>
    </row>
    <row r="7" s="91" customFormat="1" ht="26.1" customHeight="1" spans="1:11">
      <c r="A7" s="120">
        <v>1</v>
      </c>
      <c r="B7" s="121">
        <v>42033</v>
      </c>
      <c r="C7" s="122">
        <v>903758</v>
      </c>
      <c r="D7" s="123"/>
      <c r="E7" s="104" t="s">
        <v>19</v>
      </c>
      <c r="F7" s="124">
        <f>ROUNDUP(C7*0.02,2)</f>
        <v>18075.16</v>
      </c>
      <c r="G7" s="104" t="s">
        <v>20</v>
      </c>
      <c r="H7" s="124">
        <v>1952.7</v>
      </c>
      <c r="I7" s="122">
        <f>ROUNDUP(C7-D7-F7-H7,3)</f>
        <v>883730.14</v>
      </c>
      <c r="K7" s="200" t="s">
        <v>21</v>
      </c>
    </row>
    <row r="8" s="91" customFormat="1" ht="26.1" customHeight="1" spans="1:11">
      <c r="A8" s="120">
        <v>2</v>
      </c>
      <c r="B8" s="121">
        <v>42422</v>
      </c>
      <c r="C8" s="122">
        <v>1552061</v>
      </c>
      <c r="D8" s="123"/>
      <c r="E8" s="104" t="s">
        <v>19</v>
      </c>
      <c r="F8" s="124">
        <v>112104.2</v>
      </c>
      <c r="G8" s="104"/>
      <c r="H8" s="124"/>
      <c r="I8" s="122">
        <f>ROUNDUP(C8-D8-F8-H8,3)</f>
        <v>1439956.8</v>
      </c>
      <c r="K8" s="201" t="s">
        <v>22</v>
      </c>
    </row>
    <row r="9" s="91" customFormat="1" ht="26.1" customHeight="1" spans="1:9">
      <c r="A9" s="120"/>
      <c r="B9" s="121"/>
      <c r="C9" s="122"/>
      <c r="D9" s="123"/>
      <c r="E9" s="125" t="s">
        <v>23</v>
      </c>
      <c r="F9" s="124"/>
      <c r="G9" s="126"/>
      <c r="H9" s="122"/>
      <c r="I9" s="122"/>
    </row>
    <row r="10" ht="26.1" customHeight="1" spans="1:9">
      <c r="A10" s="115"/>
      <c r="B10" s="129" t="s">
        <v>24</v>
      </c>
      <c r="C10" s="130"/>
      <c r="D10" s="131"/>
      <c r="E10" s="104"/>
      <c r="F10" s="124"/>
      <c r="G10" s="104"/>
      <c r="H10" s="124"/>
      <c r="I10" s="122"/>
    </row>
    <row r="11" ht="26.1" customHeight="1" spans="1:9">
      <c r="A11" s="128">
        <v>3</v>
      </c>
      <c r="B11" s="135">
        <v>42499</v>
      </c>
      <c r="C11" s="130">
        <v>391914.5</v>
      </c>
      <c r="D11" s="131"/>
      <c r="E11" s="104"/>
      <c r="F11" s="124"/>
      <c r="G11" s="104"/>
      <c r="H11" s="124"/>
      <c r="I11" s="130"/>
    </row>
    <row r="12" ht="26.1" customHeight="1" spans="1:10">
      <c r="A12" s="128"/>
      <c r="B12" s="135"/>
      <c r="C12" s="130">
        <v>435636.5</v>
      </c>
      <c r="D12" s="131"/>
      <c r="E12" s="104"/>
      <c r="F12" s="124"/>
      <c r="G12" s="104"/>
      <c r="H12" s="124"/>
      <c r="I12" s="130">
        <f>C11+C12-F11-F12</f>
        <v>827551</v>
      </c>
      <c r="J12" s="202"/>
    </row>
    <row r="13" ht="26.1" customHeight="1" spans="1:10">
      <c r="A13" s="128"/>
      <c r="B13" s="135"/>
      <c r="C13" s="130"/>
      <c r="D13" s="131"/>
      <c r="E13" s="132"/>
      <c r="F13" s="133"/>
      <c r="G13" s="132"/>
      <c r="H13" s="134"/>
      <c r="I13" s="181"/>
      <c r="J13" s="202"/>
    </row>
    <row r="14" ht="26.1" customHeight="1" spans="1:10">
      <c r="A14" s="115"/>
      <c r="B14" s="135"/>
      <c r="C14" s="130"/>
      <c r="D14" s="131"/>
      <c r="E14" s="104"/>
      <c r="F14" s="124"/>
      <c r="G14" s="104"/>
      <c r="H14" s="124"/>
      <c r="I14" s="130"/>
      <c r="J14" s="203"/>
    </row>
    <row r="15" ht="26.1" customHeight="1" spans="1:10">
      <c r="A15" s="115"/>
      <c r="B15" s="135"/>
      <c r="C15" s="130"/>
      <c r="D15" s="131"/>
      <c r="E15" s="104"/>
      <c r="F15" s="124"/>
      <c r="G15" s="104"/>
      <c r="H15" s="124"/>
      <c r="I15" s="130"/>
      <c r="J15" s="129" t="s">
        <v>24</v>
      </c>
    </row>
    <row r="16" ht="26.1" customHeight="1" spans="1:11">
      <c r="A16" s="115"/>
      <c r="B16" s="135"/>
      <c r="C16" s="130"/>
      <c r="D16" s="131"/>
      <c r="E16" s="104"/>
      <c r="F16" s="124"/>
      <c r="G16" s="104"/>
      <c r="H16" s="124"/>
      <c r="I16" s="130"/>
      <c r="J16" s="203"/>
      <c r="K16" s="204" t="s">
        <v>25</v>
      </c>
    </row>
    <row r="17" ht="26.1" customHeight="1" spans="1:11">
      <c r="A17" s="115"/>
      <c r="B17" s="138"/>
      <c r="C17" s="139"/>
      <c r="D17" s="140"/>
      <c r="E17" s="104"/>
      <c r="F17" s="124"/>
      <c r="G17" s="104"/>
      <c r="H17" s="124"/>
      <c r="I17" s="139"/>
      <c r="J17" s="203"/>
      <c r="K17" s="204"/>
    </row>
    <row r="18" ht="26.1" customHeight="1" spans="1:11">
      <c r="A18" s="115"/>
      <c r="B18" s="138"/>
      <c r="C18" s="139"/>
      <c r="D18" s="140"/>
      <c r="E18" s="104"/>
      <c r="F18" s="124"/>
      <c r="G18" s="104"/>
      <c r="H18" s="124"/>
      <c r="I18" s="139"/>
      <c r="J18" s="203"/>
      <c r="K18" s="204" t="s">
        <v>26</v>
      </c>
    </row>
    <row r="19" ht="26.1" customHeight="1" spans="1:11">
      <c r="A19" s="115"/>
      <c r="B19" s="138"/>
      <c r="C19" s="139"/>
      <c r="D19" s="140"/>
      <c r="E19" s="104"/>
      <c r="F19" s="124"/>
      <c r="G19" s="104"/>
      <c r="H19" s="124"/>
      <c r="I19" s="139"/>
      <c r="K19" s="204" t="s">
        <v>27</v>
      </c>
    </row>
    <row r="20" ht="26.1" customHeight="1" spans="1:11">
      <c r="A20" s="115"/>
      <c r="B20" s="138"/>
      <c r="C20" s="139"/>
      <c r="D20" s="140"/>
      <c r="E20" s="104"/>
      <c r="F20" s="124"/>
      <c r="G20" s="104"/>
      <c r="H20" s="124"/>
      <c r="I20" s="139"/>
      <c r="J20" s="205" t="s">
        <v>28</v>
      </c>
      <c r="K20" s="206" t="s">
        <v>29</v>
      </c>
    </row>
    <row r="21" ht="26.1" customHeight="1" spans="1:11">
      <c r="A21" s="141"/>
      <c r="B21" s="142"/>
      <c r="C21" s="143"/>
      <c r="D21" s="144"/>
      <c r="E21" s="118"/>
      <c r="F21" s="145"/>
      <c r="G21" s="118"/>
      <c r="H21" s="145"/>
      <c r="I21" s="143"/>
      <c r="K21" s="207"/>
    </row>
    <row r="22" ht="23.25" spans="1:15">
      <c r="A22" s="146" t="s">
        <v>30</v>
      </c>
      <c r="B22" s="147"/>
      <c r="C22" s="148">
        <f>C7+C8+C9+C10+C11+C12+C14+C15+C16++C17+C18+C19+C20+C21</f>
        <v>3283370</v>
      </c>
      <c r="D22" s="148"/>
      <c r="E22" s="149"/>
      <c r="F22" s="150">
        <f>F7+F8+F9+F10+F11+F12+F14+F15+F16++F17+F18+F19+F20+F21</f>
        <v>130179.36</v>
      </c>
      <c r="G22" s="149"/>
      <c r="H22" s="150">
        <f>H7+H8+H9+H10+H11+H12+H14+H15+H16++H17+H18+H19+H20+H21</f>
        <v>1952.7</v>
      </c>
      <c r="I22" s="182">
        <f>I7+I8+I9+I10+I11+I12+I14+I15+I16++I17+I18+I19+I20+I21</f>
        <v>3151237.94</v>
      </c>
      <c r="K22" s="208" t="s">
        <v>31</v>
      </c>
      <c r="L22" s="209"/>
      <c r="M22" s="209"/>
      <c r="N22" s="209"/>
      <c r="O22" s="210"/>
    </row>
    <row r="23" ht="26.1" customHeight="1" spans="1:9">
      <c r="A23" s="151" t="s">
        <v>32</v>
      </c>
      <c r="B23" s="152"/>
      <c r="C23" s="194">
        <f>I12</f>
        <v>827551</v>
      </c>
      <c r="D23" s="154" t="s">
        <v>33</v>
      </c>
      <c r="E23" s="195" t="s">
        <v>34</v>
      </c>
      <c r="F23" s="196"/>
      <c r="G23" s="196"/>
      <c r="H23" s="196"/>
      <c r="I23" s="211"/>
    </row>
    <row r="24" ht="26.1" customHeight="1" spans="1:11">
      <c r="A24" s="157"/>
      <c r="B24" s="158"/>
      <c r="C24" s="197"/>
      <c r="D24" s="160" t="s">
        <v>35</v>
      </c>
      <c r="E24" s="198" t="s">
        <v>36</v>
      </c>
      <c r="F24" s="199"/>
      <c r="G24" s="199"/>
      <c r="H24" s="199"/>
      <c r="I24" s="212"/>
      <c r="K24" s="92" t="s">
        <v>37</v>
      </c>
    </row>
    <row r="25" ht="45" customHeight="1" spans="1:14">
      <c r="A25" s="163" t="s">
        <v>38</v>
      </c>
      <c r="B25" s="164"/>
      <c r="C25" s="165" t="s">
        <v>39</v>
      </c>
      <c r="D25" s="166"/>
      <c r="E25" s="166"/>
      <c r="F25" s="166"/>
      <c r="G25" s="166"/>
      <c r="H25" s="166"/>
      <c r="I25" s="185"/>
      <c r="J25" s="213" t="s">
        <v>40</v>
      </c>
      <c r="K25" s="92" t="s">
        <v>41</v>
      </c>
      <c r="L25" s="186"/>
      <c r="M25" s="93"/>
      <c r="N25" s="93"/>
    </row>
    <row r="26" ht="45" customHeight="1" spans="1:12">
      <c r="A26" s="163" t="s">
        <v>42</v>
      </c>
      <c r="B26" s="164"/>
      <c r="C26" s="169"/>
      <c r="D26" s="170"/>
      <c r="E26" s="170"/>
      <c r="F26" s="170"/>
      <c r="G26" s="170"/>
      <c r="H26" s="170"/>
      <c r="I26" s="188"/>
      <c r="J26" s="214" t="s">
        <v>43</v>
      </c>
      <c r="L26" s="94" t="s">
        <v>44</v>
      </c>
    </row>
    <row r="27" ht="45" customHeight="1" spans="1:9">
      <c r="A27" s="163" t="s">
        <v>45</v>
      </c>
      <c r="B27" s="164"/>
      <c r="C27" s="169"/>
      <c r="D27" s="170"/>
      <c r="E27" s="170"/>
      <c r="F27" s="170"/>
      <c r="G27" s="170"/>
      <c r="H27" s="170"/>
      <c r="I27" s="188"/>
    </row>
    <row r="28" ht="45" customHeight="1" spans="1:9">
      <c r="A28" s="163" t="s">
        <v>46</v>
      </c>
      <c r="B28" s="164"/>
      <c r="C28" s="169"/>
      <c r="D28" s="170"/>
      <c r="E28" s="170"/>
      <c r="F28" s="170"/>
      <c r="G28" s="170"/>
      <c r="H28" s="170"/>
      <c r="I28" s="188"/>
    </row>
    <row r="29" ht="42" customHeight="1" spans="1:9">
      <c r="A29" s="163" t="s">
        <v>47</v>
      </c>
      <c r="B29" s="164"/>
      <c r="C29" s="169"/>
      <c r="D29" s="170"/>
      <c r="E29" s="170"/>
      <c r="F29" s="170"/>
      <c r="G29" s="170"/>
      <c r="H29" s="170"/>
      <c r="I29" s="188"/>
    </row>
    <row r="30" spans="2:9">
      <c r="B30" s="171"/>
      <c r="C30" s="171"/>
      <c r="D30" s="171"/>
      <c r="E30" s="172"/>
      <c r="F30" s="171"/>
      <c r="G30" s="172"/>
      <c r="H30" s="171"/>
      <c r="I30" s="171"/>
    </row>
    <row r="31" spans="2:9">
      <c r="B31" s="171"/>
      <c r="C31" s="171"/>
      <c r="D31" s="171"/>
      <c r="E31" s="172"/>
      <c r="F31" s="171"/>
      <c r="G31" s="172"/>
      <c r="H31" s="171"/>
      <c r="I31" s="171"/>
    </row>
    <row r="32" spans="2:9">
      <c r="B32" s="171"/>
      <c r="C32" s="171"/>
      <c r="D32" s="171"/>
      <c r="E32" s="172"/>
      <c r="F32" s="171"/>
      <c r="G32" s="172"/>
      <c r="H32" s="171"/>
      <c r="I32" s="171"/>
    </row>
    <row r="52" spans="11:11">
      <c r="K52" s="179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23:B24"/>
    <mergeCell ref="A4:B5"/>
    <mergeCell ref="C4:I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52"/>
  <sheetViews>
    <sheetView tabSelected="1" workbookViewId="0">
      <selection activeCell="F14" sqref="F14"/>
    </sheetView>
  </sheetViews>
  <sheetFormatPr defaultColWidth="9" defaultRowHeight="13.5"/>
  <cols>
    <col min="1" max="1" width="4.75" style="93" customWidth="1"/>
    <col min="2" max="2" width="12" style="94" customWidth="1"/>
    <col min="3" max="3" width="15.25" style="94" customWidth="1"/>
    <col min="4" max="4" width="13.875" style="94" customWidth="1"/>
    <col min="5" max="5" width="3.875" style="93" customWidth="1"/>
    <col min="6" max="6" width="14.875" style="94" customWidth="1"/>
    <col min="7" max="7" width="3.875" style="93" customWidth="1"/>
    <col min="8" max="8" width="11.5" style="94" customWidth="1"/>
    <col min="9" max="9" width="17.625" style="94" customWidth="1"/>
    <col min="10" max="10" width="30.375" style="94" customWidth="1"/>
    <col min="11" max="12" width="23.75" style="94" customWidth="1"/>
    <col min="13" max="13" width="13.25" style="94" customWidth="1"/>
    <col min="14" max="14" width="23.75" style="94" customWidth="1"/>
    <col min="15" max="16384" width="9" style="94"/>
  </cols>
  <sheetData>
    <row r="1" ht="29.25" customHeight="1" spans="1:9">
      <c r="A1" s="95"/>
      <c r="B1" s="95"/>
      <c r="C1" s="96" t="s">
        <v>48</v>
      </c>
      <c r="D1" s="96"/>
      <c r="E1" s="96"/>
      <c r="F1" s="96"/>
      <c r="G1" s="96"/>
      <c r="H1" s="97" t="s">
        <v>1</v>
      </c>
      <c r="I1" s="95"/>
    </row>
    <row r="2" ht="26.1" customHeight="1" spans="1:15">
      <c r="A2" s="98" t="s">
        <v>2</v>
      </c>
      <c r="B2" s="99"/>
      <c r="C2" s="100" t="s">
        <v>3</v>
      </c>
      <c r="D2" s="101"/>
      <c r="E2" s="101"/>
      <c r="F2" s="102"/>
      <c r="G2" s="98" t="s">
        <v>4</v>
      </c>
      <c r="H2" s="99"/>
      <c r="I2" s="173" t="s">
        <v>5</v>
      </c>
      <c r="K2" s="174" t="s">
        <v>3</v>
      </c>
      <c r="L2" s="175" t="s">
        <v>6</v>
      </c>
      <c r="M2" s="174">
        <v>1812795412</v>
      </c>
      <c r="N2" s="174" t="s">
        <v>7</v>
      </c>
      <c r="O2" s="176">
        <v>6508968</v>
      </c>
    </row>
    <row r="3" ht="26.1" customHeight="1" spans="1:9">
      <c r="A3" s="98" t="s">
        <v>8</v>
      </c>
      <c r="B3" s="99"/>
      <c r="C3" s="103">
        <v>6508968</v>
      </c>
      <c r="D3" s="104" t="s">
        <v>9</v>
      </c>
      <c r="E3" s="105"/>
      <c r="F3" s="106"/>
      <c r="G3" s="104" t="s">
        <v>10</v>
      </c>
      <c r="H3" s="106"/>
      <c r="I3" s="177">
        <v>1773</v>
      </c>
    </row>
    <row r="4" ht="12.75" customHeight="1" spans="1:11">
      <c r="A4" s="107" t="s">
        <v>11</v>
      </c>
      <c r="B4" s="108"/>
      <c r="C4" s="109"/>
      <c r="D4" s="110"/>
      <c r="E4" s="110"/>
      <c r="F4" s="110"/>
      <c r="G4" s="110"/>
      <c r="H4" s="110"/>
      <c r="I4" s="178"/>
      <c r="K4" s="179"/>
    </row>
    <row r="5" ht="26.25" customHeight="1" spans="1:11">
      <c r="A5" s="111"/>
      <c r="B5" s="112"/>
      <c r="C5" s="113"/>
      <c r="D5" s="114"/>
      <c r="E5" s="114"/>
      <c r="F5" s="114"/>
      <c r="G5" s="114"/>
      <c r="H5" s="114"/>
      <c r="I5" s="180"/>
      <c r="K5"/>
    </row>
    <row r="6" ht="26.1" customHeight="1" spans="1:9">
      <c r="A6" s="115" t="s">
        <v>12</v>
      </c>
      <c r="B6" s="116" t="s">
        <v>13</v>
      </c>
      <c r="C6" s="116" t="s">
        <v>14</v>
      </c>
      <c r="D6" s="117" t="s">
        <v>15</v>
      </c>
      <c r="E6" s="118" t="s">
        <v>16</v>
      </c>
      <c r="F6" s="119"/>
      <c r="G6" s="98" t="s">
        <v>17</v>
      </c>
      <c r="H6" s="99"/>
      <c r="I6" s="116" t="s">
        <v>18</v>
      </c>
    </row>
    <row r="7" s="91" customFormat="1" ht="26.1" customHeight="1" spans="1:11">
      <c r="A7" s="120">
        <v>1</v>
      </c>
      <c r="B7" s="121">
        <v>42033</v>
      </c>
      <c r="C7" s="122">
        <v>903758</v>
      </c>
      <c r="D7" s="123"/>
      <c r="E7" s="104" t="s">
        <v>19</v>
      </c>
      <c r="F7" s="124">
        <f>ROUNDUP(C7*0.02,2)</f>
        <v>18075.16</v>
      </c>
      <c r="G7" s="104" t="s">
        <v>20</v>
      </c>
      <c r="H7" s="124">
        <v>1952.7</v>
      </c>
      <c r="I7" s="122">
        <f>ROUNDUP(C7-D7-F7-H7,3)</f>
        <v>883730.14</v>
      </c>
      <c r="J7" s="94"/>
      <c r="K7" s="94"/>
    </row>
    <row r="8" s="91" customFormat="1" ht="26.1" customHeight="1" spans="1:11">
      <c r="A8" s="120">
        <v>2</v>
      </c>
      <c r="B8" s="121">
        <v>42422</v>
      </c>
      <c r="C8" s="122">
        <v>1552061</v>
      </c>
      <c r="D8" s="123"/>
      <c r="E8" s="104" t="s">
        <v>19</v>
      </c>
      <c r="F8" s="124">
        <v>112104.2</v>
      </c>
      <c r="G8" s="104"/>
      <c r="H8" s="124"/>
      <c r="I8" s="122">
        <f>ROUNDUP(C8-D8-F8-H8,3)</f>
        <v>1439956.8</v>
      </c>
      <c r="J8" s="94"/>
      <c r="K8" s="94"/>
    </row>
    <row r="9" s="91" customFormat="1" ht="26.1" customHeight="1" spans="1:11">
      <c r="A9" s="120"/>
      <c r="B9" s="121"/>
      <c r="C9" s="122"/>
      <c r="D9" s="123"/>
      <c r="E9" s="125" t="s">
        <v>23</v>
      </c>
      <c r="F9" s="124"/>
      <c r="G9" s="126"/>
      <c r="H9" s="122"/>
      <c r="I9" s="122"/>
      <c r="J9" s="94"/>
      <c r="K9" s="94"/>
    </row>
    <row r="10" s="91" customFormat="1" ht="9.75" customHeight="1" spans="1:9">
      <c r="A10" s="120"/>
      <c r="B10" s="127"/>
      <c r="C10" s="122"/>
      <c r="D10" s="123"/>
      <c r="E10" s="104"/>
      <c r="F10" s="124"/>
      <c r="G10" s="104"/>
      <c r="H10" s="124"/>
      <c r="I10" s="122"/>
    </row>
    <row r="11" s="91" customFormat="1" ht="26.1" customHeight="1" spans="1:9">
      <c r="A11" s="120">
        <v>3</v>
      </c>
      <c r="B11" s="121">
        <v>42499</v>
      </c>
      <c r="C11" s="122">
        <v>391914.5</v>
      </c>
      <c r="D11" s="123"/>
      <c r="E11" s="104"/>
      <c r="F11" s="124"/>
      <c r="G11" s="104"/>
      <c r="H11" s="124"/>
      <c r="I11" s="122"/>
    </row>
    <row r="12" s="91" customFormat="1" ht="26.1" customHeight="1" spans="1:9">
      <c r="A12" s="120"/>
      <c r="B12" s="121"/>
      <c r="C12" s="122">
        <v>435636.5</v>
      </c>
      <c r="D12" s="123"/>
      <c r="E12" s="104"/>
      <c r="F12" s="124"/>
      <c r="G12" s="104"/>
      <c r="H12" s="124"/>
      <c r="I12" s="122">
        <f>C11+C12-F11-F12</f>
        <v>827551</v>
      </c>
    </row>
    <row r="13" ht="26.1" customHeight="1" spans="1:9">
      <c r="A13" s="128"/>
      <c r="B13" s="129" t="s">
        <v>24</v>
      </c>
      <c r="C13" s="130"/>
      <c r="D13" s="131"/>
      <c r="E13" s="132"/>
      <c r="F13" s="133"/>
      <c r="G13" s="132"/>
      <c r="H13" s="134"/>
      <c r="I13" s="181"/>
    </row>
    <row r="14" s="92" customFormat="1" ht="26.1" customHeight="1" spans="1:9">
      <c r="A14" s="128">
        <v>4</v>
      </c>
      <c r="B14" s="135">
        <v>42782</v>
      </c>
      <c r="C14" s="130">
        <v>1763091</v>
      </c>
      <c r="D14" s="131"/>
      <c r="E14" s="136" t="s">
        <v>49</v>
      </c>
      <c r="F14" s="133">
        <v>1027.04</v>
      </c>
      <c r="G14" s="132"/>
      <c r="H14" s="133">
        <v>1100</v>
      </c>
      <c r="I14" s="130">
        <f>ROUNDUP(C14-D14-F14-H14,3)</f>
        <v>1760963.96</v>
      </c>
    </row>
    <row r="15" ht="20.1" customHeight="1" spans="1:9">
      <c r="A15" s="115"/>
      <c r="B15" s="135"/>
      <c r="C15" s="130"/>
      <c r="D15" s="131"/>
      <c r="E15" s="125" t="s">
        <v>50</v>
      </c>
      <c r="F15" s="124"/>
      <c r="G15" s="137"/>
      <c r="H15" s="124"/>
      <c r="I15" s="130"/>
    </row>
    <row r="16" ht="20.1" customHeight="1" spans="1:9">
      <c r="A16" s="115"/>
      <c r="B16" s="135"/>
      <c r="C16" s="130"/>
      <c r="D16" s="131"/>
      <c r="E16" s="104"/>
      <c r="F16" s="124"/>
      <c r="G16" s="104"/>
      <c r="H16" s="124"/>
      <c r="I16" s="130"/>
    </row>
    <row r="17" ht="20.1" customHeight="1" spans="1:9">
      <c r="A17" s="115"/>
      <c r="B17" s="138"/>
      <c r="C17" s="139"/>
      <c r="D17" s="140"/>
      <c r="E17" s="104"/>
      <c r="F17" s="124"/>
      <c r="G17" s="104"/>
      <c r="H17" s="124"/>
      <c r="I17" s="139"/>
    </row>
    <row r="18" ht="20.1" customHeight="1" spans="1:9">
      <c r="A18" s="115"/>
      <c r="B18" s="138"/>
      <c r="C18" s="139"/>
      <c r="D18" s="140"/>
      <c r="E18" s="104"/>
      <c r="F18" s="124"/>
      <c r="G18" s="104"/>
      <c r="H18" s="124"/>
      <c r="I18" s="139"/>
    </row>
    <row r="19" ht="20.1" customHeight="1" spans="1:9">
      <c r="A19" s="115"/>
      <c r="B19" s="138"/>
      <c r="C19" s="139"/>
      <c r="D19" s="140"/>
      <c r="E19" s="104"/>
      <c r="F19" s="124"/>
      <c r="G19" s="104"/>
      <c r="H19" s="124"/>
      <c r="I19" s="139"/>
    </row>
    <row r="20" ht="20.1" customHeight="1" spans="1:9">
      <c r="A20" s="115"/>
      <c r="B20" s="138"/>
      <c r="C20" s="139"/>
      <c r="D20" s="140"/>
      <c r="E20" s="104"/>
      <c r="F20" s="124"/>
      <c r="G20" s="104"/>
      <c r="H20" s="124"/>
      <c r="I20" s="139"/>
    </row>
    <row r="21" ht="20.1" customHeight="1" spans="1:9">
      <c r="A21" s="141"/>
      <c r="B21" s="142"/>
      <c r="C21" s="143"/>
      <c r="D21" s="144"/>
      <c r="E21" s="118"/>
      <c r="F21" s="145"/>
      <c r="G21" s="118"/>
      <c r="H21" s="145"/>
      <c r="I21" s="143"/>
    </row>
    <row r="22" ht="23.25" spans="1:9">
      <c r="A22" s="146" t="s">
        <v>30</v>
      </c>
      <c r="B22" s="147"/>
      <c r="C22" s="148">
        <f>C7+C8+C9+C10+C11+C12+C14+C15+C16++C17+C18+C19+C20+C21</f>
        <v>5046461</v>
      </c>
      <c r="D22" s="148"/>
      <c r="E22" s="149"/>
      <c r="F22" s="150">
        <f>F7+F8+F9+F10+F11+F12+F14+F15+F16++F17+F18+F19+F20+F21</f>
        <v>131206.4</v>
      </c>
      <c r="G22" s="149"/>
      <c r="H22" s="150">
        <f>H7+H8+H9+H10+H11+H12+H14+H15+H16++H17+H18+H19+H20+H21</f>
        <v>3052.7</v>
      </c>
      <c r="I22" s="182">
        <f>I7+I8+I9+I10+I11+I12+I14+I15+I16++I17+I18+I19+I20+I21</f>
        <v>4912201.9</v>
      </c>
    </row>
    <row r="23" ht="26.1" customHeight="1" spans="1:9">
      <c r="A23" s="151" t="s">
        <v>32</v>
      </c>
      <c r="B23" s="152"/>
      <c r="C23" s="153">
        <f>I14</f>
        <v>1760963.96</v>
      </c>
      <c r="D23" s="154" t="s">
        <v>33</v>
      </c>
      <c r="E23" s="155" t="s">
        <v>51</v>
      </c>
      <c r="F23" s="156"/>
      <c r="G23" s="156"/>
      <c r="H23" s="156"/>
      <c r="I23" s="183"/>
    </row>
    <row r="24" ht="26.1" customHeight="1" spans="1:11">
      <c r="A24" s="157"/>
      <c r="B24" s="158"/>
      <c r="C24" s="159"/>
      <c r="D24" s="160" t="s">
        <v>35</v>
      </c>
      <c r="E24" s="161" t="s">
        <v>52</v>
      </c>
      <c r="F24" s="162"/>
      <c r="G24" s="162"/>
      <c r="H24" s="162"/>
      <c r="I24" s="184"/>
      <c r="K24" s="92" t="s">
        <v>37</v>
      </c>
    </row>
    <row r="25" ht="45" customHeight="1" spans="1:14">
      <c r="A25" s="163" t="s">
        <v>38</v>
      </c>
      <c r="B25" s="164"/>
      <c r="C25" s="165" t="s">
        <v>53</v>
      </c>
      <c r="D25" s="166"/>
      <c r="E25" s="166"/>
      <c r="F25" s="166"/>
      <c r="G25" s="166"/>
      <c r="H25" s="166"/>
      <c r="I25" s="185"/>
      <c r="K25" s="92" t="s">
        <v>41</v>
      </c>
      <c r="L25" s="186"/>
      <c r="M25" s="93"/>
      <c r="N25" s="93"/>
    </row>
    <row r="26" ht="45" customHeight="1" spans="1:12">
      <c r="A26" s="163" t="s">
        <v>42</v>
      </c>
      <c r="B26" s="164"/>
      <c r="C26" s="167" t="s">
        <v>43</v>
      </c>
      <c r="D26" s="168"/>
      <c r="E26" s="168"/>
      <c r="F26" s="168"/>
      <c r="G26" s="168"/>
      <c r="H26" s="168"/>
      <c r="I26" s="187"/>
      <c r="L26" s="94" t="s">
        <v>44</v>
      </c>
    </row>
    <row r="27" ht="45" customHeight="1" spans="1:9">
      <c r="A27" s="163" t="s">
        <v>45</v>
      </c>
      <c r="B27" s="164"/>
      <c r="C27" s="169"/>
      <c r="D27" s="170"/>
      <c r="E27" s="170"/>
      <c r="F27" s="170"/>
      <c r="G27" s="170"/>
      <c r="H27" s="170"/>
      <c r="I27" s="188"/>
    </row>
    <row r="28" ht="45" customHeight="1" spans="1:9">
      <c r="A28" s="163" t="s">
        <v>46</v>
      </c>
      <c r="B28" s="164"/>
      <c r="C28" s="169"/>
      <c r="D28" s="170"/>
      <c r="E28" s="170"/>
      <c r="F28" s="170"/>
      <c r="G28" s="170"/>
      <c r="H28" s="170"/>
      <c r="I28" s="188"/>
    </row>
    <row r="29" ht="42" customHeight="1" spans="1:9">
      <c r="A29" s="163" t="s">
        <v>47</v>
      </c>
      <c r="B29" s="164"/>
      <c r="C29" s="169"/>
      <c r="D29" s="170"/>
      <c r="E29" s="170"/>
      <c r="F29" s="170"/>
      <c r="G29" s="170"/>
      <c r="H29" s="170"/>
      <c r="I29" s="188"/>
    </row>
    <row r="30" spans="2:9">
      <c r="B30" s="171"/>
      <c r="C30" s="171"/>
      <c r="D30" s="171"/>
      <c r="E30" s="172"/>
      <c r="F30" s="171"/>
      <c r="G30" s="172"/>
      <c r="H30" s="171"/>
      <c r="I30" s="171"/>
    </row>
    <row r="31" spans="2:9">
      <c r="B31" s="171"/>
      <c r="C31" s="171"/>
      <c r="D31" s="171"/>
      <c r="E31" s="172"/>
      <c r="F31" s="171"/>
      <c r="G31" s="172"/>
      <c r="H31" s="171"/>
      <c r="I31" s="171"/>
    </row>
    <row r="32" spans="2:9">
      <c r="B32" s="171"/>
      <c r="C32" s="171"/>
      <c r="D32" s="171"/>
      <c r="E32" s="172"/>
      <c r="F32" s="171"/>
      <c r="G32" s="172"/>
      <c r="H32" s="171"/>
      <c r="I32" s="171"/>
    </row>
    <row r="35" spans="2:2">
      <c r="B35"/>
    </row>
    <row r="52" spans="11:11">
      <c r="K52" s="179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23:B24"/>
    <mergeCell ref="A4:B5"/>
    <mergeCell ref="C4:I5"/>
  </mergeCells>
  <printOptions horizontalCentered="1" verticalCentered="1"/>
  <pageMargins left="0.354330708661417" right="0.236220472440945" top="0.196850393700787" bottom="0.236220472440945" header="0.196850393700787" footer="0.15748031496063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opLeftCell="C2" workbookViewId="0">
      <pane ySplit="6" topLeftCell="A27" activePane="bottomLeft" state="frozen"/>
      <selection/>
      <selection pane="bottomLeft" activeCell="O26" sqref="O26:U26"/>
    </sheetView>
  </sheetViews>
  <sheetFormatPr defaultColWidth="9" defaultRowHeight="11.25"/>
  <cols>
    <col min="1" max="1" width="3.21666666666667" style="1" customWidth="1"/>
    <col min="2" max="2" width="9.125" style="3" customWidth="1"/>
    <col min="3" max="3" width="10.125" style="1" customWidth="1"/>
    <col min="4" max="4" width="6" style="1" customWidth="1"/>
    <col min="5" max="5" width="6.625" style="4" customWidth="1"/>
    <col min="6" max="6" width="9.75" style="4" customWidth="1"/>
    <col min="7" max="7" width="8.125" style="4" customWidth="1"/>
    <col min="8" max="8" width="4.88333333333333" style="1" customWidth="1"/>
    <col min="9" max="9" width="9.875" style="4" customWidth="1"/>
    <col min="10" max="10" width="7.25" style="4" customWidth="1"/>
    <col min="11" max="11" width="11.4416666666667" style="1" customWidth="1"/>
    <col min="12" max="12" width="8.625" style="1" customWidth="1"/>
    <col min="13" max="13" width="10.8833333333333" style="4" customWidth="1"/>
    <col min="14" max="14" width="7" style="1" customWidth="1"/>
    <col min="15" max="15" width="10.1083333333333" style="1" customWidth="1"/>
    <col min="16" max="16" width="7.25" style="1" customWidth="1"/>
    <col min="17" max="17" width="20.5" style="1" customWidth="1"/>
    <col min="18" max="18" width="12.625" style="1" customWidth="1"/>
    <col min="19" max="19" width="10.75" style="1" customWidth="1"/>
    <col min="20" max="20" width="11.375" style="4" customWidth="1"/>
    <col min="21" max="21" width="9.875" style="1" customWidth="1"/>
    <col min="22" max="32" width="9" style="1" customWidth="1"/>
    <col min="33" max="16352" width="16" style="1" customWidth="1"/>
    <col min="16353" max="16362" width="9" style="1" customWidth="1"/>
    <col min="16363" max="16384" width="9" style="2"/>
  </cols>
  <sheetData>
    <row r="1" s="1" customFormat="1" ht="24.9" customHeight="1" spans="1:16384">
      <c r="A1" s="5" t="s">
        <v>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1" customFormat="1" ht="27.9" customHeight="1" spans="1:16384">
      <c r="A2" s="6" t="s">
        <v>2</v>
      </c>
      <c r="B2" s="6"/>
      <c r="C2" s="7" t="s">
        <v>55</v>
      </c>
      <c r="D2" s="7"/>
      <c r="E2" s="7"/>
      <c r="F2" s="7"/>
      <c r="G2" s="7"/>
      <c r="H2" s="8" t="s">
        <v>56</v>
      </c>
      <c r="I2" s="8"/>
      <c r="J2" s="7" t="s">
        <v>57</v>
      </c>
      <c r="K2" s="7"/>
      <c r="L2" s="7"/>
      <c r="M2" s="7"/>
      <c r="N2" s="7"/>
      <c r="O2" s="6" t="s">
        <v>10</v>
      </c>
      <c r="P2" s="6"/>
      <c r="Q2" s="69">
        <v>1773</v>
      </c>
      <c r="R2" s="70" t="s">
        <v>58</v>
      </c>
      <c r="S2" s="70"/>
      <c r="T2" s="71"/>
      <c r="U2" s="71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="1" customFormat="1" ht="27.9" customHeight="1" spans="1:16384">
      <c r="A3" s="9" t="s">
        <v>8</v>
      </c>
      <c r="B3" s="9"/>
      <c r="C3" s="10">
        <v>6508968</v>
      </c>
      <c r="D3" s="10"/>
      <c r="E3" s="10"/>
      <c r="F3" s="11" t="s">
        <v>59</v>
      </c>
      <c r="G3" s="12" t="s">
        <v>60</v>
      </c>
      <c r="H3" s="9" t="s">
        <v>61</v>
      </c>
      <c r="I3" s="9"/>
      <c r="J3" s="21"/>
      <c r="K3" s="21"/>
      <c r="L3" s="21"/>
      <c r="M3" s="21"/>
      <c r="N3" s="21"/>
      <c r="O3" s="9" t="s">
        <v>62</v>
      </c>
      <c r="P3" s="9"/>
      <c r="Q3" s="21"/>
      <c r="R3" s="18" t="s">
        <v>63</v>
      </c>
      <c r="S3" s="5"/>
      <c r="T3" s="72"/>
      <c r="U3" s="73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1" customFormat="1" ht="27.9" customHeight="1" spans="1:16384">
      <c r="A4" s="9" t="s">
        <v>64</v>
      </c>
      <c r="B4" s="9"/>
      <c r="C4" s="10">
        <v>6110772</v>
      </c>
      <c r="D4" s="10"/>
      <c r="E4" s="10"/>
      <c r="F4" s="11" t="s">
        <v>65</v>
      </c>
      <c r="G4" s="13"/>
      <c r="H4" s="9" t="s">
        <v>66</v>
      </c>
      <c r="I4" s="9"/>
      <c r="J4" s="21"/>
      <c r="K4" s="21"/>
      <c r="L4" s="21"/>
      <c r="M4" s="21"/>
      <c r="N4" s="21"/>
      <c r="O4" s="9" t="s">
        <v>67</v>
      </c>
      <c r="P4" s="9"/>
      <c r="Q4" s="10"/>
      <c r="R4" s="11" t="s">
        <v>68</v>
      </c>
      <c r="S4" s="10"/>
      <c r="T4" s="11" t="s">
        <v>69</v>
      </c>
      <c r="U4" s="10" t="s">
        <v>70</v>
      </c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  <c r="XFC4" s="2"/>
      <c r="XFD4" s="2"/>
    </row>
    <row r="5" s="1" customFormat="1" ht="27.9" customHeight="1" spans="1:16384">
      <c r="A5" s="9" t="s">
        <v>71</v>
      </c>
      <c r="B5" s="14" t="s">
        <v>72</v>
      </c>
      <c r="C5" s="15"/>
      <c r="D5" s="15"/>
      <c r="E5" s="15"/>
      <c r="F5" s="16"/>
      <c r="G5" s="17" t="s">
        <v>73</v>
      </c>
      <c r="H5" s="14" t="s">
        <v>72</v>
      </c>
      <c r="I5" s="15"/>
      <c r="J5" s="16"/>
      <c r="K5" s="14" t="s">
        <v>74</v>
      </c>
      <c r="L5" s="15"/>
      <c r="M5" s="14" t="s">
        <v>75</v>
      </c>
      <c r="N5" s="16"/>
      <c r="O5" s="14" t="s">
        <v>76</v>
      </c>
      <c r="P5" s="16"/>
      <c r="Q5" s="74" t="s">
        <v>77</v>
      </c>
      <c r="R5" s="75"/>
      <c r="S5" s="75"/>
      <c r="T5" s="11" t="s">
        <v>78</v>
      </c>
      <c r="U5" s="9" t="s">
        <v>79</v>
      </c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1" customFormat="1" ht="27.9" customHeight="1" spans="1:16384">
      <c r="A6" s="9"/>
      <c r="B6" s="18" t="s">
        <v>80</v>
      </c>
      <c r="C6" s="5"/>
      <c r="D6" s="5"/>
      <c r="E6" s="5"/>
      <c r="F6" s="19"/>
      <c r="G6" s="9"/>
      <c r="H6" s="18" t="s">
        <v>81</v>
      </c>
      <c r="I6" s="5"/>
      <c r="J6" s="19"/>
      <c r="K6" s="18" t="s">
        <v>82</v>
      </c>
      <c r="L6" s="5"/>
      <c r="M6" s="18" t="s">
        <v>83</v>
      </c>
      <c r="N6" s="19"/>
      <c r="O6" s="18" t="s">
        <v>84</v>
      </c>
      <c r="P6" s="19"/>
      <c r="Q6" s="76" t="s">
        <v>85</v>
      </c>
      <c r="R6" s="77"/>
      <c r="S6" s="77"/>
      <c r="T6" s="11"/>
      <c r="U6" s="9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1" customFormat="1" ht="27.9" customHeight="1" spans="1:16384">
      <c r="A7" s="9"/>
      <c r="B7" s="20" t="s">
        <v>86</v>
      </c>
      <c r="C7" s="9" t="s">
        <v>87</v>
      </c>
      <c r="D7" s="9" t="s">
        <v>88</v>
      </c>
      <c r="E7" s="11" t="s">
        <v>89</v>
      </c>
      <c r="F7" s="11" t="s">
        <v>90</v>
      </c>
      <c r="G7" s="20" t="s">
        <v>91</v>
      </c>
      <c r="H7" s="9" t="s">
        <v>92</v>
      </c>
      <c r="I7" s="11" t="s">
        <v>93</v>
      </c>
      <c r="J7" s="11" t="s">
        <v>94</v>
      </c>
      <c r="K7" s="52" t="s">
        <v>93</v>
      </c>
      <c r="L7" s="52" t="s">
        <v>94</v>
      </c>
      <c r="M7" s="11" t="s">
        <v>93</v>
      </c>
      <c r="N7" s="9" t="s">
        <v>94</v>
      </c>
      <c r="O7" s="9" t="s">
        <v>93</v>
      </c>
      <c r="P7" s="9" t="s">
        <v>94</v>
      </c>
      <c r="Q7" s="11" t="s">
        <v>95</v>
      </c>
      <c r="R7" s="11" t="s">
        <v>96</v>
      </c>
      <c r="S7" s="11" t="s">
        <v>97</v>
      </c>
      <c r="T7" s="11"/>
      <c r="U7" s="9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2" customFormat="1" ht="32" customHeight="1" spans="1:21">
      <c r="A8" s="21">
        <v>1</v>
      </c>
      <c r="B8" s="22">
        <v>42364</v>
      </c>
      <c r="C8" s="21">
        <v>903758</v>
      </c>
      <c r="D8" s="23"/>
      <c r="E8" s="10"/>
      <c r="F8" s="24" t="s">
        <v>98</v>
      </c>
      <c r="G8" s="25"/>
      <c r="H8" s="26">
        <v>0.02</v>
      </c>
      <c r="I8" s="53">
        <v>18075.16</v>
      </c>
      <c r="J8" s="10"/>
      <c r="K8" s="54">
        <v>1952.7</v>
      </c>
      <c r="L8" s="54" t="s">
        <v>99</v>
      </c>
      <c r="M8" s="10"/>
      <c r="N8" s="21"/>
      <c r="O8" s="21"/>
      <c r="P8" s="21"/>
      <c r="Q8" s="78"/>
      <c r="R8" s="10"/>
      <c r="S8" s="10"/>
      <c r="T8" s="10"/>
      <c r="U8" s="21"/>
    </row>
    <row r="9" s="2" customFormat="1" ht="32" customHeight="1" spans="1:21">
      <c r="A9" s="21">
        <v>2</v>
      </c>
      <c r="B9" s="22">
        <v>42404</v>
      </c>
      <c r="C9" s="21">
        <v>1552061</v>
      </c>
      <c r="D9" s="27"/>
      <c r="E9" s="10"/>
      <c r="F9" s="24" t="s">
        <v>98</v>
      </c>
      <c r="G9" s="25"/>
      <c r="H9" s="26">
        <v>0.02</v>
      </c>
      <c r="I9" s="53">
        <v>112104.2</v>
      </c>
      <c r="J9" s="10" t="s">
        <v>100</v>
      </c>
      <c r="K9" s="54"/>
      <c r="L9" s="54"/>
      <c r="M9" s="10"/>
      <c r="N9" s="21"/>
      <c r="O9" s="21"/>
      <c r="P9" s="21"/>
      <c r="Q9" s="78"/>
      <c r="R9" s="10"/>
      <c r="S9" s="10"/>
      <c r="T9" s="10"/>
      <c r="U9" s="21"/>
    </row>
    <row r="10" s="2" customFormat="1" ht="32" customHeight="1" spans="1:21">
      <c r="A10" s="21">
        <v>3</v>
      </c>
      <c r="B10" s="22">
        <v>42495</v>
      </c>
      <c r="C10" s="21">
        <v>435636.5</v>
      </c>
      <c r="D10" s="21"/>
      <c r="E10" s="10"/>
      <c r="F10" s="24" t="s">
        <v>98</v>
      </c>
      <c r="G10" s="25"/>
      <c r="H10" s="26"/>
      <c r="I10" s="53"/>
      <c r="J10" s="10"/>
      <c r="K10" s="54"/>
      <c r="L10" s="54"/>
      <c r="M10" s="10"/>
      <c r="N10" s="21"/>
      <c r="O10" s="21"/>
      <c r="P10" s="21"/>
      <c r="Q10" s="24"/>
      <c r="R10" s="10"/>
      <c r="S10" s="10"/>
      <c r="T10" s="10"/>
      <c r="U10" s="21"/>
    </row>
    <row r="11" s="2" customFormat="1" ht="32" customHeight="1" spans="1:21">
      <c r="A11" s="21">
        <v>4</v>
      </c>
      <c r="B11" s="22">
        <v>42495</v>
      </c>
      <c r="C11" s="21">
        <v>391914.5</v>
      </c>
      <c r="D11" s="21"/>
      <c r="E11" s="10"/>
      <c r="F11" s="24" t="s">
        <v>98</v>
      </c>
      <c r="G11" s="25"/>
      <c r="H11" s="26"/>
      <c r="I11" s="55"/>
      <c r="J11" s="55"/>
      <c r="K11" s="55"/>
      <c r="L11" s="55"/>
      <c r="M11" s="55"/>
      <c r="N11" s="55"/>
      <c r="O11" s="21"/>
      <c r="P11" s="21"/>
      <c r="Q11" s="24"/>
      <c r="R11" s="10"/>
      <c r="S11" s="10"/>
      <c r="T11" s="10"/>
      <c r="U11" s="21"/>
    </row>
    <row r="12" s="1" customFormat="1" ht="32" customHeight="1" spans="1:16384">
      <c r="A12" s="21">
        <v>5</v>
      </c>
      <c r="B12" s="22">
        <v>42782</v>
      </c>
      <c r="C12" s="28">
        <v>1763091</v>
      </c>
      <c r="D12" s="29"/>
      <c r="E12" s="30"/>
      <c r="F12" s="24" t="s">
        <v>98</v>
      </c>
      <c r="G12" s="30"/>
      <c r="H12" s="31"/>
      <c r="I12" s="56"/>
      <c r="J12" s="56"/>
      <c r="K12" s="56"/>
      <c r="L12" s="10"/>
      <c r="M12" s="56"/>
      <c r="N12" s="10"/>
      <c r="O12" s="56"/>
      <c r="P12" s="10"/>
      <c r="Q12" s="24"/>
      <c r="R12" s="10"/>
      <c r="S12" s="11"/>
      <c r="T12" s="79"/>
      <c r="U12" s="80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="1" customFormat="1" ht="32" customHeight="1" spans="1:16384">
      <c r="A13" s="21">
        <v>6</v>
      </c>
      <c r="B13" s="32">
        <v>44445</v>
      </c>
      <c r="C13" s="33">
        <v>400000</v>
      </c>
      <c r="D13" s="34"/>
      <c r="E13" s="35"/>
      <c r="F13" s="24" t="s">
        <v>101</v>
      </c>
      <c r="G13" s="35"/>
      <c r="H13" s="36"/>
      <c r="I13" s="57"/>
      <c r="J13" s="57"/>
      <c r="K13" s="57"/>
      <c r="L13" s="57"/>
      <c r="M13" s="57"/>
      <c r="N13" s="58"/>
      <c r="O13" s="57"/>
      <c r="P13" s="58"/>
      <c r="Q13" s="24"/>
      <c r="R13" s="58"/>
      <c r="S13" s="11"/>
      <c r="T13" s="81"/>
      <c r="U13" s="80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="1" customFormat="1" ht="32" customHeight="1" spans="1:16384">
      <c r="A14" s="21">
        <v>7</v>
      </c>
      <c r="B14" s="32"/>
      <c r="C14" s="33"/>
      <c r="D14" s="34"/>
      <c r="E14" s="35"/>
      <c r="F14" s="24"/>
      <c r="G14" s="35"/>
      <c r="H14" s="36"/>
      <c r="I14" s="57"/>
      <c r="J14" s="57"/>
      <c r="K14" s="57"/>
      <c r="L14" s="57"/>
      <c r="M14" s="57"/>
      <c r="N14" s="58"/>
      <c r="O14" s="57"/>
      <c r="P14" s="58"/>
      <c r="Q14" s="24" t="s">
        <v>102</v>
      </c>
      <c r="R14" s="58"/>
      <c r="S14" s="10">
        <v>538542.24</v>
      </c>
      <c r="T14" s="81">
        <v>538542.24</v>
      </c>
      <c r="U14" s="80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="1" customFormat="1" ht="32" customHeight="1" spans="1:16384">
      <c r="A15" s="21">
        <v>8</v>
      </c>
      <c r="B15" s="32"/>
      <c r="C15" s="33"/>
      <c r="D15" s="34"/>
      <c r="E15" s="35"/>
      <c r="F15" s="24"/>
      <c r="G15" s="35"/>
      <c r="H15" s="36"/>
      <c r="I15" s="57"/>
      <c r="J15" s="57"/>
      <c r="K15" s="57"/>
      <c r="L15" s="57"/>
      <c r="M15" s="57"/>
      <c r="N15" s="58"/>
      <c r="O15" s="57"/>
      <c r="P15" s="58"/>
      <c r="Q15" s="24" t="s">
        <v>103</v>
      </c>
      <c r="R15" s="58"/>
      <c r="S15" s="10">
        <v>345187.9</v>
      </c>
      <c r="T15" s="81">
        <v>345187.9</v>
      </c>
      <c r="U15" s="80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="1" customFormat="1" ht="32" customHeight="1" spans="1:16384">
      <c r="A16" s="21">
        <v>9</v>
      </c>
      <c r="B16" s="32"/>
      <c r="C16" s="33"/>
      <c r="D16" s="34"/>
      <c r="E16" s="35"/>
      <c r="F16" s="24"/>
      <c r="G16" s="35"/>
      <c r="H16" s="36"/>
      <c r="I16" s="57"/>
      <c r="J16" s="57"/>
      <c r="K16" s="57"/>
      <c r="L16" s="57"/>
      <c r="M16" s="57"/>
      <c r="N16" s="58"/>
      <c r="O16" s="57"/>
      <c r="P16" s="58"/>
      <c r="Q16" s="24" t="s">
        <v>103</v>
      </c>
      <c r="R16" s="58"/>
      <c r="S16" s="10">
        <v>77603</v>
      </c>
      <c r="T16" s="81">
        <v>77603</v>
      </c>
      <c r="U16" s="80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="1" customFormat="1" ht="32" customHeight="1" spans="1:16384">
      <c r="A17" s="21">
        <v>10</v>
      </c>
      <c r="B17" s="32"/>
      <c r="C17" s="33"/>
      <c r="D17" s="34"/>
      <c r="E17" s="35"/>
      <c r="F17" s="24"/>
      <c r="G17" s="35"/>
      <c r="H17" s="36"/>
      <c r="I17" s="57"/>
      <c r="J17" s="57"/>
      <c r="K17" s="57"/>
      <c r="L17" s="57"/>
      <c r="M17" s="57"/>
      <c r="N17" s="58"/>
      <c r="O17" s="57"/>
      <c r="P17" s="58"/>
      <c r="Q17" s="24" t="s">
        <v>102</v>
      </c>
      <c r="R17" s="58"/>
      <c r="S17" s="10">
        <v>1362353.8</v>
      </c>
      <c r="T17" s="81">
        <v>1362353.8</v>
      </c>
      <c r="U17" s="80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="1" customFormat="1" ht="32" customHeight="1" spans="1:16384">
      <c r="A18" s="21">
        <v>11</v>
      </c>
      <c r="B18" s="32"/>
      <c r="C18" s="33"/>
      <c r="D18" s="34"/>
      <c r="E18" s="35"/>
      <c r="F18" s="24"/>
      <c r="G18" s="35"/>
      <c r="H18" s="36"/>
      <c r="I18" s="57"/>
      <c r="J18" s="57"/>
      <c r="K18" s="57"/>
      <c r="L18" s="57"/>
      <c r="M18" s="57"/>
      <c r="N18" s="58"/>
      <c r="O18" s="57"/>
      <c r="P18" s="58"/>
      <c r="Q18" s="24" t="s">
        <v>103</v>
      </c>
      <c r="R18" s="58"/>
      <c r="S18" s="10">
        <v>41377.55</v>
      </c>
      <c r="T18" s="81">
        <v>41377.55</v>
      </c>
      <c r="U18" s="80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="1" customFormat="1" ht="32" customHeight="1" spans="1:16384">
      <c r="A19" s="21">
        <v>12</v>
      </c>
      <c r="B19" s="32"/>
      <c r="C19" s="33"/>
      <c r="D19" s="34"/>
      <c r="E19" s="35"/>
      <c r="F19" s="24"/>
      <c r="G19" s="35"/>
      <c r="H19" s="36"/>
      <c r="I19" s="57"/>
      <c r="J19" s="57"/>
      <c r="K19" s="57"/>
      <c r="L19" s="57"/>
      <c r="M19" s="57"/>
      <c r="N19" s="58"/>
      <c r="O19" s="57"/>
      <c r="P19" s="58"/>
      <c r="Q19" s="24" t="s">
        <v>102</v>
      </c>
      <c r="R19" s="58"/>
      <c r="S19" s="10">
        <v>786173.45</v>
      </c>
      <c r="T19" s="81">
        <v>786173.45</v>
      </c>
      <c r="U19" s="80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="1" customFormat="1" ht="32" customHeight="1" spans="1:16384">
      <c r="A20" s="21">
        <v>13</v>
      </c>
      <c r="B20" s="32"/>
      <c r="C20" s="33"/>
      <c r="D20" s="34"/>
      <c r="E20" s="35"/>
      <c r="F20" s="35"/>
      <c r="G20" s="35"/>
      <c r="H20" s="36"/>
      <c r="I20" s="57"/>
      <c r="J20" s="57"/>
      <c r="K20" s="57"/>
      <c r="L20" s="57"/>
      <c r="M20" s="57"/>
      <c r="N20" s="58"/>
      <c r="O20" s="57"/>
      <c r="P20" s="58"/>
      <c r="Q20" s="24" t="s">
        <v>103</v>
      </c>
      <c r="R20" s="58"/>
      <c r="S20" s="10">
        <v>88154.55</v>
      </c>
      <c r="T20" s="81">
        <v>88154.55</v>
      </c>
      <c r="U20" s="80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1" customFormat="1" ht="32" customHeight="1" spans="1:16384">
      <c r="A21" s="37"/>
      <c r="B21" s="32"/>
      <c r="C21" s="33"/>
      <c r="D21" s="34"/>
      <c r="E21" s="35"/>
      <c r="F21" s="35"/>
      <c r="G21" s="35"/>
      <c r="H21" s="36"/>
      <c r="I21" s="57"/>
      <c r="J21" s="57"/>
      <c r="K21" s="57"/>
      <c r="L21" s="57"/>
      <c r="M21" s="57"/>
      <c r="N21" s="58"/>
      <c r="O21" s="57"/>
      <c r="P21" s="58"/>
      <c r="Q21" s="24" t="s">
        <v>102</v>
      </c>
      <c r="R21" s="58"/>
      <c r="S21" s="10">
        <v>1674936.45</v>
      </c>
      <c r="T21" s="81">
        <v>1674936.45</v>
      </c>
      <c r="U21" s="80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="1" customFormat="1" ht="32" customHeight="1" spans="1:16384">
      <c r="A22" s="37"/>
      <c r="B22" s="32"/>
      <c r="C22" s="33"/>
      <c r="D22" s="34"/>
      <c r="E22" s="35"/>
      <c r="F22" s="35"/>
      <c r="G22" s="35"/>
      <c r="H22" s="36"/>
      <c r="I22" s="57"/>
      <c r="J22" s="57"/>
      <c r="K22" s="57"/>
      <c r="L22" s="57"/>
      <c r="M22" s="57"/>
      <c r="N22" s="58"/>
      <c r="O22" s="57"/>
      <c r="P22" s="58"/>
      <c r="Q22" s="82"/>
      <c r="R22" s="58"/>
      <c r="S22" s="83"/>
      <c r="T22" s="81"/>
      <c r="U22" s="80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="1" customFormat="1" ht="32" customHeight="1" spans="1:16384">
      <c r="A23" s="38"/>
      <c r="B23" s="39"/>
      <c r="C23" s="40"/>
      <c r="D23" s="41"/>
      <c r="E23" s="42"/>
      <c r="F23" s="42"/>
      <c r="G23" s="42"/>
      <c r="H23" s="43"/>
      <c r="I23" s="59"/>
      <c r="J23" s="59"/>
      <c r="K23" s="59"/>
      <c r="L23" s="59"/>
      <c r="M23" s="59"/>
      <c r="N23" s="60"/>
      <c r="O23" s="59"/>
      <c r="P23" s="60"/>
      <c r="Q23" s="84"/>
      <c r="R23" s="60"/>
      <c r="S23" s="85"/>
      <c r="T23" s="86"/>
      <c r="U23" s="80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  <c r="XFD23" s="2"/>
    </row>
    <row r="24" s="1" customFormat="1" ht="28" customHeight="1" spans="1:16384">
      <c r="A24" s="9" t="s">
        <v>30</v>
      </c>
      <c r="B24" s="9"/>
      <c r="C24" s="44">
        <f>SUM(C8:C23)</f>
        <v>5446461</v>
      </c>
      <c r="D24" s="44">
        <f>SUM(D8:D11)</f>
        <v>0</v>
      </c>
      <c r="E24" s="44" t="s">
        <v>104</v>
      </c>
      <c r="F24" s="44" t="s">
        <v>104</v>
      </c>
      <c r="G24" s="44" t="s">
        <v>104</v>
      </c>
      <c r="H24" s="44" t="s">
        <v>104</v>
      </c>
      <c r="I24" s="44">
        <f>SUM(I8:I23)</f>
        <v>130179.36</v>
      </c>
      <c r="J24" s="44" t="s">
        <v>104</v>
      </c>
      <c r="K24" s="44">
        <f>SUM(K8:K23)</f>
        <v>1952.7</v>
      </c>
      <c r="L24" s="44"/>
      <c r="M24" s="44">
        <f>SUM(M8:M23)</f>
        <v>0</v>
      </c>
      <c r="N24" s="44" t="s">
        <v>104</v>
      </c>
      <c r="O24" s="44">
        <f>SUM(O8:O23)</f>
        <v>0</v>
      </c>
      <c r="P24" s="44" t="s">
        <v>104</v>
      </c>
      <c r="Q24" s="44" t="s">
        <v>104</v>
      </c>
      <c r="R24" s="87">
        <f>SUM(R8:R23)</f>
        <v>0</v>
      </c>
      <c r="S24" s="87">
        <f>SUM(S14:S23)</f>
        <v>4914328.94</v>
      </c>
      <c r="T24" s="44">
        <f>SUM(T8:T23)</f>
        <v>4914328.94</v>
      </c>
      <c r="U24" s="88">
        <f>C24+D24-I24-K24-M24-O24-T24</f>
        <v>400000</v>
      </c>
      <c r="XEI24" s="2"/>
      <c r="XEJ24" s="2"/>
      <c r="XEK24" s="2"/>
      <c r="XEL24" s="2"/>
      <c r="XEM24" s="2"/>
      <c r="XEN24" s="2"/>
      <c r="XEO24" s="2"/>
      <c r="XEP24" s="2"/>
      <c r="XEQ24" s="2"/>
      <c r="XER24" s="2"/>
      <c r="XES24" s="2"/>
      <c r="XET24" s="2"/>
      <c r="XEU24" s="2"/>
      <c r="XEV24" s="2"/>
      <c r="XEW24" s="2"/>
      <c r="XEX24" s="2"/>
      <c r="XEY24" s="2"/>
      <c r="XEZ24" s="2"/>
      <c r="XFA24" s="2"/>
      <c r="XFB24" s="2"/>
      <c r="XFC24" s="2"/>
      <c r="XFD24" s="2"/>
    </row>
    <row r="25" s="1" customFormat="1" ht="28" customHeight="1" spans="1:16384">
      <c r="A25" s="9" t="s">
        <v>105</v>
      </c>
      <c r="B25" s="9"/>
      <c r="C25" s="9" t="s">
        <v>106</v>
      </c>
      <c r="D25" s="9"/>
      <c r="E25" s="9"/>
      <c r="F25" s="45">
        <f>O25</f>
        <v>4914328.94</v>
      </c>
      <c r="G25" s="46"/>
      <c r="H25" s="47" t="s">
        <v>107</v>
      </c>
      <c r="I25" s="61"/>
      <c r="J25" s="61"/>
      <c r="K25" s="61"/>
      <c r="L25" s="61"/>
      <c r="M25" s="62"/>
      <c r="N25" s="9" t="s">
        <v>108</v>
      </c>
      <c r="O25" s="63">
        <v>4914328.94</v>
      </c>
      <c r="P25" s="64"/>
      <c r="Q25" s="64"/>
      <c r="R25" s="64"/>
      <c r="S25" s="64"/>
      <c r="T25" s="64"/>
      <c r="U25" s="89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="1" customFormat="1" ht="28" customHeight="1" spans="1:16384">
      <c r="A26" s="9"/>
      <c r="B26" s="9"/>
      <c r="C26" s="9" t="s">
        <v>109</v>
      </c>
      <c r="D26" s="9"/>
      <c r="E26" s="9"/>
      <c r="F26" s="48">
        <v>0</v>
      </c>
      <c r="G26" s="49"/>
      <c r="H26" s="50"/>
      <c r="I26" s="65"/>
      <c r="J26" s="65"/>
      <c r="K26" s="65"/>
      <c r="L26" s="65"/>
      <c r="M26" s="66"/>
      <c r="N26" s="9" t="s">
        <v>110</v>
      </c>
      <c r="O26" s="67">
        <f>O25</f>
        <v>4914328.94</v>
      </c>
      <c r="P26" s="68"/>
      <c r="Q26" s="68"/>
      <c r="R26" s="68"/>
      <c r="S26" s="68"/>
      <c r="T26" s="68"/>
      <c r="U26" s="90"/>
      <c r="XEI26" s="2"/>
      <c r="XEJ26" s="2"/>
      <c r="XEK26" s="2"/>
      <c r="XEL26" s="2"/>
      <c r="XEM26" s="2"/>
      <c r="XEN26" s="2"/>
      <c r="XEO26" s="2"/>
      <c r="XEP26" s="2"/>
      <c r="XEQ26" s="2"/>
      <c r="XER26" s="2"/>
      <c r="XES26" s="2"/>
      <c r="XET26" s="2"/>
      <c r="XEU26" s="2"/>
      <c r="XEV26" s="2"/>
      <c r="XEW26" s="2"/>
      <c r="XEX26" s="2"/>
      <c r="XEY26" s="2"/>
      <c r="XEZ26" s="2"/>
      <c r="XFA26" s="2"/>
      <c r="XFB26" s="2"/>
      <c r="XFC26" s="2"/>
      <c r="XFD26" s="2"/>
    </row>
    <row r="27" s="1" customFormat="1" spans="2:16384">
      <c r="B27" s="3"/>
      <c r="E27" s="4"/>
      <c r="F27" s="4"/>
      <c r="G27" s="4"/>
      <c r="I27" s="4"/>
      <c r="J27" s="4"/>
      <c r="M27" s="4"/>
      <c r="T27" s="4"/>
      <c r="XEI27" s="2"/>
      <c r="XEJ27" s="2"/>
      <c r="XEK27" s="2"/>
      <c r="XEL27" s="2"/>
      <c r="XEM27" s="2"/>
      <c r="XEN27" s="2"/>
      <c r="XEO27" s="2"/>
      <c r="XEP27" s="2"/>
      <c r="XEQ27" s="2"/>
      <c r="XER27" s="2"/>
      <c r="XES27" s="2"/>
      <c r="XET27" s="2"/>
      <c r="XEU27" s="2"/>
      <c r="XEV27" s="2"/>
      <c r="XEW27" s="2"/>
      <c r="XEX27" s="2"/>
      <c r="XEY27" s="2"/>
      <c r="XEZ27" s="2"/>
      <c r="XFA27" s="2"/>
      <c r="XFB27" s="2"/>
      <c r="XFC27" s="2"/>
      <c r="XFD27" s="2"/>
    </row>
    <row r="28" s="1" customFormat="1" spans="2:16384">
      <c r="B28" s="3"/>
      <c r="E28" s="4"/>
      <c r="F28" s="4"/>
      <c r="G28" s="4"/>
      <c r="I28" s="4"/>
      <c r="J28" s="4"/>
      <c r="M28" s="4"/>
      <c r="T28" s="4"/>
      <c r="XEI28" s="2"/>
      <c r="XEJ28" s="2"/>
      <c r="XEK28" s="2"/>
      <c r="XEL28" s="2"/>
      <c r="XEM28" s="2"/>
      <c r="XEN28" s="2"/>
      <c r="XEO28" s="2"/>
      <c r="XEP28" s="2"/>
      <c r="XEQ28" s="2"/>
      <c r="XER28" s="2"/>
      <c r="XES28" s="2"/>
      <c r="XET28" s="2"/>
      <c r="XEU28" s="2"/>
      <c r="XEV28" s="2"/>
      <c r="XEW28" s="2"/>
      <c r="XEX28" s="2"/>
      <c r="XEY28" s="2"/>
      <c r="XEZ28" s="2"/>
      <c r="XFA28" s="2"/>
      <c r="XFB28" s="2"/>
      <c r="XFC28" s="2"/>
      <c r="XFD28" s="2"/>
    </row>
    <row r="29" s="1" customFormat="1" spans="2:16384">
      <c r="B29" s="3"/>
      <c r="E29" s="4"/>
      <c r="F29" s="4"/>
      <c r="G29" s="4"/>
      <c r="I29" s="4"/>
      <c r="J29" s="4"/>
      <c r="M29" s="4"/>
      <c r="T29" s="4"/>
      <c r="XEI29" s="2"/>
      <c r="XEJ29" s="2"/>
      <c r="XEK29" s="2"/>
      <c r="XEL29" s="2"/>
      <c r="XEM29" s="2"/>
      <c r="XEN29" s="2"/>
      <c r="XEO29" s="2"/>
      <c r="XEP29" s="2"/>
      <c r="XEQ29" s="2"/>
      <c r="XER29" s="2"/>
      <c r="XES29" s="2"/>
      <c r="XET29" s="2"/>
      <c r="XEU29" s="2"/>
      <c r="XEV29" s="2"/>
      <c r="XEW29" s="2"/>
      <c r="XEX29" s="2"/>
      <c r="XEY29" s="2"/>
      <c r="XEZ29" s="2"/>
      <c r="XFA29" s="2"/>
      <c r="XFB29" s="2"/>
      <c r="XFC29" s="2"/>
      <c r="XFD29" s="2"/>
    </row>
    <row r="30" s="1" customFormat="1" spans="2:16384">
      <c r="B30" s="3"/>
      <c r="F30" s="4"/>
      <c r="G30" s="4"/>
      <c r="I30" s="4"/>
      <c r="J30" s="4"/>
      <c r="M30" s="4"/>
      <c r="T30" s="4"/>
      <c r="XEI30" s="2"/>
      <c r="XEJ30" s="2"/>
      <c r="XEK30" s="2"/>
      <c r="XEL30" s="2"/>
      <c r="XEM30" s="2"/>
      <c r="XEN30" s="2"/>
      <c r="XEO30" s="2"/>
      <c r="XEP30" s="2"/>
      <c r="XEQ30" s="2"/>
      <c r="XER30" s="2"/>
      <c r="XES30" s="2"/>
      <c r="XET30" s="2"/>
      <c r="XEU30" s="2"/>
      <c r="XEV30" s="2"/>
      <c r="XEW30" s="2"/>
      <c r="XEX30" s="2"/>
      <c r="XEY30" s="2"/>
      <c r="XEZ30" s="2"/>
      <c r="XFA30" s="2"/>
      <c r="XFB30" s="2"/>
      <c r="XFC30" s="2"/>
      <c r="XFD30" s="2"/>
    </row>
    <row r="31" s="1" customFormat="1" spans="2:16384">
      <c r="B31" s="3"/>
      <c r="E31" s="4"/>
      <c r="F31" s="4"/>
      <c r="G31" s="4"/>
      <c r="I31" s="4"/>
      <c r="J31" s="4"/>
      <c r="M31" s="4"/>
      <c r="T31" s="4"/>
      <c r="XEI31" s="2"/>
      <c r="XEJ31" s="2"/>
      <c r="XEK31" s="2"/>
      <c r="XEL31" s="2"/>
      <c r="XEM31" s="2"/>
      <c r="XEN31" s="2"/>
      <c r="XEO31" s="2"/>
      <c r="XEP31" s="2"/>
      <c r="XEQ31" s="2"/>
      <c r="XER31" s="2"/>
      <c r="XES31" s="2"/>
      <c r="XET31" s="2"/>
      <c r="XEU31" s="2"/>
      <c r="XEV31" s="2"/>
      <c r="XEW31" s="2"/>
      <c r="XEX31" s="2"/>
      <c r="XEY31" s="2"/>
      <c r="XEZ31" s="2"/>
      <c r="XFA31" s="2"/>
      <c r="XFB31" s="2"/>
      <c r="XFC31" s="2"/>
      <c r="XFD31" s="2"/>
    </row>
    <row r="32" s="1" customFormat="1" spans="2:16384">
      <c r="B32" s="51"/>
      <c r="E32" s="4"/>
      <c r="F32" s="4"/>
      <c r="G32" s="4"/>
      <c r="I32" s="4"/>
      <c r="J32" s="4"/>
      <c r="M32" s="4"/>
      <c r="T32" s="4"/>
      <c r="XEI32" s="2"/>
      <c r="XEJ32" s="2"/>
      <c r="XEK32" s="2"/>
      <c r="XEL32" s="2"/>
      <c r="XEM32" s="2"/>
      <c r="XEN32" s="2"/>
      <c r="XEO32" s="2"/>
      <c r="XEP32" s="2"/>
      <c r="XEQ32" s="2"/>
      <c r="XER32" s="2"/>
      <c r="XES32" s="2"/>
      <c r="XET32" s="2"/>
      <c r="XEU32" s="2"/>
      <c r="XEV32" s="2"/>
      <c r="XEW32" s="2"/>
      <c r="XEX32" s="2"/>
      <c r="XEY32" s="2"/>
      <c r="XEZ32" s="2"/>
      <c r="XFA32" s="2"/>
      <c r="XFB32" s="2"/>
      <c r="XFC32" s="2"/>
      <c r="XFD32" s="2"/>
    </row>
  </sheetData>
  <mergeCells count="44">
    <mergeCell ref="A1:U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24:B24"/>
    <mergeCell ref="C25:E25"/>
    <mergeCell ref="F25:G25"/>
    <mergeCell ref="O25:U25"/>
    <mergeCell ref="C26:E26"/>
    <mergeCell ref="F26:G26"/>
    <mergeCell ref="O26:U26"/>
    <mergeCell ref="A5:A7"/>
    <mergeCell ref="T5:T7"/>
    <mergeCell ref="U5:U7"/>
    <mergeCell ref="A25:B26"/>
    <mergeCell ref="H25:M26"/>
  </mergeCells>
  <pageMargins left="0.109722222222222" right="0.196527777777778" top="0.393055555555556" bottom="0.161111111111111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1773-1</vt:lpstr>
      <vt:lpstr>1773- (2)</vt:lpstr>
      <vt:lpstr>10.15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2016-05-17T08:02:00Z</dcterms:created>
  <cp:lastPrinted>2017-02-24T03:58:00Z</cp:lastPrinted>
  <dcterms:modified xsi:type="dcterms:W3CDTF">2021-10-15T03:20:12Z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2DDD72F3A95C4782BA78C230DD003F93</vt:lpwstr>
  </property>
</Properties>
</file>