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'1'!$A$7:$W$16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N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2023年9月12日至 9月23日 叶辉（财务人员）江达县办理项目基本户开户、农民工专户开户，分公司税务登记备案，出场费合计4800元</t>
        </r>
      </text>
    </comment>
    <comment ref="M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2023年9月12日至 9月23日 叶辉（财务人员）江达县办理项目基本户开户、农民工专户开户，分公司税务登记备案， （飞机5235+住宿2098+市内车费1692.96+餐补840+出差补助1200=11065.96）</t>
        </r>
      </text>
    </comment>
    <comment ref="L1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①	
胡文明去项目驻地2023/11/27-2023/12/20，合计10870.57元+李凡去项目驻地2023/8/9-2023/12/3，合计37407.7元</t>
        </r>
      </text>
    </comment>
  </commentList>
</comments>
</file>

<file path=xl/sharedStrings.xml><?xml version="1.0" encoding="utf-8"?>
<sst xmlns="http://schemas.openxmlformats.org/spreadsheetml/2006/main" count="85" uniqueCount="70">
  <si>
    <t xml:space="preserve">工程款支付证书 </t>
  </si>
  <si>
    <t>工程名称</t>
  </si>
  <si>
    <t>17527-昌都市江达县德登乡梦青村公路改扩建工程（第一合同段）</t>
  </si>
  <si>
    <t>建设单位</t>
  </si>
  <si>
    <t>江达县交通运输局</t>
  </si>
  <si>
    <t>ERP编号</t>
  </si>
  <si>
    <t>档案编号</t>
  </si>
  <si>
    <t>合同金额</t>
  </si>
  <si>
    <t>中标时间</t>
  </si>
  <si>
    <t>2023.6.2</t>
  </si>
  <si>
    <t>已提供工程资料</t>
  </si>
  <si>
    <t>施工合同、中标通知书、投资协议</t>
  </si>
  <si>
    <t>保存地址</t>
  </si>
  <si>
    <t>责任单位</t>
  </si>
  <si>
    <t>决算金额</t>
  </si>
  <si>
    <t>决算时间</t>
  </si>
  <si>
    <t>项目部印章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</si>
  <si>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</si>
  <si>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</si>
  <si>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</si>
  <si>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</si>
  <si>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</si>
  <si>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</si>
  <si>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</si>
  <si>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</si>
  <si>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</si>
  <si>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</si>
  <si>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</si>
  <si>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</si>
  <si>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</si>
  <si>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</si>
  <si>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</si>
  <si>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</si>
  <si>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</si>
  <si>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</si>
  <si>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</si>
  <si>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</si>
  <si>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</si>
  <si>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</si>
  <si>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</si>
  <si>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</si>
  <si>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</si>
  <si>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</si>
  <si>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</si>
  <si>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</si>
  <si>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</si>
  <si>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</si>
  <si>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</si>
  <si>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</si>
  <si>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520684 323131 000002</t>
  </si>
  <si>
    <t>出场费</t>
  </si>
  <si>
    <t>户名:江达县德登乡人民政府
账号: 25440001040001014
开户行:中国农业银行江达县支行</t>
  </si>
  <si>
    <t>差旅费</t>
  </si>
  <si>
    <t>30%农民工工资保函押金</t>
  </si>
  <si>
    <t>补扣手续费100+500元保函手续费</t>
  </si>
  <si>
    <t>户名：重庆华圆建筑劳务有限公司
按工资表</t>
  </si>
  <si>
    <t>驻地费</t>
  </si>
  <si>
    <t>手续费</t>
  </si>
  <si>
    <t>户名:成都市金牛区景润兰装饰材料经营部（彩钢夹芯板）
账号:18042009215697600010开户行:成都银行股份有限公司交大路文行</t>
  </si>
  <si>
    <t>户名:石棉县顺驰物流有限公司
账号: 74850120000109323
开户行:四川石棉农村商业银行有限公司</t>
  </si>
  <si>
    <t>户名:江达县艾布钢材销售
法人：丁艾布
账号: 6230523360039126878
开户行:中国农业银行股份有限公司康乐附城支行</t>
  </si>
  <si>
    <t>退周转金</t>
  </si>
  <si>
    <t>户名:郑继红
账号: 6228454108050357071
开户行:中国农业银行股份有限公司天全县支行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</si>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</sst>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</numFmts>
  <fonts count="34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9" fontId="30" fillId="0" borderId="0">
      <protection locked="0"/>
    </xf>
    <xf numFmtId="0" fontId="31" fillId="0" borderId="0">
      <protection locked="0"/>
    </xf>
  </cellStyleXfs>
  <cellXfs count="12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wrapText="1" shrinkToFit="1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80" fontId="6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5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6" fontId="3" fillId="3" borderId="4" xfId="50" applyNumberFormat="1" applyFont="1" applyFill="1" applyBorder="1" applyAlignment="1" applyProtection="1">
      <alignment horizontal="center"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right" vertical="center" shrinkToFit="1"/>
    </xf>
    <xf numFmtId="177" fontId="3" fillId="3" borderId="2" xfId="50" applyNumberFormat="1" applyFont="1" applyFill="1" applyBorder="1" applyAlignment="1" applyProtection="1">
      <alignment vertical="center" shrinkToFit="1"/>
    </xf>
    <xf numFmtId="176" fontId="3" fillId="3" borderId="4" xfId="50" applyNumberFormat="1" applyFont="1" applyFill="1" applyBorder="1" applyAlignment="1" applyProtection="1">
      <alignment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180" fontId="7" fillId="3" borderId="2" xfId="50" applyNumberFormat="1" applyFont="1" applyFill="1" applyBorder="1" applyAlignment="1" applyProtection="1">
      <alignment horizontal="center" vertical="center" wrapText="1" shrinkToFit="1"/>
    </xf>
    <xf numFmtId="0" fontId="3" fillId="3" borderId="2" xfId="50" applyFont="1" applyFill="1" applyBorder="1" applyAlignment="1" applyProtection="1">
      <alignment vertical="center" wrapText="1"/>
    </xf>
    <xf numFmtId="177" fontId="3" fillId="3" borderId="2" xfId="50" applyNumberFormat="1" applyFont="1" applyFill="1" applyBorder="1" applyAlignment="1" applyProtection="1">
      <alignment horizontal="center" vertical="center" wrapText="1" shrinkToFit="1"/>
    </xf>
    <xf numFmtId="10" fontId="3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49" fontId="6" fillId="3" borderId="2" xfId="50" applyNumberFormat="1" applyFont="1" applyFill="1" applyBorder="1" applyAlignment="1" applyProtection="1">
      <alignment horizontal="center" vertical="center" shrinkToFi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/>
    </xf>
    <xf numFmtId="9" fontId="3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0" fontId="2" fillId="4" borderId="2" xfId="50" applyFont="1" applyFill="1" applyBorder="1" applyAlignment="1" applyProtection="1">
      <alignment horizontal="center" vertical="center" wrapText="1"/>
    </xf>
    <xf numFmtId="177" fontId="8" fillId="3" borderId="3" xfId="50" applyNumberFormat="1" applyFont="1" applyFill="1" applyBorder="1" applyAlignment="1" applyProtection="1">
      <alignment horizontal="center" vertical="center" shrinkToFit="1"/>
    </xf>
    <xf numFmtId="177" fontId="8" fillId="3" borderId="5" xfId="50" applyNumberFormat="1" applyFont="1" applyFill="1" applyBorder="1" applyAlignment="1" applyProtection="1">
      <alignment horizontal="center" vertical="center" shrinkToFit="1"/>
    </xf>
    <xf numFmtId="0" fontId="9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8" fillId="3" borderId="4" xfId="50" applyNumberFormat="1" applyFont="1" applyFill="1" applyBorder="1" applyAlignment="1" applyProtection="1">
      <alignment horizontal="center" vertical="center" shrinkToFit="1"/>
    </xf>
    <xf numFmtId="177" fontId="8" fillId="3" borderId="8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7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49" fontId="9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49" fontId="2" fillId="3" borderId="2" xfId="49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9" fontId="2" fillId="3" borderId="2" xfId="49" applyFont="1" applyFill="1" applyBorder="1" applyAlignment="1" applyProtection="1">
      <alignment horizontal="center" vertical="center" wrapText="1"/>
    </xf>
    <xf numFmtId="180" fontId="6" fillId="3" borderId="2" xfId="50" applyNumberFormat="1" applyFont="1" applyFill="1" applyBorder="1" applyAlignment="1" applyProtection="1">
      <alignment horizontal="left" vertical="center" wrapText="1" shrinkToFit="1"/>
    </xf>
    <xf numFmtId="0" fontId="2" fillId="3" borderId="2" xfId="49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left" vertical="center" wrapText="1"/>
    </xf>
    <xf numFmtId="0" fontId="1" fillId="3" borderId="2" xfId="49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3" fillId="3" borderId="2" xfId="50" applyNumberFormat="1" applyFont="1" applyFill="1" applyBorder="1" applyAlignment="1" applyProtection="1">
      <alignment horizontal="left" vertical="center" wrapText="1"/>
    </xf>
    <xf numFmtId="9" fontId="3" fillId="3" borderId="2" xfId="49" applyFont="1" applyFill="1" applyBorder="1" applyAlignment="1" applyProtection="1">
      <alignment horizontal="center" vertical="center" wrapTex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left" vertical="center" wrapText="1"/>
    </xf>
    <xf numFmtId="9" fontId="3" fillId="3" borderId="6" xfId="4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left" vertical="center" wrapTex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wrapText="1"/>
    </xf>
    <xf numFmtId="9" fontId="2" fillId="3" borderId="6" xfId="49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topLeftCell="B2" workbookViewId="0">
      <selection activeCell="F14" sqref="F14"/>
    </sheetView>
  </sheetViews>
  <sheetFormatPr defaultColWidth="9" defaultRowHeight="11.25"/>
  <cols>
    <col min="1" max="1" width="3.25" style="4" customWidth="1"/>
    <col min="2" max="2" width="7.88333333333333" style="8" customWidth="1"/>
    <col min="3" max="3" width="15" style="4" customWidth="1"/>
    <col min="4" max="4" width="12.675" style="4" customWidth="1"/>
    <col min="5" max="5" width="8.875" style="9" customWidth="1"/>
    <col min="6" max="6" width="22.5" style="9" customWidth="1"/>
    <col min="7" max="7" width="13.25" style="9" customWidth="1"/>
    <col min="8" max="8" width="7.44166666666667" style="9" customWidth="1"/>
    <col min="9" max="9" width="10.325" style="9" customWidth="1"/>
    <col min="10" max="10" width="14.2416666666667" style="9" customWidth="1"/>
    <col min="11" max="13" width="9.5" style="9" customWidth="1"/>
    <col min="14" max="14" width="12.9333333333333" style="9" customWidth="1"/>
    <col min="15" max="15" width="11.9" style="9" customWidth="1"/>
    <col min="16" max="16" width="11.7416666666667" style="8" customWidth="1"/>
    <col min="17" max="17" width="23" style="9" customWidth="1"/>
    <col min="18" max="18" width="15.025" style="4" customWidth="1"/>
    <col min="19" max="19" width="11" style="9" customWidth="1"/>
    <col min="20" max="20" width="16.0666666666667" style="9" customWidth="1"/>
    <col min="21" max="21" width="15.8166666666667" style="4" customWidth="1"/>
    <col min="22" max="16384" width="9" style="4"/>
  </cols>
  <sheetData>
    <row r="1" s="1" customFormat="1" ht="24.9" customHeight="1" spans="1:2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1" customFormat="1" ht="27.9" customHeight="1" spans="1:21">
      <c r="A2" s="11" t="s">
        <v>1</v>
      </c>
      <c r="B2" s="11"/>
      <c r="C2" s="12" t="s">
        <v>2</v>
      </c>
      <c r="D2" s="12"/>
      <c r="E2" s="12"/>
      <c r="F2" s="12"/>
      <c r="G2" s="12"/>
      <c r="H2" s="13" t="s">
        <v>3</v>
      </c>
      <c r="I2" s="68"/>
      <c r="J2" s="69" t="s">
        <v>4</v>
      </c>
      <c r="K2" s="12"/>
      <c r="L2" s="12"/>
      <c r="M2" s="12"/>
      <c r="N2" s="12"/>
      <c r="O2" s="70" t="s">
        <v>5</v>
      </c>
      <c r="P2" s="70"/>
      <c r="Q2" s="87">
        <v>17527</v>
      </c>
      <c r="R2" s="88" t="s">
        <v>6</v>
      </c>
      <c r="S2" s="88"/>
      <c r="T2" s="89"/>
      <c r="U2" s="89"/>
    </row>
    <row r="3" s="1" customFormat="1" ht="27.9" customHeight="1" spans="1:21">
      <c r="A3" s="11" t="s">
        <v>7</v>
      </c>
      <c r="B3" s="11"/>
      <c r="C3" s="14">
        <v>31332392.55</v>
      </c>
      <c r="D3" s="14"/>
      <c r="E3" s="14"/>
      <c r="F3" s="14" t="s">
        <v>8</v>
      </c>
      <c r="G3" s="15" t="s">
        <v>9</v>
      </c>
      <c r="H3" s="11" t="s">
        <v>10</v>
      </c>
      <c r="I3" s="11"/>
      <c r="J3" s="11" t="s">
        <v>11</v>
      </c>
      <c r="K3" s="11"/>
      <c r="L3" s="11"/>
      <c r="M3" s="11"/>
      <c r="N3" s="11"/>
      <c r="O3" s="11" t="s">
        <v>12</v>
      </c>
      <c r="P3" s="11"/>
      <c r="Q3" s="11"/>
      <c r="R3" s="90" t="s">
        <v>13</v>
      </c>
      <c r="S3" s="91"/>
      <c r="T3" s="92"/>
      <c r="U3" s="92"/>
    </row>
    <row r="4" s="1" customFormat="1" ht="27.9" customHeight="1" spans="1:21">
      <c r="A4" s="11" t="s">
        <v>14</v>
      </c>
      <c r="B4" s="11"/>
      <c r="C4" s="16"/>
      <c r="D4" s="16"/>
      <c r="E4" s="16"/>
      <c r="F4" s="14" t="s">
        <v>15</v>
      </c>
      <c r="G4" s="17"/>
      <c r="H4" s="11" t="s">
        <v>16</v>
      </c>
      <c r="I4" s="11"/>
      <c r="J4" s="11"/>
      <c r="K4" s="11"/>
      <c r="L4" s="11"/>
      <c r="M4" s="11"/>
      <c r="N4" s="11"/>
      <c r="O4" s="11" t="s">
        <v>17</v>
      </c>
      <c r="P4" s="11"/>
      <c r="Q4" s="14"/>
      <c r="R4" s="14" t="s">
        <v>18</v>
      </c>
      <c r="S4" s="14" t="s">
        <v>19</v>
      </c>
      <c r="T4" s="93" t="s">
        <v>20</v>
      </c>
      <c r="U4" s="93"/>
    </row>
    <row r="5" s="1" customFormat="1" ht="27.9" customHeight="1" spans="1:21">
      <c r="A5" s="11" t="s">
        <v>21</v>
      </c>
      <c r="B5" s="18" t="s">
        <v>22</v>
      </c>
      <c r="C5" s="19"/>
      <c r="D5" s="19"/>
      <c r="E5" s="19"/>
      <c r="F5" s="20"/>
      <c r="G5" s="21" t="s">
        <v>23</v>
      </c>
      <c r="H5" s="18" t="s">
        <v>22</v>
      </c>
      <c r="I5" s="19"/>
      <c r="J5" s="20"/>
      <c r="K5" s="18" t="s">
        <v>24</v>
      </c>
      <c r="L5" s="19"/>
      <c r="M5" s="18" t="s">
        <v>25</v>
      </c>
      <c r="N5" s="20"/>
      <c r="O5" s="18" t="s">
        <v>26</v>
      </c>
      <c r="P5" s="20"/>
      <c r="Q5" s="94" t="s">
        <v>27</v>
      </c>
      <c r="R5" s="95"/>
      <c r="S5" s="95"/>
      <c r="T5" s="93" t="s">
        <v>28</v>
      </c>
      <c r="U5" s="96" t="s">
        <v>29</v>
      </c>
    </row>
    <row r="6" s="1" customFormat="1" ht="27.9" customHeight="1" spans="1:21">
      <c r="A6" s="11"/>
      <c r="B6" s="22" t="s">
        <v>30</v>
      </c>
      <c r="C6" s="23"/>
      <c r="D6" s="23"/>
      <c r="E6" s="23"/>
      <c r="F6" s="24"/>
      <c r="G6" s="11"/>
      <c r="H6" s="22" t="s">
        <v>31</v>
      </c>
      <c r="I6" s="23"/>
      <c r="J6" s="24"/>
      <c r="K6" s="22" t="s">
        <v>32</v>
      </c>
      <c r="L6" s="23"/>
      <c r="M6" s="22" t="s">
        <v>33</v>
      </c>
      <c r="N6" s="24"/>
      <c r="O6" s="22" t="s">
        <v>34</v>
      </c>
      <c r="P6" s="24"/>
      <c r="Q6" s="97" t="s">
        <v>35</v>
      </c>
      <c r="R6" s="98"/>
      <c r="S6" s="98"/>
      <c r="T6" s="93"/>
      <c r="U6" s="96"/>
    </row>
    <row r="7" s="2" customFormat="1" ht="27.9" customHeight="1" spans="1:21">
      <c r="A7" s="25"/>
      <c r="B7" s="26" t="s">
        <v>36</v>
      </c>
      <c r="C7" s="25" t="s">
        <v>37</v>
      </c>
      <c r="D7" s="25" t="s">
        <v>38</v>
      </c>
      <c r="E7" s="27" t="s">
        <v>39</v>
      </c>
      <c r="F7" s="27" t="s">
        <v>40</v>
      </c>
      <c r="G7" s="26" t="s">
        <v>41</v>
      </c>
      <c r="H7" s="25" t="s">
        <v>42</v>
      </c>
      <c r="I7" s="27" t="s">
        <v>43</v>
      </c>
      <c r="J7" s="27" t="s">
        <v>44</v>
      </c>
      <c r="K7" s="71" t="s">
        <v>43</v>
      </c>
      <c r="L7" s="71" t="s">
        <v>44</v>
      </c>
      <c r="M7" s="27" t="s">
        <v>43</v>
      </c>
      <c r="N7" s="25" t="s">
        <v>44</v>
      </c>
      <c r="O7" s="25" t="s">
        <v>43</v>
      </c>
      <c r="P7" s="25" t="s">
        <v>44</v>
      </c>
      <c r="Q7" s="27" t="s">
        <v>45</v>
      </c>
      <c r="R7" s="27" t="s">
        <v>46</v>
      </c>
      <c r="S7" s="27" t="s">
        <v>47</v>
      </c>
      <c r="T7" s="99"/>
      <c r="U7" s="100"/>
    </row>
    <row r="8" s="3" customFormat="1" ht="30" customHeight="1" spans="1:21">
      <c r="A8" s="28">
        <v>1</v>
      </c>
      <c r="B8" s="29">
        <v>45149</v>
      </c>
      <c r="C8" s="28"/>
      <c r="D8" s="30">
        <v>10000</v>
      </c>
      <c r="E8" s="31" t="s">
        <v>48</v>
      </c>
      <c r="F8" s="32" t="s">
        <v>49</v>
      </c>
      <c r="G8" s="30"/>
      <c r="H8" s="33"/>
      <c r="I8" s="30"/>
      <c r="J8" s="31"/>
      <c r="K8" s="30"/>
      <c r="L8" s="31"/>
      <c r="M8" s="30">
        <v>4800</v>
      </c>
      <c r="N8" s="31" t="s">
        <v>50</v>
      </c>
      <c r="O8" s="72"/>
      <c r="P8" s="72"/>
      <c r="Q8" s="101" t="s">
        <v>51</v>
      </c>
      <c r="R8" s="102"/>
      <c r="S8" s="30"/>
      <c r="T8" s="30">
        <v>10000</v>
      </c>
      <c r="U8" s="103"/>
    </row>
    <row r="9" s="3" customFormat="1" ht="28" customHeight="1" spans="1:21">
      <c r="A9" s="28">
        <v>2</v>
      </c>
      <c r="B9" s="29">
        <v>45265</v>
      </c>
      <c r="C9" s="28"/>
      <c r="D9" s="30">
        <v>281991.53</v>
      </c>
      <c r="E9" s="31" t="s">
        <v>48</v>
      </c>
      <c r="F9" s="32" t="s">
        <v>49</v>
      </c>
      <c r="G9" s="34"/>
      <c r="H9" s="33"/>
      <c r="I9" s="34"/>
      <c r="J9" s="34"/>
      <c r="K9" s="34"/>
      <c r="L9" s="34"/>
      <c r="M9" s="30">
        <v>11065.96</v>
      </c>
      <c r="N9" s="30" t="s">
        <v>52</v>
      </c>
      <c r="O9" s="72">
        <v>281991.53</v>
      </c>
      <c r="P9" s="72" t="s">
        <v>53</v>
      </c>
      <c r="Q9" s="72"/>
      <c r="R9" s="104"/>
      <c r="S9" s="103"/>
      <c r="T9" s="30"/>
      <c r="U9" s="103"/>
    </row>
    <row r="10" s="3" customFormat="1" ht="34" customHeight="1" spans="1:21">
      <c r="A10" s="28">
        <v>3</v>
      </c>
      <c r="B10" s="29">
        <v>45272</v>
      </c>
      <c r="C10" s="28"/>
      <c r="D10" s="30">
        <v>113000</v>
      </c>
      <c r="E10" s="31" t="s">
        <v>48</v>
      </c>
      <c r="F10" s="35" t="s">
        <v>49</v>
      </c>
      <c r="G10" s="34"/>
      <c r="H10" s="34"/>
      <c r="I10" s="34"/>
      <c r="J10" s="34"/>
      <c r="K10" s="34"/>
      <c r="L10" s="34"/>
      <c r="M10" s="30">
        <v>600</v>
      </c>
      <c r="N10" s="31" t="s">
        <v>54</v>
      </c>
      <c r="O10" s="72"/>
      <c r="P10" s="72"/>
      <c r="Q10" s="105" t="s">
        <v>55</v>
      </c>
      <c r="R10" s="106">
        <v>701883.11</v>
      </c>
      <c r="S10" s="103"/>
      <c r="T10" s="30">
        <v>113000</v>
      </c>
      <c r="U10" s="103"/>
    </row>
    <row r="11" s="4" customFormat="1" ht="33" customHeight="1" spans="1:21">
      <c r="A11" s="36">
        <v>4</v>
      </c>
      <c r="B11" s="37">
        <v>45289</v>
      </c>
      <c r="C11" s="38"/>
      <c r="D11" s="39">
        <v>1000000</v>
      </c>
      <c r="E11" s="40" t="s">
        <v>48</v>
      </c>
      <c r="F11" s="41" t="s">
        <v>49</v>
      </c>
      <c r="G11" s="42"/>
      <c r="H11" s="42"/>
      <c r="I11" s="42"/>
      <c r="J11" s="42"/>
      <c r="K11" s="42">
        <v>37407.7</v>
      </c>
      <c r="L11" s="73" t="s">
        <v>56</v>
      </c>
      <c r="M11" s="39">
        <v>50</v>
      </c>
      <c r="N11" s="39" t="s">
        <v>57</v>
      </c>
      <c r="O11" s="74"/>
      <c r="P11" s="74"/>
      <c r="Q11" s="107" t="s">
        <v>58</v>
      </c>
      <c r="R11" s="108">
        <v>58850</v>
      </c>
      <c r="S11" s="109"/>
      <c r="T11" s="39">
        <v>58850</v>
      </c>
      <c r="U11" s="109"/>
    </row>
    <row r="12" s="4" customFormat="1" ht="42" customHeight="1" spans="1:21">
      <c r="A12" s="36">
        <v>5</v>
      </c>
      <c r="B12" s="37">
        <v>45295</v>
      </c>
      <c r="C12" s="38"/>
      <c r="D12" s="38"/>
      <c r="E12" s="39"/>
      <c r="F12" s="39"/>
      <c r="G12" s="42"/>
      <c r="H12" s="42"/>
      <c r="I12" s="42"/>
      <c r="J12" s="42"/>
      <c r="K12" s="42">
        <v>10870.57</v>
      </c>
      <c r="L12" s="75"/>
      <c r="M12" s="39">
        <v>100</v>
      </c>
      <c r="N12" s="39" t="s">
        <v>57</v>
      </c>
      <c r="O12" s="74"/>
      <c r="P12" s="74"/>
      <c r="Q12" s="107" t="s">
        <v>59</v>
      </c>
      <c r="R12" s="39">
        <v>560000</v>
      </c>
      <c r="S12" s="109"/>
      <c r="T12" s="39">
        <v>560000</v>
      </c>
      <c r="U12" s="109"/>
    </row>
    <row r="13" s="5" customFormat="1" ht="30" customHeight="1" spans="1:21">
      <c r="A13" s="43">
        <v>6</v>
      </c>
      <c r="B13" s="44">
        <v>45295</v>
      </c>
      <c r="C13" s="45">
        <v>4695000</v>
      </c>
      <c r="D13" s="46"/>
      <c r="E13" s="47"/>
      <c r="F13" s="47"/>
      <c r="G13" s="47"/>
      <c r="H13" s="47"/>
      <c r="I13" s="47"/>
      <c r="J13" s="47"/>
      <c r="K13" s="47"/>
      <c r="L13" s="47"/>
      <c r="M13" s="50">
        <v>50</v>
      </c>
      <c r="N13" s="50" t="s">
        <v>57</v>
      </c>
      <c r="O13" s="76"/>
      <c r="P13" s="76"/>
      <c r="Q13" s="110" t="s">
        <v>60</v>
      </c>
      <c r="R13" s="50">
        <v>65247</v>
      </c>
      <c r="S13" s="46"/>
      <c r="T13" s="50">
        <v>65247</v>
      </c>
      <c r="U13" s="46"/>
    </row>
    <row r="14" s="5" customFormat="1" ht="36" customHeight="1" spans="1:21">
      <c r="A14" s="43">
        <v>7</v>
      </c>
      <c r="B14" s="48">
        <v>45323</v>
      </c>
      <c r="C14" s="49"/>
      <c r="D14" s="50">
        <v>-1000000</v>
      </c>
      <c r="E14" s="47" t="s">
        <v>61</v>
      </c>
      <c r="F14" s="51"/>
      <c r="G14" s="47"/>
      <c r="H14" s="47"/>
      <c r="I14" s="47"/>
      <c r="J14" s="47"/>
      <c r="K14" s="47"/>
      <c r="L14" s="47"/>
      <c r="M14" s="50"/>
      <c r="N14" s="50"/>
      <c r="O14" s="76"/>
      <c r="P14" s="76"/>
      <c r="Q14" s="110" t="s">
        <v>62</v>
      </c>
      <c r="R14" s="111"/>
      <c r="S14" s="46"/>
      <c r="T14" s="112"/>
      <c r="U14" s="46"/>
    </row>
    <row r="15" s="5" customFormat="1" ht="30" customHeight="1" spans="1:23">
      <c r="A15" s="52"/>
      <c r="B15" s="44"/>
      <c r="C15" s="43"/>
      <c r="D15" s="45"/>
      <c r="E15" s="53"/>
      <c r="F15" s="51"/>
      <c r="G15" s="50"/>
      <c r="H15" s="54"/>
      <c r="I15" s="50"/>
      <c r="J15" s="50"/>
      <c r="K15" s="50"/>
      <c r="L15" s="50"/>
      <c r="M15" s="50"/>
      <c r="N15" s="77"/>
      <c r="O15" s="76"/>
      <c r="P15" s="76"/>
      <c r="Q15" s="113"/>
      <c r="R15" s="114"/>
      <c r="S15" s="112"/>
      <c r="U15" s="112"/>
      <c r="V15" s="7"/>
      <c r="W15" s="7"/>
    </row>
    <row r="16" s="4" customFormat="1" ht="25" customHeight="1" spans="1:23">
      <c r="A16" s="55"/>
      <c r="B16" s="29"/>
      <c r="C16" s="28"/>
      <c r="D16" s="56"/>
      <c r="E16" s="31"/>
      <c r="F16" s="57"/>
      <c r="G16" s="30"/>
      <c r="H16" s="58"/>
      <c r="I16" s="30"/>
      <c r="J16" s="30"/>
      <c r="K16" s="30"/>
      <c r="L16" s="30"/>
      <c r="M16" s="30"/>
      <c r="N16" s="78"/>
      <c r="O16" s="72"/>
      <c r="P16" s="72"/>
      <c r="Q16" s="115"/>
      <c r="R16" s="114"/>
      <c r="S16" s="112"/>
      <c r="T16" s="116"/>
      <c r="U16" s="112"/>
      <c r="V16" s="6"/>
      <c r="W16" s="6"/>
    </row>
    <row r="17" s="4" customFormat="1" ht="25" customHeight="1" spans="1:23">
      <c r="A17" s="43"/>
      <c r="B17" s="59"/>
      <c r="C17" s="43"/>
      <c r="D17" s="45"/>
      <c r="E17" s="60"/>
      <c r="F17" s="60"/>
      <c r="G17" s="50"/>
      <c r="H17" s="61"/>
      <c r="I17" s="50"/>
      <c r="J17" s="50"/>
      <c r="K17" s="50"/>
      <c r="L17" s="50"/>
      <c r="M17" s="50"/>
      <c r="N17" s="77"/>
      <c r="O17" s="76"/>
      <c r="P17" s="76"/>
      <c r="Q17" s="117"/>
      <c r="R17" s="114"/>
      <c r="S17" s="112"/>
      <c r="T17" s="112"/>
      <c r="U17" s="112"/>
      <c r="V17" s="7"/>
      <c r="W17" s="7"/>
    </row>
    <row r="18" s="4" customFormat="1" ht="25" customHeight="1" spans="1:23">
      <c r="A18" s="43"/>
      <c r="B18" s="59"/>
      <c r="C18" s="43"/>
      <c r="D18" s="45"/>
      <c r="E18" s="60"/>
      <c r="F18" s="60"/>
      <c r="G18" s="50"/>
      <c r="H18" s="61"/>
      <c r="I18" s="50"/>
      <c r="J18" s="50"/>
      <c r="K18" s="50"/>
      <c r="L18" s="50"/>
      <c r="M18" s="50"/>
      <c r="N18" s="77"/>
      <c r="O18" s="76"/>
      <c r="P18" s="76"/>
      <c r="Q18" s="117"/>
      <c r="R18" s="114"/>
      <c r="S18" s="112"/>
      <c r="T18" s="112"/>
      <c r="U18" s="112"/>
      <c r="V18" s="7"/>
      <c r="W18" s="7"/>
    </row>
    <row r="19" s="4" customFormat="1" ht="25" customHeight="1" spans="1:23">
      <c r="A19" s="43"/>
      <c r="B19" s="59"/>
      <c r="C19" s="43"/>
      <c r="D19" s="45"/>
      <c r="E19" s="60"/>
      <c r="F19" s="60"/>
      <c r="G19" s="50"/>
      <c r="H19" s="61"/>
      <c r="I19" s="50"/>
      <c r="J19" s="50"/>
      <c r="K19" s="50"/>
      <c r="L19" s="50"/>
      <c r="M19" s="50"/>
      <c r="N19" s="77"/>
      <c r="O19" s="76"/>
      <c r="P19" s="76"/>
      <c r="Q19" s="117"/>
      <c r="R19" s="114"/>
      <c r="S19" s="112"/>
      <c r="T19" s="112"/>
      <c r="U19" s="112"/>
      <c r="V19" s="7"/>
      <c r="W19" s="7"/>
    </row>
    <row r="20" s="4" customFormat="1" ht="25" customHeight="1" spans="1:23">
      <c r="A20" s="55"/>
      <c r="B20" s="62"/>
      <c r="C20" s="28"/>
      <c r="D20" s="63"/>
      <c r="E20" s="31"/>
      <c r="F20" s="57"/>
      <c r="G20" s="30"/>
      <c r="H20" s="58"/>
      <c r="I20" s="30"/>
      <c r="J20" s="30"/>
      <c r="K20" s="30"/>
      <c r="L20" s="30"/>
      <c r="M20" s="30"/>
      <c r="N20" s="78"/>
      <c r="O20" s="72"/>
      <c r="P20" s="72"/>
      <c r="Q20" s="118"/>
      <c r="R20" s="119"/>
      <c r="S20" s="116"/>
      <c r="T20" s="116"/>
      <c r="U20" s="112"/>
      <c r="V20" s="7"/>
      <c r="W20" s="7"/>
    </row>
    <row r="21" s="4" customFormat="1" ht="25" customHeight="1" spans="1:21">
      <c r="A21" s="36" t="s">
        <v>63</v>
      </c>
      <c r="B21" s="36"/>
      <c r="C21" s="64">
        <f>SUM(C8:C20)</f>
        <v>4695000</v>
      </c>
      <c r="D21" s="64">
        <f>SUM(D8:D20)</f>
        <v>404991.53</v>
      </c>
      <c r="E21" s="28"/>
      <c r="F21" s="28"/>
      <c r="G21" s="28"/>
      <c r="H21" s="28"/>
      <c r="I21" s="64">
        <f>SUM(I8:I20)</f>
        <v>0</v>
      </c>
      <c r="J21" s="28"/>
      <c r="K21" s="64">
        <f>SUM(K8:K20)</f>
        <v>48278.27</v>
      </c>
      <c r="L21" s="28"/>
      <c r="M21" s="64">
        <f>SUM(M8:M20)</f>
        <v>16665.96</v>
      </c>
      <c r="N21" s="28"/>
      <c r="O21" s="64">
        <f>SUM(O8:O20)</f>
        <v>281991.53</v>
      </c>
      <c r="P21" s="28"/>
      <c r="Q21" s="28"/>
      <c r="R21" s="28"/>
      <c r="S21" s="28"/>
      <c r="T21" s="64">
        <f>SUM(T8:T20)</f>
        <v>807097</v>
      </c>
      <c r="U21" s="64">
        <f>C21+D21-I21-K21-M21-O21-T21</f>
        <v>3945958.77</v>
      </c>
    </row>
    <row r="22" s="4" customFormat="1" ht="25" customHeight="1" spans="1:21">
      <c r="A22" s="36" t="s">
        <v>64</v>
      </c>
      <c r="B22" s="36"/>
      <c r="C22" s="36" t="s">
        <v>65</v>
      </c>
      <c r="D22" s="36"/>
      <c r="E22" s="36"/>
      <c r="F22" s="65">
        <f>Q22</f>
        <v>65247</v>
      </c>
      <c r="G22" s="66"/>
      <c r="H22" s="66"/>
      <c r="I22" s="66"/>
      <c r="J22" s="66"/>
      <c r="K22" s="79"/>
      <c r="L22" s="80"/>
      <c r="M22" s="81" t="s">
        <v>66</v>
      </c>
      <c r="N22" s="82"/>
      <c r="O22" s="82"/>
      <c r="P22" s="83" t="s">
        <v>67</v>
      </c>
      <c r="Q22" s="120">
        <v>65247</v>
      </c>
      <c r="R22" s="120"/>
      <c r="S22" s="120"/>
      <c r="T22" s="120"/>
      <c r="U22" s="120"/>
    </row>
    <row r="23" s="4" customFormat="1" ht="25" customHeight="1" spans="1:21">
      <c r="A23" s="36"/>
      <c r="B23" s="36"/>
      <c r="C23" s="36" t="s">
        <v>68</v>
      </c>
      <c r="D23" s="36"/>
      <c r="E23" s="36"/>
      <c r="F23" s="65">
        <v>0</v>
      </c>
      <c r="G23" s="66"/>
      <c r="H23" s="66"/>
      <c r="I23" s="66"/>
      <c r="J23" s="66"/>
      <c r="K23" s="79"/>
      <c r="L23" s="84"/>
      <c r="M23" s="85"/>
      <c r="N23" s="86"/>
      <c r="O23" s="86"/>
      <c r="P23" s="83" t="s">
        <v>69</v>
      </c>
      <c r="Q23" s="121" t="str">
        <f>SUBSTITUTE(SUBSTITUTE(TEXT(INT(Q22),"[DBNum2][$-804]G/通用格式元"&amp;IF(INT(F30)=F30,"整",""))&amp;TEXT(MID(F30,FIND(".",F30&amp;".0")+1,1),"[DBNum2][$-804]G/通用格式角")&amp;TEXT(MID(F30,FIND(".",F30&amp;".0")+2,1),"[DBNum2][$-804]G/通用格式分"),"零角","零"),"零分","")</f>
        <v>陆万伍仟贰佰肆拾柒元整</v>
      </c>
      <c r="R23" s="121"/>
      <c r="S23" s="121"/>
      <c r="T23" s="121"/>
      <c r="U23" s="121"/>
    </row>
    <row r="24" s="4" customFormat="1" ht="25" customHeight="1" spans="2:20">
      <c r="B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9"/>
      <c r="S24" s="9"/>
      <c r="T24" s="9"/>
    </row>
    <row r="25" s="4" customFormat="1" ht="25" customHeight="1" spans="2:20">
      <c r="B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9"/>
      <c r="S25" s="9"/>
      <c r="T25" s="9"/>
    </row>
    <row r="26" s="4" customFormat="1" ht="25" customHeight="1" spans="2:20">
      <c r="B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9"/>
      <c r="S26" s="9"/>
      <c r="T26" s="9"/>
    </row>
    <row r="27" s="6" customFormat="1" ht="25" customHeight="1" spans="1:23">
      <c r="A27" s="4"/>
      <c r="B27" s="8"/>
      <c r="C27" s="4"/>
      <c r="D27" s="4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8"/>
      <c r="Q27" s="9"/>
      <c r="R27" s="4"/>
      <c r="S27" s="9"/>
      <c r="T27" s="9"/>
      <c r="U27" s="4"/>
      <c r="V27" s="4"/>
      <c r="W27" s="4"/>
    </row>
    <row r="28" s="6" customFormat="1" ht="25" customHeight="1" spans="1:23">
      <c r="A28" s="4"/>
      <c r="B28" s="67"/>
      <c r="C28" s="4"/>
      <c r="D28" s="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8"/>
      <c r="Q28" s="9"/>
      <c r="R28" s="4"/>
      <c r="S28" s="9"/>
      <c r="T28" s="9"/>
      <c r="U28" s="4"/>
      <c r="V28" s="4"/>
      <c r="W28" s="4"/>
    </row>
    <row r="29" s="6" customFormat="1" ht="25" customHeight="1" spans="1:23">
      <c r="A29" s="4"/>
      <c r="B29" s="8"/>
      <c r="C29" s="4"/>
      <c r="D29" s="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8"/>
      <c r="Q29" s="9"/>
      <c r="R29" s="4"/>
      <c r="S29" s="9"/>
      <c r="T29" s="9"/>
      <c r="U29" s="4"/>
      <c r="V29" s="4"/>
      <c r="W29" s="4"/>
    </row>
    <row r="30" s="6" customFormat="1" ht="25" customHeight="1" spans="1:23">
      <c r="A30" s="4"/>
      <c r="B30" s="8"/>
      <c r="C30" s="4"/>
      <c r="D30" s="4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9"/>
      <c r="R30" s="4"/>
      <c r="S30" s="9"/>
      <c r="T30" s="9"/>
      <c r="U30" s="4"/>
      <c r="V30" s="4"/>
      <c r="W30" s="4"/>
    </row>
    <row r="31" s="6" customFormat="1" ht="25" customHeight="1" spans="1:23">
      <c r="A31" s="4"/>
      <c r="B31" s="8"/>
      <c r="C31" s="4"/>
      <c r="D31" s="4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8"/>
      <c r="Q31" s="9"/>
      <c r="R31" s="4"/>
      <c r="S31" s="9"/>
      <c r="T31" s="9"/>
      <c r="U31" s="4"/>
      <c r="V31" s="4"/>
      <c r="W31" s="4"/>
    </row>
    <row r="32" s="6" customFormat="1" ht="25" customHeight="1" spans="1:23">
      <c r="A32" s="4"/>
      <c r="B32" s="8"/>
      <c r="C32" s="4"/>
      <c r="D32" s="4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8"/>
      <c r="Q32" s="9"/>
      <c r="R32" s="4"/>
      <c r="S32" s="9"/>
      <c r="T32" s="9"/>
      <c r="U32" s="4"/>
      <c r="V32" s="4"/>
      <c r="W32" s="4"/>
    </row>
    <row r="33" s="6" customFormat="1" ht="25" customHeight="1" spans="1:23">
      <c r="A33" s="4"/>
      <c r="B33" s="8"/>
      <c r="C33" s="4"/>
      <c r="D33" s="4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8"/>
      <c r="Q33" s="9"/>
      <c r="R33" s="4"/>
      <c r="S33" s="9"/>
      <c r="T33" s="9"/>
      <c r="U33" s="4"/>
      <c r="V33" s="4"/>
      <c r="W33" s="4"/>
    </row>
    <row r="34" s="6" customFormat="1" ht="25" customHeight="1" spans="1:23">
      <c r="A34" s="4"/>
      <c r="B34" s="8"/>
      <c r="C34" s="4"/>
      <c r="D34" s="4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8"/>
      <c r="Q34" s="9"/>
      <c r="R34" s="4"/>
      <c r="S34" s="9"/>
      <c r="T34" s="9"/>
      <c r="U34" s="4"/>
      <c r="V34" s="4"/>
      <c r="W34" s="4"/>
    </row>
    <row r="35" s="6" customFormat="1" ht="25" customHeight="1" spans="1:23">
      <c r="A35" s="4"/>
      <c r="B35" s="8"/>
      <c r="C35" s="4"/>
      <c r="D35" s="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8"/>
      <c r="Q35" s="9"/>
      <c r="R35" s="4"/>
      <c r="S35" s="9"/>
      <c r="T35" s="9"/>
      <c r="U35" s="4"/>
      <c r="V35" s="4"/>
      <c r="W35" s="4"/>
    </row>
    <row r="36" s="6" customFormat="1" ht="25" customHeight="1" spans="1:23">
      <c r="A36" s="4"/>
      <c r="B36" s="8"/>
      <c r="C36" s="4"/>
      <c r="D36" s="4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8"/>
      <c r="Q36" s="9"/>
      <c r="R36" s="4"/>
      <c r="S36" s="9"/>
      <c r="T36" s="9"/>
      <c r="U36" s="4"/>
      <c r="V36" s="4"/>
      <c r="W36" s="4"/>
    </row>
    <row r="37" s="7" customFormat="1" ht="25" customHeight="1" spans="1:23">
      <c r="A37" s="4"/>
      <c r="B37" s="8"/>
      <c r="C37" s="4"/>
      <c r="D37" s="4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8"/>
      <c r="Q37" s="9"/>
      <c r="R37" s="4"/>
      <c r="S37" s="9"/>
      <c r="T37" s="9"/>
      <c r="U37" s="4"/>
      <c r="V37" s="4"/>
      <c r="W37" s="4"/>
    </row>
    <row r="38" s="6" customFormat="1" ht="25" customHeight="1" spans="1:23">
      <c r="A38" s="4"/>
      <c r="B38" s="8"/>
      <c r="C38" s="4"/>
      <c r="D38" s="4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8"/>
      <c r="Q38" s="9"/>
      <c r="R38" s="4"/>
      <c r="S38" s="9"/>
      <c r="T38" s="9"/>
      <c r="U38" s="4"/>
      <c r="V38" s="4"/>
      <c r="W38" s="4"/>
    </row>
    <row r="39" s="6" customFormat="1" ht="25" customHeight="1" spans="1:23">
      <c r="A39" s="4"/>
      <c r="B39" s="8"/>
      <c r="C39" s="4"/>
      <c r="D39" s="4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8"/>
      <c r="Q39" s="9"/>
      <c r="R39" s="4"/>
      <c r="S39" s="9"/>
      <c r="T39" s="9"/>
      <c r="U39" s="4"/>
      <c r="V39" s="4"/>
      <c r="W39" s="4"/>
    </row>
    <row r="40" s="7" customFormat="1" ht="25" customHeight="1" spans="1:23">
      <c r="A40" s="4"/>
      <c r="B40" s="8"/>
      <c r="C40" s="4"/>
      <c r="D40" s="4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8"/>
      <c r="Q40" s="9"/>
      <c r="R40" s="4"/>
      <c r="S40" s="9"/>
      <c r="T40" s="9"/>
      <c r="U40" s="4"/>
      <c r="V40" s="4"/>
      <c r="W40" s="4"/>
    </row>
    <row r="41" s="7" customFormat="1" ht="25" customHeight="1" spans="1:23">
      <c r="A41" s="4"/>
      <c r="B41" s="8"/>
      <c r="C41" s="4"/>
      <c r="D41" s="4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8"/>
      <c r="Q41" s="9"/>
      <c r="R41" s="4"/>
      <c r="S41" s="9"/>
      <c r="T41" s="9"/>
      <c r="U41" s="4"/>
      <c r="V41" s="4"/>
      <c r="W41" s="4"/>
    </row>
    <row r="42" s="4" customFormat="1" ht="30" customHeight="1" spans="2:20">
      <c r="B42" s="8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8"/>
      <c r="Q42" s="9"/>
      <c r="S42" s="9"/>
      <c r="T42" s="9"/>
    </row>
    <row r="43" s="4" customFormat="1" ht="30" customHeight="1" spans="2:20">
      <c r="B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8"/>
      <c r="Q43" s="9"/>
      <c r="S43" s="9"/>
      <c r="T43" s="9"/>
    </row>
    <row r="44" s="4" customFormat="1" ht="30" customHeight="1" spans="2:20">
      <c r="B44" s="8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8"/>
      <c r="Q44" s="9"/>
      <c r="S44" s="9"/>
      <c r="T44" s="9"/>
    </row>
  </sheetData>
  <mergeCells count="45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1:B21"/>
    <mergeCell ref="C22:E22"/>
    <mergeCell ref="F22:K22"/>
    <mergeCell ref="Q22:U22"/>
    <mergeCell ref="C23:E23"/>
    <mergeCell ref="F23:K23"/>
    <mergeCell ref="Q23:U23"/>
    <mergeCell ref="A5:A7"/>
    <mergeCell ref="L11:L12"/>
    <mergeCell ref="T5:T7"/>
    <mergeCell ref="U5:U7"/>
    <mergeCell ref="A22:B23"/>
    <mergeCell ref="M22:O2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李凡</cp:lastModifiedBy>
  <dcterms:created xsi:type="dcterms:W3CDTF">2017-01-14T20:48:00Z</dcterms:created>
  <dcterms:modified xsi:type="dcterms:W3CDTF">2024-02-01T02:12:21Z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026E0EB1EF2D434C96C5D345711A493C</vt:lpwstr>
  </property>
</Properties>
</file>