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" sheetId="4" r:id="rId1"/>
  </sheets>
  <definedNames>
    <definedName name="_xlnm._FilterDatabase" localSheetId="0" hidden="1">'1'!$A$7:$W$27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K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夏士峰报销刻蒙语项目章差旅费（6.22-6.24合肥-呼市往返机票1671 +住宿 482+餐费325+市内车费297.41 ）+2023年6月22日-6月24日 夏士峰去项目刻章印章，出场费1000元</t>
        </r>
      </text>
    </comment>
    <comment ref="L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异地未预缴印花税1410元和水利基金少预缴2155.97元</t>
        </r>
      </text>
    </comment>
    <comment ref="L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北部大区8月巡查（2023.8.17-2023.8.27） 除高铁票外共28217；此项目平分 28217/7=4031</t>
        </r>
      </text>
    </comment>
    <comment ref="L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异地少预交水利基金9174.31元，印花税6000元</t>
        </r>
      </text>
    </comment>
  </commentList>
</comments>
</file>

<file path=xl/sharedStrings.xml><?xml version="1.0" encoding="utf-8"?>
<sst xmlns="http://schemas.openxmlformats.org/spreadsheetml/2006/main" count="106" uniqueCount="84">
  <si>
    <t xml:space="preserve">工程款支付证书 </t>
  </si>
  <si>
    <t>工程名称</t>
  </si>
  <si>
    <t>17335-国道 512 线 K376+905-K419+887（托克托县）段公路养护</t>
  </si>
  <si>
    <t>建设单位</t>
  </si>
  <si>
    <t>呼和浩特市交通运输局</t>
  </si>
  <si>
    <t>ERP编号</t>
  </si>
  <si>
    <t>档案编号</t>
  </si>
  <si>
    <t>合同金额</t>
  </si>
  <si>
    <t>中标时间</t>
  </si>
  <si>
    <t>已提供工程资料</t>
  </si>
  <si>
    <t>中标书、投资协议、</t>
  </si>
  <si>
    <t>保存地址</t>
  </si>
  <si>
    <t>责任单位</t>
  </si>
  <si>
    <t>决算金额</t>
  </si>
  <si>
    <t>决算时间</t>
  </si>
  <si>
    <t>项目部印章</t>
  </si>
  <si>
    <t>施工人</t>
  </si>
  <si>
    <t>史国洪</t>
  </si>
  <si>
    <t>区域责任人</t>
  </si>
  <si>
    <t>何昌宝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</si>
  <si>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</si>
  <si>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</si>
  <si>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</si>
  <si>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</si>
  <si>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</si>
  <si>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</si>
  <si>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</si>
  <si>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</si>
  <si>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</si>
  <si>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</si>
  <si>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</si>
  <si>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</si>
  <si>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</si>
  <si>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</si>
  <si>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</si>
  <si>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</si>
  <si>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</si>
  <si>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</si>
  <si>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</si>
  <si>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</si>
  <si>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</si>
  <si>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</si>
  <si>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</si>
  <si>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</si>
  <si>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</si>
  <si>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</si>
  <si>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</si>
  <si>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</si>
  <si>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补手续费</t>
  </si>
  <si>
    <t>户名:内蒙古中诚项目管理有限公司呼和浩特分公司（代理服务费）
账号: 861515301421000023
开户行:内蒙古银行呼和浩特联建支行</t>
  </si>
  <si>
    <t>户名：苏州市明之汇元建筑工程服务有限公司（银行手续费）
账号：3225 0198 6436 0000 2784 
开户行：中国建设银行股份有限公司昆山分行</t>
  </si>
  <si>
    <t>出场费+差旅费</t>
  </si>
  <si>
    <t>户名：安徽建茗工程担保有限公司
账号： 1842 6794 3265
开户行：中国银行股份有限公司合肥经济技术开发区支行</t>
  </si>
  <si>
    <t>中国银行合肥蜀山支行</t>
  </si>
  <si>
    <t>管理费50%</t>
  </si>
  <si>
    <t>企税1%</t>
  </si>
  <si>
    <t>手续费</t>
  </si>
  <si>
    <t>户名:鄂尔多斯市翔富商贸有限公司（碎石）
账号:750820120000000014757
开户行:鄂尔多斯农村商业银行股份有限公司乌兰分理处</t>
  </si>
  <si>
    <t>增值税及附加</t>
  </si>
  <si>
    <t>户名:鄂尔多斯市翔富商贸有限公司（碎石运输）
账号:750820120000000014757
开户行:鄂尔多斯农村商业银行股份有限公司乌兰分理处</t>
  </si>
  <si>
    <t>外经证</t>
  </si>
  <si>
    <t>户名:鄂尔多斯市新启商贸有限公司（改性沥青）
账号: 
15050168665000000789
开户行:中国建设银行股份有限 公司鄂尔多斯康巴什支行</t>
  </si>
  <si>
    <t>户名:呼和浩特玉泉区庆润建筑工程机械设备租赁部（运输）
账号: 162340321
开户行:中国民生银行股份有限公司呼和浩特分行</t>
  </si>
  <si>
    <t>户名:安徽睿达工程试验检测有限公司
账号: 499130100100001404
开户行:兴业银行股份有限公 司合肥包河支行</t>
  </si>
  <si>
    <t>中行</t>
  </si>
  <si>
    <t>17525 7190 682</t>
  </si>
  <si>
    <t>剩余50%全部扣完</t>
  </si>
  <si>
    <t>差旅费</t>
  </si>
  <si>
    <t>全部扣完</t>
  </si>
  <si>
    <t>户名:河北合通公路工程有限公司（热熔涂料）
账号: 606072713
开户行:中国民生银行石家庄翟营南大街支行</t>
  </si>
  <si>
    <t>户名:托克托县小龙广告服务部（警示牌、道路标识牌、警示贴纸、宣传牌等）
账号:155672842649
开户行:中国银行股份有限公司呼和浩特市托克托县支行</t>
  </si>
  <si>
    <t>户名:东胜区什祥五金经销店（水马、阳能爆闪灯、锥筒、防撞桶等）
账号: 750140122000000085984
开户行:鄂尔多斯农村商业银行股份有限公司铜川支行</t>
  </si>
  <si>
    <t>户名:鄂尔多斯市新启商贸有限公司（橡胶沥青）
账号: 
15050168665000000789
开户行:中国建设银行股份有限 公司鄂尔多斯康巴什支行</t>
  </si>
  <si>
    <t>户名:鄂尔多斯市新启商贸有限公司（水泥）
账号: 
15050168665000000789
开户行:中国建设银行股份有限 公司鄂尔多斯康巴什支行</t>
  </si>
  <si>
    <t>户名:鄂尔多斯市新启商贸有限公司（改性沥青2）
账号: 
15050168665000000789
开户行:中国建设银行股份有限 公司鄂尔多斯康巴什支行</t>
  </si>
  <si>
    <t>户名:鄂尔多斯市东方路桥集团股份有限公司（劳务）
账号: 0612080109022123034
开户行:中国工商银行内蒙古鄂尔多斯分行东胜支行</t>
  </si>
  <si>
    <t>户名:边志勇（招标代理服务费）
账号:6214 6604 2025 1019
开户行:中国建设银行股份有限公司包头丰盈支行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</si>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</sst>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%"/>
    <numFmt numFmtId="180" formatCode="0_ "/>
    <numFmt numFmtId="181" formatCode="0.00_ "/>
  </numFmts>
  <fonts count="28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5" applyNumberFormat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8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9" fontId="24" fillId="0" borderId="0">
      <protection locked="0"/>
    </xf>
    <xf numFmtId="0" fontId="25" fillId="0" borderId="0">
      <protection locked="0"/>
    </xf>
  </cellStyleXfs>
  <cellXfs count="101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3" fillId="3" borderId="0" xfId="50" applyFont="1" applyFill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4" borderId="3" xfId="50" applyFont="1" applyFill="1" applyBorder="1" applyAlignment="1" applyProtection="1">
      <alignment horizontal="center" vertical="center" wrapText="1"/>
    </xf>
    <xf numFmtId="0" fontId="1" fillId="4" borderId="5" xfId="50" applyFont="1" applyFill="1" applyBorder="1" applyAlignment="1" applyProtection="1">
      <alignment horizontal="center" vertical="center" wrapText="1"/>
    </xf>
    <xf numFmtId="0" fontId="1" fillId="4" borderId="4" xfId="50" applyFont="1" applyFill="1" applyBorder="1" applyAlignment="1" applyProtection="1">
      <alignment horizontal="center" vertical="center" wrapText="1"/>
    </xf>
    <xf numFmtId="0" fontId="1" fillId="4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horizontal="center" vertical="center" wrapText="1"/>
    </xf>
    <xf numFmtId="176" fontId="2" fillId="3" borderId="4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49" fontId="2" fillId="3" borderId="2" xfId="50" applyNumberFormat="1" applyFont="1" applyFill="1" applyBorder="1" applyAlignment="1" applyProtection="1">
      <alignment horizontal="center" vertical="center" wrapText="1" shrinkToFit="1"/>
    </xf>
    <xf numFmtId="179" fontId="2" fillId="3" borderId="2" xfId="50" applyNumberFormat="1" applyFont="1" applyFill="1" applyBorder="1" applyAlignment="1" applyProtection="1">
      <alignment horizontal="center"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10" fontId="2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4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176" fontId="2" fillId="3" borderId="4" xfId="50" applyNumberFormat="1" applyFont="1" applyFill="1" applyBorder="1" applyAlignment="1" applyProtection="1">
      <alignment vertical="center" shrinkToFit="1"/>
    </xf>
    <xf numFmtId="181" fontId="2" fillId="3" borderId="2" xfId="50" applyNumberFormat="1" applyFont="1" applyFill="1" applyBorder="1" applyAlignment="1" applyProtection="1">
      <alignment horizontal="center" vertical="center" wrapText="1"/>
    </xf>
    <xf numFmtId="10" fontId="2" fillId="3" borderId="2" xfId="50" applyNumberFormat="1" applyFont="1" applyFill="1" applyBorder="1" applyAlignment="1" applyProtection="1">
      <alignment horizontal="center" vertical="center" shrinkToFit="1"/>
    </xf>
    <xf numFmtId="49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0" fontId="2" fillId="3" borderId="2" xfId="50" applyFont="1" applyFill="1" applyBorder="1" applyAlignment="1" applyProtection="1">
      <alignment horizontal="center" vertical="center"/>
    </xf>
    <xf numFmtId="9" fontId="2" fillId="3" borderId="2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81" fontId="3" fillId="3" borderId="2" xfId="50" applyNumberFormat="1" applyFont="1" applyFill="1" applyBorder="1" applyAlignment="1" applyProtection="1">
      <alignment horizontal="center" vertical="center" wrapText="1"/>
    </xf>
    <xf numFmtId="0" fontId="3" fillId="3" borderId="2" xfId="50" applyFont="1" applyFill="1" applyBorder="1" applyAlignment="1" applyProtection="1">
      <alignment horizontal="center" vertical="center"/>
    </xf>
    <xf numFmtId="177" fontId="3" fillId="3" borderId="2" xfId="50" applyNumberFormat="1" applyFont="1" applyFill="1" applyBorder="1" applyAlignment="1" applyProtection="1">
      <alignment horizontal="center" vertical="center" shrinkToFit="1"/>
    </xf>
    <xf numFmtId="9" fontId="3" fillId="3" borderId="2" xfId="50" applyNumberFormat="1" applyFont="1" applyFill="1" applyBorder="1" applyAlignment="1" applyProtection="1">
      <alignment horizontal="center" vertical="center" shrinkToFit="1"/>
    </xf>
    <xf numFmtId="176" fontId="3" fillId="3" borderId="2" xfId="50" applyNumberFormat="1" applyFont="1" applyFill="1" applyBorder="1" applyAlignment="1" applyProtection="1">
      <alignment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 shrinkToFit="1"/>
    </xf>
    <xf numFmtId="49" fontId="3" fillId="3" borderId="2" xfId="50" applyNumberFormat="1" applyFont="1" applyFill="1" applyBorder="1" applyAlignment="1" applyProtection="1">
      <alignment horizontal="center" vertical="center" shrinkToFit="1"/>
    </xf>
    <xf numFmtId="0" fontId="3" fillId="4" borderId="2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3" xfId="50" applyNumberFormat="1" applyFont="1" applyFill="1" applyBorder="1" applyAlignment="1" applyProtection="1">
      <alignment horizontal="center" vertical="center" shrinkToFit="1"/>
    </xf>
    <xf numFmtId="177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0" xfId="0" applyFont="1" applyFill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shrinkToFit="1"/>
    </xf>
    <xf numFmtId="177" fontId="2" fillId="3" borderId="6" xfId="50" applyNumberFormat="1" applyFont="1" applyFill="1" applyBorder="1" applyAlignment="1" applyProtection="1">
      <alignment horizontal="center" vertical="center" wrapText="1" shrinkToFit="1"/>
    </xf>
    <xf numFmtId="177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wrapText="1" shrinkToFit="1"/>
    </xf>
    <xf numFmtId="177" fontId="2" fillId="3" borderId="7" xfId="50" applyNumberFormat="1" applyFont="1" applyFill="1" applyBorder="1" applyAlignment="1" applyProtection="1">
      <alignment horizontal="center" vertical="center" shrinkToFit="1"/>
    </xf>
    <xf numFmtId="177" fontId="2" fillId="3" borderId="7" xfId="50" applyNumberFormat="1" applyFont="1" applyFill="1" applyBorder="1" applyAlignment="1" applyProtection="1">
      <alignment horizontal="center" vertical="center" wrapText="1" shrinkToFi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7" fontId="2" fillId="3" borderId="8" xfId="50" applyNumberFormat="1" applyFont="1" applyFill="1" applyBorder="1" applyAlignment="1" applyProtection="1">
      <alignment horizontal="center" vertical="center" wrapText="1" shrinkToFit="1"/>
    </xf>
    <xf numFmtId="177" fontId="3" fillId="3" borderId="8" xfId="50" applyNumberFormat="1" applyFont="1" applyFill="1" applyBorder="1" applyAlignment="1" applyProtection="1">
      <alignment horizontal="center" vertical="center" shrinkToFit="1"/>
    </xf>
    <xf numFmtId="177" fontId="3" fillId="3" borderId="2" xfId="50" applyNumberFormat="1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0" fontId="1" fillId="3" borderId="10" xfId="50" applyFont="1" applyFill="1" applyBorder="1" applyAlignment="1" applyProtection="1">
      <alignment horizontal="center" vertical="center" wrapText="1"/>
    </xf>
    <xf numFmtId="0" fontId="1" fillId="3" borderId="9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177" fontId="1" fillId="3" borderId="1" xfId="50" applyNumberFormat="1" applyFont="1" applyFill="1" applyBorder="1" applyAlignment="1" applyProtection="1">
      <alignment horizontal="center" vertical="center" shrinkToFit="1"/>
    </xf>
    <xf numFmtId="0" fontId="1" fillId="3" borderId="11" xfId="50" applyFont="1" applyFill="1" applyBorder="1" applyAlignment="1" applyProtection="1">
      <alignment horizontal="center" vertical="center" wrapText="1"/>
    </xf>
    <xf numFmtId="0" fontId="1" fillId="3" borderId="1" xfId="50" applyFont="1" applyFill="1" applyBorder="1" applyAlignment="1" applyProtection="1">
      <alignment horizontal="center" vertical="center" wrapTex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4" borderId="3" xfId="50" applyNumberFormat="1" applyFont="1" applyFill="1" applyBorder="1" applyAlignment="1" applyProtection="1">
      <alignment horizontal="center" vertical="center" wrapText="1"/>
    </xf>
    <xf numFmtId="177" fontId="1" fillId="4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horizontal="left" vertical="center" wrapText="1"/>
    </xf>
    <xf numFmtId="9" fontId="2" fillId="3" borderId="2" xfId="49" applyFont="1" applyFill="1" applyBorder="1" applyAlignment="1" applyProtection="1">
      <alignment horizontal="center" vertical="center" wrapText="1"/>
    </xf>
    <xf numFmtId="49" fontId="2" fillId="3" borderId="2" xfId="49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left" vertical="center" wrapText="1" shrinkToFit="1"/>
    </xf>
    <xf numFmtId="0" fontId="2" fillId="3" borderId="2" xfId="49" applyNumberFormat="1" applyFont="1" applyFill="1" applyBorder="1" applyAlignment="1" applyProtection="1">
      <alignment horizontal="center" vertical="center" wrapText="1"/>
    </xf>
    <xf numFmtId="177" fontId="2" fillId="3" borderId="6" xfId="50" applyNumberFormat="1" applyFont="1" applyFill="1" applyBorder="1" applyAlignment="1" applyProtection="1">
      <alignment horizontal="left" vertical="center" wrapText="1"/>
    </xf>
    <xf numFmtId="0" fontId="2" fillId="3" borderId="0" xfId="50" applyFont="1" applyFill="1" applyAlignment="1" applyProtection="1">
      <alignment horizontal="center" vertical="center"/>
    </xf>
    <xf numFmtId="177" fontId="2" fillId="3" borderId="6" xfId="50" applyNumberFormat="1" applyFont="1" applyFill="1" applyBorder="1" applyAlignment="1" applyProtection="1">
      <alignment horizontal="center" vertical="center" wrapText="1"/>
    </xf>
    <xf numFmtId="9" fontId="2" fillId="3" borderId="6" xfId="49" applyFont="1" applyFill="1" applyBorder="1" applyAlignment="1" applyProtection="1">
      <alignment horizontal="center" vertical="center" wrapText="1"/>
    </xf>
    <xf numFmtId="177" fontId="3" fillId="3" borderId="6" xfId="50" applyNumberFormat="1" applyFont="1" applyFill="1" applyBorder="1" applyAlignment="1" applyProtection="1">
      <alignment horizontal="left" vertical="center" wrapText="1"/>
    </xf>
    <xf numFmtId="177" fontId="3" fillId="3" borderId="6" xfId="50" applyNumberFormat="1" applyFont="1" applyFill="1" applyBorder="1" applyAlignment="1" applyProtection="1">
      <alignment horizontal="center" vertical="center" shrinkToFit="1"/>
    </xf>
    <xf numFmtId="9" fontId="3" fillId="3" borderId="6" xfId="49" applyFont="1" applyFill="1" applyBorder="1" applyAlignment="1" applyProtection="1">
      <alignment horizontal="center" vertical="center" wrapText="1"/>
    </xf>
    <xf numFmtId="181" fontId="3" fillId="4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1228725</xdr:colOff>
      <xdr:row>7</xdr:row>
      <xdr:rowOff>161925</xdr:rowOff>
    </xdr:from>
    <xdr:to>
      <xdr:col>9</xdr:col>
      <xdr:colOff>823595</xdr:colOff>
      <xdr:row>9</xdr:row>
      <xdr:rowOff>280670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4260" y="2604135"/>
          <a:ext cx="3520440" cy="8553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5"/>
  <sheetViews>
    <sheetView tabSelected="1" topLeftCell="G1" workbookViewId="0">
      <pane ySplit="7" topLeftCell="A25" activePane="bottomLeft" state="frozen"/>
      <selection/>
      <selection pane="bottomLeft" activeCell="R30" sqref="R30"/>
    </sheetView>
  </sheetViews>
  <sheetFormatPr defaultColWidth="9" defaultRowHeight="11.25"/>
  <cols>
    <col min="1" max="1" width="3.25" style="4" customWidth="1"/>
    <col min="2" max="2" width="7.88333333333333" style="7" customWidth="1"/>
    <col min="3" max="3" width="15.1583333333333" style="4" customWidth="1"/>
    <col min="4" max="4" width="12.675" style="4" customWidth="1"/>
    <col min="5" max="5" width="8.875" style="8" customWidth="1"/>
    <col min="6" max="6" width="22.5" style="8" customWidth="1"/>
    <col min="7" max="7" width="11.25" style="8" customWidth="1"/>
    <col min="8" max="8" width="7.44166666666667" style="8" customWidth="1"/>
    <col min="9" max="9" width="10.325" style="8" customWidth="1"/>
    <col min="10" max="10" width="11" style="8" customWidth="1"/>
    <col min="11" max="13" width="9.5" style="8" customWidth="1"/>
    <col min="14" max="14" width="12.9333333333333" style="8" customWidth="1"/>
    <col min="15" max="15" width="11.9" style="8" customWidth="1"/>
    <col min="16" max="16" width="11.7416666666667" style="7" customWidth="1"/>
    <col min="17" max="17" width="23" style="8" customWidth="1"/>
    <col min="18" max="18" width="15.025" style="4" customWidth="1"/>
    <col min="19" max="19" width="11" style="8" customWidth="1"/>
    <col min="20" max="20" width="16.0666666666667" style="8" customWidth="1"/>
    <col min="21" max="21" width="15.8166666666667" style="4" customWidth="1"/>
    <col min="22" max="16384" width="9" style="4"/>
  </cols>
  <sheetData>
    <row r="1" s="1" customFormat="1" ht="24.9" customHeight="1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1" ht="27.9" customHeight="1" spans="1:21">
      <c r="A2" s="10" t="s">
        <v>1</v>
      </c>
      <c r="B2" s="10"/>
      <c r="C2" s="11" t="s">
        <v>2</v>
      </c>
      <c r="D2" s="11"/>
      <c r="E2" s="11"/>
      <c r="F2" s="11"/>
      <c r="G2" s="11"/>
      <c r="H2" s="12" t="s">
        <v>3</v>
      </c>
      <c r="I2" s="58"/>
      <c r="J2" s="59" t="s">
        <v>4</v>
      </c>
      <c r="K2" s="11"/>
      <c r="L2" s="11"/>
      <c r="M2" s="11"/>
      <c r="N2" s="11"/>
      <c r="O2" s="60" t="s">
        <v>5</v>
      </c>
      <c r="P2" s="60"/>
      <c r="Q2" s="80">
        <v>17335</v>
      </c>
      <c r="R2" s="61" t="s">
        <v>6</v>
      </c>
      <c r="S2" s="61"/>
      <c r="T2" s="81"/>
      <c r="U2" s="81"/>
    </row>
    <row r="3" s="1" customFormat="1" ht="27.9" customHeight="1" spans="1:21">
      <c r="A3" s="10" t="s">
        <v>7</v>
      </c>
      <c r="B3" s="10"/>
      <c r="C3" s="13">
        <v>32815074</v>
      </c>
      <c r="D3" s="13"/>
      <c r="E3" s="13"/>
      <c r="F3" s="13" t="s">
        <v>8</v>
      </c>
      <c r="G3" s="14">
        <v>45069</v>
      </c>
      <c r="H3" s="10" t="s">
        <v>9</v>
      </c>
      <c r="I3" s="10"/>
      <c r="J3" s="10" t="s">
        <v>10</v>
      </c>
      <c r="K3" s="10"/>
      <c r="L3" s="10"/>
      <c r="M3" s="10"/>
      <c r="N3" s="10"/>
      <c r="O3" s="10" t="s">
        <v>11</v>
      </c>
      <c r="P3" s="10"/>
      <c r="Q3" s="10"/>
      <c r="R3" s="21" t="s">
        <v>12</v>
      </c>
      <c r="S3" s="22"/>
      <c r="T3" s="10"/>
      <c r="U3" s="10"/>
    </row>
    <row r="4" s="1" customFormat="1" ht="27.9" customHeight="1" spans="1:21">
      <c r="A4" s="10" t="s">
        <v>13</v>
      </c>
      <c r="B4" s="10"/>
      <c r="C4" s="15"/>
      <c r="D4" s="15"/>
      <c r="E4" s="15"/>
      <c r="F4" s="13" t="s">
        <v>14</v>
      </c>
      <c r="G4" s="16"/>
      <c r="H4" s="10" t="s">
        <v>15</v>
      </c>
      <c r="I4" s="10"/>
      <c r="J4" s="10"/>
      <c r="K4" s="10"/>
      <c r="L4" s="10"/>
      <c r="M4" s="10"/>
      <c r="N4" s="10"/>
      <c r="O4" s="10" t="s">
        <v>16</v>
      </c>
      <c r="P4" s="10"/>
      <c r="Q4" s="13" t="s">
        <v>17</v>
      </c>
      <c r="R4" s="13" t="s">
        <v>18</v>
      </c>
      <c r="S4" s="13" t="s">
        <v>19</v>
      </c>
      <c r="T4" s="13" t="s">
        <v>20</v>
      </c>
      <c r="U4" s="13"/>
    </row>
    <row r="5" s="1" customFormat="1" ht="27.9" customHeight="1" spans="1:21">
      <c r="A5" s="10" t="s">
        <v>21</v>
      </c>
      <c r="B5" s="17" t="s">
        <v>22</v>
      </c>
      <c r="C5" s="18"/>
      <c r="D5" s="18"/>
      <c r="E5" s="18"/>
      <c r="F5" s="19"/>
      <c r="G5" s="20" t="s">
        <v>23</v>
      </c>
      <c r="H5" s="17" t="s">
        <v>22</v>
      </c>
      <c r="I5" s="18"/>
      <c r="J5" s="19"/>
      <c r="K5" s="17" t="s">
        <v>24</v>
      </c>
      <c r="L5" s="18"/>
      <c r="M5" s="17" t="s">
        <v>25</v>
      </c>
      <c r="N5" s="19"/>
      <c r="O5" s="17" t="s">
        <v>26</v>
      </c>
      <c r="P5" s="19"/>
      <c r="Q5" s="82" t="s">
        <v>27</v>
      </c>
      <c r="R5" s="83"/>
      <c r="S5" s="83"/>
      <c r="T5" s="13" t="s">
        <v>28</v>
      </c>
      <c r="U5" s="60" t="s">
        <v>29</v>
      </c>
    </row>
    <row r="6" s="1" customFormat="1" ht="27.9" customHeight="1" spans="1:21">
      <c r="A6" s="10"/>
      <c r="B6" s="21" t="s">
        <v>30</v>
      </c>
      <c r="C6" s="22"/>
      <c r="D6" s="22"/>
      <c r="E6" s="22"/>
      <c r="F6" s="23"/>
      <c r="G6" s="10"/>
      <c r="H6" s="21" t="s">
        <v>31</v>
      </c>
      <c r="I6" s="22"/>
      <c r="J6" s="23"/>
      <c r="K6" s="21" t="s">
        <v>32</v>
      </c>
      <c r="L6" s="22"/>
      <c r="M6" s="21" t="s">
        <v>33</v>
      </c>
      <c r="N6" s="23"/>
      <c r="O6" s="21" t="s">
        <v>34</v>
      </c>
      <c r="P6" s="23"/>
      <c r="Q6" s="84" t="s">
        <v>35</v>
      </c>
      <c r="R6" s="85"/>
      <c r="S6" s="85"/>
      <c r="T6" s="13"/>
      <c r="U6" s="60"/>
    </row>
    <row r="7" s="1" customFormat="1" ht="27.9" customHeight="1" spans="1:21">
      <c r="A7" s="10"/>
      <c r="B7" s="24" t="s">
        <v>36</v>
      </c>
      <c r="C7" s="10" t="s">
        <v>37</v>
      </c>
      <c r="D7" s="10" t="s">
        <v>38</v>
      </c>
      <c r="E7" s="13" t="s">
        <v>39</v>
      </c>
      <c r="F7" s="13" t="s">
        <v>40</v>
      </c>
      <c r="G7" s="24" t="s">
        <v>41</v>
      </c>
      <c r="H7" s="10" t="s">
        <v>42</v>
      </c>
      <c r="I7" s="13" t="s">
        <v>43</v>
      </c>
      <c r="J7" s="13" t="s">
        <v>44</v>
      </c>
      <c r="K7" s="61" t="s">
        <v>43</v>
      </c>
      <c r="L7" s="61" t="s">
        <v>44</v>
      </c>
      <c r="M7" s="13" t="s">
        <v>43</v>
      </c>
      <c r="N7" s="10" t="s">
        <v>44</v>
      </c>
      <c r="O7" s="10" t="s">
        <v>43</v>
      </c>
      <c r="P7" s="10" t="s">
        <v>44</v>
      </c>
      <c r="Q7" s="13" t="s">
        <v>45</v>
      </c>
      <c r="R7" s="13" t="s">
        <v>46</v>
      </c>
      <c r="S7" s="13" t="s">
        <v>47</v>
      </c>
      <c r="T7" s="13"/>
      <c r="U7" s="60"/>
    </row>
    <row r="8" s="2" customFormat="1" ht="30" customHeight="1" spans="1:21">
      <c r="A8" s="25">
        <v>1</v>
      </c>
      <c r="B8" s="26">
        <v>45082</v>
      </c>
      <c r="C8" s="25"/>
      <c r="D8" s="27">
        <v>214075</v>
      </c>
      <c r="E8" s="28"/>
      <c r="F8" s="29"/>
      <c r="G8" s="27"/>
      <c r="H8" s="30"/>
      <c r="I8" s="27"/>
      <c r="J8" s="27"/>
      <c r="K8" s="27"/>
      <c r="L8" s="27"/>
      <c r="M8" s="62">
        <v>150</v>
      </c>
      <c r="N8" s="63" t="s">
        <v>48</v>
      </c>
      <c r="O8" s="64"/>
      <c r="P8" s="64"/>
      <c r="Q8" s="86" t="s">
        <v>49</v>
      </c>
      <c r="R8" s="87"/>
      <c r="S8" s="27"/>
      <c r="T8" s="27">
        <v>214075</v>
      </c>
      <c r="U8" s="36"/>
    </row>
    <row r="9" s="2" customFormat="1" ht="28" customHeight="1" spans="1:21">
      <c r="A9" s="25">
        <v>2</v>
      </c>
      <c r="B9" s="26">
        <v>45091</v>
      </c>
      <c r="C9" s="25"/>
      <c r="D9" s="27">
        <v>20509</v>
      </c>
      <c r="E9" s="28"/>
      <c r="F9" s="31"/>
      <c r="G9" s="32"/>
      <c r="H9" s="33"/>
      <c r="I9" s="32"/>
      <c r="J9" s="65"/>
      <c r="K9" s="32"/>
      <c r="L9" s="65"/>
      <c r="M9" s="66"/>
      <c r="N9" s="67"/>
      <c r="O9" s="64"/>
      <c r="P9" s="64"/>
      <c r="Q9" s="86" t="s">
        <v>50</v>
      </c>
      <c r="R9" s="88"/>
      <c r="S9" s="36"/>
      <c r="T9" s="27">
        <v>16408</v>
      </c>
      <c r="U9" s="36"/>
    </row>
    <row r="10" s="2" customFormat="1" ht="31" customHeight="1" spans="1:21">
      <c r="A10" s="25"/>
      <c r="B10" s="26"/>
      <c r="C10" s="34"/>
      <c r="D10" s="27"/>
      <c r="E10" s="28"/>
      <c r="F10" s="31"/>
      <c r="G10" s="32"/>
      <c r="H10" s="33"/>
      <c r="I10" s="32"/>
      <c r="J10" s="32"/>
      <c r="K10" s="32">
        <v>3775.41</v>
      </c>
      <c r="L10" s="32" t="s">
        <v>51</v>
      </c>
      <c r="M10" s="68"/>
      <c r="N10" s="69"/>
      <c r="O10" s="64"/>
      <c r="P10" s="64"/>
      <c r="Q10" s="89" t="s">
        <v>52</v>
      </c>
      <c r="R10" s="87"/>
      <c r="S10" s="36"/>
      <c r="T10" s="27">
        <v>4101</v>
      </c>
      <c r="U10" s="36"/>
    </row>
    <row r="11" s="2" customFormat="1" ht="33" customHeight="1" spans="1:21">
      <c r="A11" s="25">
        <v>3</v>
      </c>
      <c r="B11" s="26">
        <v>45139</v>
      </c>
      <c r="C11" s="35">
        <v>4700000</v>
      </c>
      <c r="D11" s="27"/>
      <c r="E11" s="28" t="s">
        <v>53</v>
      </c>
      <c r="F11" s="31">
        <v>175257190682</v>
      </c>
      <c r="G11" s="32"/>
      <c r="H11" s="33">
        <v>0.015</v>
      </c>
      <c r="I11" s="32">
        <v>246113.06</v>
      </c>
      <c r="J11" s="32" t="s">
        <v>54</v>
      </c>
      <c r="K11" s="32">
        <v>164075.37</v>
      </c>
      <c r="L11" s="32" t="s">
        <v>55</v>
      </c>
      <c r="M11" s="27">
        <v>100</v>
      </c>
      <c r="N11" s="62" t="s">
        <v>56</v>
      </c>
      <c r="O11" s="64"/>
      <c r="P11" s="64"/>
      <c r="Q11" s="86" t="s">
        <v>57</v>
      </c>
      <c r="R11" s="90">
        <v>1750000</v>
      </c>
      <c r="S11" s="36"/>
      <c r="T11" s="27">
        <v>350000</v>
      </c>
      <c r="U11" s="36"/>
    </row>
    <row r="12" s="2" customFormat="1" ht="27" customHeight="1" spans="1:21">
      <c r="A12" s="25"/>
      <c r="B12" s="26"/>
      <c r="C12" s="34"/>
      <c r="D12" s="34"/>
      <c r="E12" s="27"/>
      <c r="F12" s="27"/>
      <c r="G12" s="32"/>
      <c r="H12" s="32"/>
      <c r="I12" s="32"/>
      <c r="J12" s="32"/>
      <c r="K12" s="32">
        <v>3565.97</v>
      </c>
      <c r="L12" s="32" t="s">
        <v>58</v>
      </c>
      <c r="M12" s="27">
        <v>200</v>
      </c>
      <c r="N12" s="66"/>
      <c r="O12" s="64"/>
      <c r="P12" s="64"/>
      <c r="Q12" s="86" t="s">
        <v>59</v>
      </c>
      <c r="R12" s="62">
        <v>2750000</v>
      </c>
      <c r="S12" s="36"/>
      <c r="T12" s="27">
        <v>1650000</v>
      </c>
      <c r="U12" s="36"/>
    </row>
    <row r="13" s="2" customFormat="1" ht="36" customHeight="1" spans="1:21">
      <c r="A13" s="25"/>
      <c r="B13" s="26"/>
      <c r="C13" s="34"/>
      <c r="D13" s="36"/>
      <c r="E13" s="32"/>
      <c r="F13" s="32"/>
      <c r="G13" s="32"/>
      <c r="H13" s="32"/>
      <c r="I13" s="32"/>
      <c r="J13" s="32"/>
      <c r="K13" s="32">
        <v>500</v>
      </c>
      <c r="L13" s="32" t="s">
        <v>60</v>
      </c>
      <c r="M13" s="27">
        <v>200</v>
      </c>
      <c r="N13" s="68"/>
      <c r="O13" s="64"/>
      <c r="P13" s="64"/>
      <c r="Q13" s="86" t="s">
        <v>61</v>
      </c>
      <c r="R13" s="62">
        <v>4740000</v>
      </c>
      <c r="S13" s="36"/>
      <c r="T13" s="27">
        <v>1232400</v>
      </c>
      <c r="U13" s="36"/>
    </row>
    <row r="14" s="2" customFormat="1" ht="35" customHeight="1" spans="1:21">
      <c r="A14" s="25">
        <v>4</v>
      </c>
      <c r="B14" s="37">
        <v>45147</v>
      </c>
      <c r="C14" s="34"/>
      <c r="D14" s="34"/>
      <c r="E14" s="32"/>
      <c r="F14" s="31"/>
      <c r="G14" s="32"/>
      <c r="H14" s="32"/>
      <c r="I14" s="32"/>
      <c r="J14" s="32"/>
      <c r="K14" s="32"/>
      <c r="L14" s="32"/>
      <c r="M14" s="27">
        <v>100</v>
      </c>
      <c r="N14" s="27" t="s">
        <v>56</v>
      </c>
      <c r="O14" s="64"/>
      <c r="P14" s="64"/>
      <c r="Q14" s="86" t="s">
        <v>62</v>
      </c>
      <c r="R14" s="62">
        <v>500000</v>
      </c>
      <c r="S14" s="36"/>
      <c r="T14" s="27">
        <v>350000</v>
      </c>
      <c r="U14" s="36"/>
    </row>
    <row r="15" s="2" customFormat="1" ht="36" customHeight="1" spans="1:23">
      <c r="A15" s="25">
        <v>5</v>
      </c>
      <c r="B15" s="26">
        <v>45155</v>
      </c>
      <c r="C15" s="25"/>
      <c r="D15" s="38"/>
      <c r="E15" s="28"/>
      <c r="F15" s="31"/>
      <c r="G15" s="27"/>
      <c r="H15" s="39"/>
      <c r="I15" s="27"/>
      <c r="J15" s="27"/>
      <c r="K15" s="27"/>
      <c r="L15" s="27"/>
      <c r="M15" s="27">
        <v>50</v>
      </c>
      <c r="N15" s="68" t="s">
        <v>56</v>
      </c>
      <c r="O15" s="64"/>
      <c r="P15" s="64"/>
      <c r="Q15" s="91" t="s">
        <v>63</v>
      </c>
      <c r="R15" s="62">
        <v>60000</v>
      </c>
      <c r="S15" s="62"/>
      <c r="T15" s="62">
        <v>60000</v>
      </c>
      <c r="U15" s="62"/>
      <c r="V15" s="92"/>
      <c r="W15" s="92"/>
    </row>
    <row r="16" s="2" customFormat="1" ht="25" customHeight="1" spans="1:23">
      <c r="A16" s="25">
        <v>6</v>
      </c>
      <c r="B16" s="26">
        <v>45156</v>
      </c>
      <c r="C16" s="25">
        <v>20000000</v>
      </c>
      <c r="D16" s="34"/>
      <c r="E16" s="28" t="s">
        <v>64</v>
      </c>
      <c r="F16" s="40" t="s">
        <v>65</v>
      </c>
      <c r="G16" s="27"/>
      <c r="H16" s="30">
        <v>0.015</v>
      </c>
      <c r="I16" s="27">
        <f>C3*H16*50%</f>
        <v>246113.055</v>
      </c>
      <c r="J16" s="28" t="s">
        <v>66</v>
      </c>
      <c r="K16" s="27">
        <v>4031</v>
      </c>
      <c r="L16" s="27" t="s">
        <v>67</v>
      </c>
      <c r="M16" s="27">
        <v>100</v>
      </c>
      <c r="N16" s="68" t="s">
        <v>56</v>
      </c>
      <c r="O16" s="64"/>
      <c r="P16" s="64"/>
      <c r="Q16" s="91" t="s">
        <v>59</v>
      </c>
      <c r="R16" s="62">
        <v>2750000</v>
      </c>
      <c r="S16" s="62"/>
      <c r="T16" s="62">
        <v>600000</v>
      </c>
      <c r="U16" s="62"/>
      <c r="V16" s="92"/>
      <c r="W16" s="92"/>
    </row>
    <row r="17" s="2" customFormat="1" ht="25" customHeight="1" spans="1:23">
      <c r="A17" s="25"/>
      <c r="B17" s="41"/>
      <c r="C17" s="25"/>
      <c r="D17" s="38"/>
      <c r="E17" s="42"/>
      <c r="F17" s="42"/>
      <c r="G17" s="27"/>
      <c r="H17" s="43"/>
      <c r="I17" s="27"/>
      <c r="J17" s="27"/>
      <c r="K17" s="27">
        <v>15174.32</v>
      </c>
      <c r="L17" s="27" t="s">
        <v>58</v>
      </c>
      <c r="M17" s="27"/>
      <c r="N17" s="68"/>
      <c r="O17" s="64"/>
      <c r="P17" s="64"/>
      <c r="Q17" s="93"/>
      <c r="R17" s="94"/>
      <c r="S17" s="62"/>
      <c r="T17" s="62"/>
      <c r="U17" s="62"/>
      <c r="V17" s="92"/>
      <c r="W17" s="92"/>
    </row>
    <row r="18" s="2" customFormat="1" ht="25" customHeight="1" spans="1:23">
      <c r="A18" s="25">
        <v>7</v>
      </c>
      <c r="B18" s="41">
        <v>45183</v>
      </c>
      <c r="C18" s="25"/>
      <c r="D18" s="38"/>
      <c r="E18" s="42"/>
      <c r="F18" s="42"/>
      <c r="G18" s="27"/>
      <c r="H18" s="43"/>
      <c r="I18" s="27"/>
      <c r="J18" s="27"/>
      <c r="K18" s="27">
        <v>164075.37</v>
      </c>
      <c r="L18" s="27" t="s">
        <v>68</v>
      </c>
      <c r="M18" s="27">
        <v>200</v>
      </c>
      <c r="N18" s="66" t="s">
        <v>56</v>
      </c>
      <c r="O18" s="64"/>
      <c r="P18" s="64"/>
      <c r="Q18" s="91" t="s">
        <v>57</v>
      </c>
      <c r="R18" s="62">
        <v>1750000</v>
      </c>
      <c r="S18" s="62"/>
      <c r="T18" s="62">
        <v>1399993.7</v>
      </c>
      <c r="U18" s="62"/>
      <c r="V18" s="92"/>
      <c r="W18" s="92"/>
    </row>
    <row r="19" s="2" customFormat="1" ht="25" customHeight="1" spans="1:23">
      <c r="A19" s="25"/>
      <c r="B19" s="41"/>
      <c r="C19" s="25"/>
      <c r="D19" s="38"/>
      <c r="E19" s="42"/>
      <c r="F19" s="42"/>
      <c r="G19" s="27"/>
      <c r="H19" s="43"/>
      <c r="I19" s="27"/>
      <c r="J19" s="27"/>
      <c r="K19" s="27"/>
      <c r="L19" s="27"/>
      <c r="M19" s="27">
        <v>100</v>
      </c>
      <c r="N19" s="66"/>
      <c r="O19" s="64"/>
      <c r="P19" s="64"/>
      <c r="Q19" s="91" t="s">
        <v>59</v>
      </c>
      <c r="R19" s="62">
        <v>2750000</v>
      </c>
      <c r="S19" s="62"/>
      <c r="T19" s="62">
        <v>499990</v>
      </c>
      <c r="U19" s="62"/>
      <c r="V19" s="92"/>
      <c r="W19" s="92"/>
    </row>
    <row r="20" s="2" customFormat="1" ht="25" customHeight="1" spans="1:23">
      <c r="A20" s="25"/>
      <c r="B20" s="41"/>
      <c r="C20" s="25"/>
      <c r="D20" s="38"/>
      <c r="E20" s="42"/>
      <c r="F20" s="42"/>
      <c r="G20" s="27"/>
      <c r="H20" s="43"/>
      <c r="I20" s="27"/>
      <c r="J20" s="27"/>
      <c r="K20" s="27"/>
      <c r="L20" s="27"/>
      <c r="M20" s="27">
        <v>100</v>
      </c>
      <c r="N20" s="66"/>
      <c r="O20" s="64"/>
      <c r="P20" s="64"/>
      <c r="Q20" s="91" t="s">
        <v>69</v>
      </c>
      <c r="R20" s="62">
        <v>3689.8</v>
      </c>
      <c r="S20" s="62"/>
      <c r="T20" s="62">
        <v>368980</v>
      </c>
      <c r="U20" s="62"/>
      <c r="V20" s="92"/>
      <c r="W20" s="92"/>
    </row>
    <row r="21" s="2" customFormat="1" ht="25" customHeight="1" spans="1:23">
      <c r="A21" s="25"/>
      <c r="B21" s="41"/>
      <c r="C21" s="25"/>
      <c r="D21" s="38"/>
      <c r="E21" s="42"/>
      <c r="F21" s="42"/>
      <c r="G21" s="27"/>
      <c r="H21" s="43"/>
      <c r="I21" s="27"/>
      <c r="J21" s="27"/>
      <c r="K21" s="27"/>
      <c r="L21" s="27"/>
      <c r="M21" s="27">
        <v>100</v>
      </c>
      <c r="N21" s="66"/>
      <c r="O21" s="64"/>
      <c r="P21" s="64"/>
      <c r="Q21" s="91" t="s">
        <v>70</v>
      </c>
      <c r="R21" s="62">
        <v>160700</v>
      </c>
      <c r="S21" s="62"/>
      <c r="T21" s="62">
        <v>160700</v>
      </c>
      <c r="U21" s="62"/>
      <c r="V21" s="92"/>
      <c r="W21" s="92"/>
    </row>
    <row r="22" s="2" customFormat="1" ht="25" customHeight="1" spans="1:23">
      <c r="A22" s="25"/>
      <c r="B22" s="41"/>
      <c r="C22" s="25"/>
      <c r="D22" s="38"/>
      <c r="E22" s="42"/>
      <c r="F22" s="42"/>
      <c r="G22" s="27"/>
      <c r="H22" s="43"/>
      <c r="I22" s="27"/>
      <c r="J22" s="27"/>
      <c r="K22" s="27"/>
      <c r="L22" s="27"/>
      <c r="M22" s="27">
        <v>100</v>
      </c>
      <c r="N22" s="68"/>
      <c r="O22" s="64"/>
      <c r="P22" s="64"/>
      <c r="Q22" s="91" t="s">
        <v>71</v>
      </c>
      <c r="R22" s="62">
        <v>3423.9</v>
      </c>
      <c r="S22" s="62"/>
      <c r="T22" s="62">
        <v>342390</v>
      </c>
      <c r="U22" s="62"/>
      <c r="V22" s="92"/>
      <c r="W22" s="92"/>
    </row>
    <row r="23" s="2" customFormat="1" ht="25" customHeight="1" spans="1:23">
      <c r="A23" s="25">
        <v>8</v>
      </c>
      <c r="B23" s="41">
        <v>45187</v>
      </c>
      <c r="C23" s="25"/>
      <c r="D23" s="38"/>
      <c r="E23" s="42"/>
      <c r="F23" s="42"/>
      <c r="G23" s="27"/>
      <c r="H23" s="43"/>
      <c r="I23" s="27"/>
      <c r="J23" s="27"/>
      <c r="K23" s="27"/>
      <c r="L23" s="27"/>
      <c r="M23" s="27">
        <v>200</v>
      </c>
      <c r="N23" s="66" t="s">
        <v>56</v>
      </c>
      <c r="O23" s="64"/>
      <c r="P23" s="64"/>
      <c r="Q23" s="91" t="s">
        <v>61</v>
      </c>
      <c r="R23" s="62">
        <v>4740000</v>
      </c>
      <c r="S23" s="62"/>
      <c r="T23" s="62">
        <v>3507600</v>
      </c>
      <c r="U23" s="62"/>
      <c r="V23" s="92"/>
      <c r="W23" s="92"/>
    </row>
    <row r="24" s="2" customFormat="1" ht="25" customHeight="1" spans="1:23">
      <c r="A24" s="25"/>
      <c r="B24" s="41"/>
      <c r="C24" s="25"/>
      <c r="D24" s="38"/>
      <c r="E24" s="42"/>
      <c r="F24" s="42"/>
      <c r="G24" s="27"/>
      <c r="H24" s="43"/>
      <c r="I24" s="27"/>
      <c r="J24" s="27"/>
      <c r="K24" s="27"/>
      <c r="L24" s="27"/>
      <c r="M24" s="27">
        <v>200</v>
      </c>
      <c r="N24" s="68"/>
      <c r="O24" s="64"/>
      <c r="P24" s="64"/>
      <c r="Q24" s="91" t="s">
        <v>72</v>
      </c>
      <c r="R24" s="62">
        <v>1627500</v>
      </c>
      <c r="S24" s="62"/>
      <c r="T24" s="62">
        <v>1415925</v>
      </c>
      <c r="U24" s="62"/>
      <c r="V24" s="92"/>
      <c r="W24" s="92"/>
    </row>
    <row r="25" s="2" customFormat="1" ht="25" customHeight="1" spans="1:23">
      <c r="A25" s="25">
        <v>9</v>
      </c>
      <c r="B25" s="41">
        <v>45188</v>
      </c>
      <c r="C25" s="25"/>
      <c r="D25" s="38"/>
      <c r="E25" s="42"/>
      <c r="F25" s="42"/>
      <c r="G25" s="27"/>
      <c r="H25" s="43"/>
      <c r="I25" s="27"/>
      <c r="J25" s="27"/>
      <c r="K25" s="27"/>
      <c r="L25" s="27"/>
      <c r="M25" s="27">
        <v>100</v>
      </c>
      <c r="N25" s="66" t="s">
        <v>56</v>
      </c>
      <c r="O25" s="64"/>
      <c r="P25" s="64"/>
      <c r="Q25" s="91" t="s">
        <v>73</v>
      </c>
      <c r="R25" s="62">
        <v>275000</v>
      </c>
      <c r="S25" s="62"/>
      <c r="T25" s="62">
        <v>259572.5</v>
      </c>
      <c r="U25" s="62"/>
      <c r="V25" s="92"/>
      <c r="W25" s="92"/>
    </row>
    <row r="26" s="2" customFormat="1" ht="25" customHeight="1" spans="1:23">
      <c r="A26" s="25"/>
      <c r="B26" s="41"/>
      <c r="C26" s="25"/>
      <c r="D26" s="38"/>
      <c r="E26" s="42"/>
      <c r="F26" s="42"/>
      <c r="G26" s="27"/>
      <c r="H26" s="43"/>
      <c r="I26" s="27"/>
      <c r="J26" s="27"/>
      <c r="K26" s="27"/>
      <c r="L26" s="27"/>
      <c r="M26" s="27">
        <v>200</v>
      </c>
      <c r="N26" s="68"/>
      <c r="O26" s="64"/>
      <c r="P26" s="64"/>
      <c r="Q26" s="91" t="s">
        <v>74</v>
      </c>
      <c r="R26" s="62">
        <v>2629000</v>
      </c>
      <c r="S26" s="62"/>
      <c r="T26" s="62">
        <v>2191964.6</v>
      </c>
      <c r="U26" s="62"/>
      <c r="V26" s="92"/>
      <c r="W26" s="92"/>
    </row>
    <row r="27" s="2" customFormat="1" ht="25" customHeight="1" spans="1:23">
      <c r="A27" s="25">
        <v>10</v>
      </c>
      <c r="B27" s="41">
        <v>45195</v>
      </c>
      <c r="C27" s="25"/>
      <c r="D27" s="38"/>
      <c r="E27" s="42"/>
      <c r="F27" s="42"/>
      <c r="G27" s="27"/>
      <c r="H27" s="43"/>
      <c r="I27" s="27"/>
      <c r="J27" s="27"/>
      <c r="K27" s="27"/>
      <c r="L27" s="27"/>
      <c r="M27" s="27">
        <v>100</v>
      </c>
      <c r="N27" s="68" t="s">
        <v>56</v>
      </c>
      <c r="O27" s="64"/>
      <c r="P27" s="64"/>
      <c r="Q27" s="91" t="s">
        <v>62</v>
      </c>
      <c r="R27" s="62">
        <v>500000</v>
      </c>
      <c r="S27" s="62"/>
      <c r="T27" s="62">
        <v>150000</v>
      </c>
      <c r="U27" s="62"/>
      <c r="V27" s="92"/>
      <c r="W27" s="92"/>
    </row>
    <row r="28" s="2" customFormat="1" ht="25" customHeight="1" spans="1:23">
      <c r="A28" s="25">
        <v>11</v>
      </c>
      <c r="B28" s="41">
        <v>45222</v>
      </c>
      <c r="C28" s="25"/>
      <c r="D28" s="38"/>
      <c r="E28" s="42"/>
      <c r="F28" s="42"/>
      <c r="G28" s="27"/>
      <c r="H28" s="43"/>
      <c r="I28" s="27"/>
      <c r="J28" s="27"/>
      <c r="K28" s="27"/>
      <c r="L28" s="27"/>
      <c r="M28" s="27">
        <v>200</v>
      </c>
      <c r="N28" s="68" t="s">
        <v>56</v>
      </c>
      <c r="O28" s="64"/>
      <c r="P28" s="64"/>
      <c r="Q28" s="91" t="s">
        <v>75</v>
      </c>
      <c r="R28" s="62">
        <v>8922518.18</v>
      </c>
      <c r="S28" s="62"/>
      <c r="T28" s="62">
        <v>6275550</v>
      </c>
      <c r="U28" s="62"/>
      <c r="V28" s="92"/>
      <c r="W28" s="92"/>
    </row>
    <row r="29" s="3" customFormat="1" ht="25" customHeight="1" spans="1:23">
      <c r="A29" s="44">
        <v>12</v>
      </c>
      <c r="B29" s="45">
        <v>45246</v>
      </c>
      <c r="C29" s="44"/>
      <c r="D29" s="46"/>
      <c r="E29" s="47"/>
      <c r="F29" s="47"/>
      <c r="G29" s="48"/>
      <c r="H29" s="49"/>
      <c r="I29" s="48"/>
      <c r="J29" s="48"/>
      <c r="K29" s="48"/>
      <c r="L29" s="48"/>
      <c r="M29" s="48">
        <v>100</v>
      </c>
      <c r="N29" s="70" t="s">
        <v>56</v>
      </c>
      <c r="O29" s="71"/>
      <c r="P29" s="71"/>
      <c r="Q29" s="95" t="s">
        <v>76</v>
      </c>
      <c r="R29" s="96"/>
      <c r="S29" s="96"/>
      <c r="T29" s="96">
        <v>214075</v>
      </c>
      <c r="U29" s="96"/>
      <c r="V29" s="6"/>
      <c r="W29" s="6"/>
    </row>
    <row r="30" s="3" customFormat="1" ht="25" customHeight="1" spans="1:23">
      <c r="A30" s="44"/>
      <c r="B30" s="45"/>
      <c r="C30" s="44"/>
      <c r="D30" s="46"/>
      <c r="E30" s="47"/>
      <c r="F30" s="47"/>
      <c r="G30" s="48"/>
      <c r="H30" s="49"/>
      <c r="I30" s="48"/>
      <c r="J30" s="48"/>
      <c r="K30" s="48"/>
      <c r="L30" s="48"/>
      <c r="M30" s="48"/>
      <c r="N30" s="70"/>
      <c r="O30" s="71"/>
      <c r="P30" s="71"/>
      <c r="Q30" s="95"/>
      <c r="R30" s="96"/>
      <c r="S30" s="96"/>
      <c r="T30" s="96"/>
      <c r="U30" s="96"/>
      <c r="V30" s="6"/>
      <c r="W30" s="6"/>
    </row>
    <row r="31" s="3" customFormat="1" ht="25" customHeight="1" spans="1:23">
      <c r="A31" s="44"/>
      <c r="B31" s="50"/>
      <c r="C31" s="44"/>
      <c r="D31" s="46"/>
      <c r="E31" s="51"/>
      <c r="F31" s="52"/>
      <c r="G31" s="48"/>
      <c r="H31" s="49"/>
      <c r="I31" s="48"/>
      <c r="J31" s="48"/>
      <c r="K31" s="48"/>
      <c r="L31" s="48"/>
      <c r="M31" s="48"/>
      <c r="N31" s="70"/>
      <c r="O31" s="71"/>
      <c r="P31" s="71"/>
      <c r="Q31" s="95"/>
      <c r="R31" s="97"/>
      <c r="S31" s="96"/>
      <c r="T31" s="96"/>
      <c r="U31" s="96"/>
      <c r="V31" s="6"/>
      <c r="W31" s="6"/>
    </row>
    <row r="32" s="3" customFormat="1" ht="25" customHeight="1" spans="1:21">
      <c r="A32" s="44" t="s">
        <v>77</v>
      </c>
      <c r="B32" s="44"/>
      <c r="C32" s="53">
        <f>SUM(C8:C31)</f>
        <v>24700000</v>
      </c>
      <c r="D32" s="53">
        <f>SUM(D8:D31)</f>
        <v>234584</v>
      </c>
      <c r="E32" s="44"/>
      <c r="F32" s="44"/>
      <c r="G32" s="44"/>
      <c r="H32" s="44"/>
      <c r="I32" s="53">
        <f>SUM(I8:I31)</f>
        <v>492226.115</v>
      </c>
      <c r="J32" s="44"/>
      <c r="K32" s="53">
        <f>SUM(K8:K31)</f>
        <v>355197.44</v>
      </c>
      <c r="L32" s="44"/>
      <c r="M32" s="53">
        <f>SUM(M8:M31)</f>
        <v>2600</v>
      </c>
      <c r="N32" s="44"/>
      <c r="O32" s="53">
        <f>SUM(O8:O31)</f>
        <v>0</v>
      </c>
      <c r="P32" s="44"/>
      <c r="Q32" s="44"/>
      <c r="R32" s="44"/>
      <c r="S32" s="44"/>
      <c r="T32" s="53">
        <f>SUM(T8:T31)</f>
        <v>21263724.8</v>
      </c>
      <c r="U32" s="98">
        <f>C32+D32-I32-K32-M32-O32-T32</f>
        <v>2820835.645</v>
      </c>
    </row>
    <row r="33" s="4" customFormat="1" ht="25" customHeight="1" spans="1:21">
      <c r="A33" s="54" t="s">
        <v>78</v>
      </c>
      <c r="B33" s="54"/>
      <c r="C33" s="54" t="s">
        <v>79</v>
      </c>
      <c r="D33" s="54"/>
      <c r="E33" s="54"/>
      <c r="F33" s="55">
        <f>Q33</f>
        <v>214075</v>
      </c>
      <c r="G33" s="56"/>
      <c r="H33" s="56"/>
      <c r="I33" s="56"/>
      <c r="J33" s="56"/>
      <c r="K33" s="72"/>
      <c r="L33" s="73"/>
      <c r="M33" s="74" t="s">
        <v>80</v>
      </c>
      <c r="N33" s="75"/>
      <c r="O33" s="75"/>
      <c r="P33" s="76" t="s">
        <v>81</v>
      </c>
      <c r="Q33" s="99">
        <v>214075</v>
      </c>
      <c r="R33" s="99"/>
      <c r="S33" s="99"/>
      <c r="T33" s="99"/>
      <c r="U33" s="99"/>
    </row>
    <row r="34" s="4" customFormat="1" ht="25" customHeight="1" spans="1:21">
      <c r="A34" s="54"/>
      <c r="B34" s="54"/>
      <c r="C34" s="54" t="s">
        <v>82</v>
      </c>
      <c r="D34" s="54"/>
      <c r="E34" s="54"/>
      <c r="F34" s="55">
        <v>0</v>
      </c>
      <c r="G34" s="56"/>
      <c r="H34" s="56"/>
      <c r="I34" s="56"/>
      <c r="J34" s="56"/>
      <c r="K34" s="72"/>
      <c r="L34" s="77"/>
      <c r="M34" s="78"/>
      <c r="N34" s="79"/>
      <c r="O34" s="79"/>
      <c r="P34" s="76" t="s">
        <v>83</v>
      </c>
      <c r="Q34" s="100" t="str">
        <f>SUBSTITUTE(SUBSTITUTE(TEXT(INT(Q33),"[DBNum2][$-804]G/通用格式元"&amp;IF(INT(F41)=F41,"整",""))&amp;TEXT(MID(F41,FIND(".",F41&amp;".0")+1,1),"[DBNum2][$-804]G/通用格式角")&amp;TEXT(MID(F41,FIND(".",F41&amp;".0")+2,1),"[DBNum2][$-804]G/通用格式分"),"零角","零"),"零分","")</f>
        <v>贰拾壹万肆仟零柒拾伍元整</v>
      </c>
      <c r="R34" s="100"/>
      <c r="S34" s="100"/>
      <c r="T34" s="100"/>
      <c r="U34" s="100"/>
    </row>
    <row r="35" s="4" customFormat="1" ht="25" customHeight="1" spans="2:20">
      <c r="B35" s="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7"/>
      <c r="Q35" s="8"/>
      <c r="S35" s="8"/>
      <c r="T35" s="8"/>
    </row>
    <row r="36" s="4" customFormat="1" ht="25" customHeight="1" spans="2:20">
      <c r="B36" s="7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7"/>
      <c r="Q36" s="8"/>
      <c r="S36" s="8"/>
      <c r="T36" s="8"/>
    </row>
    <row r="37" s="4" customFormat="1" ht="25" customHeight="1" spans="2:20">
      <c r="B37" s="7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7"/>
      <c r="Q37" s="8"/>
      <c r="S37" s="8"/>
      <c r="T37" s="8"/>
    </row>
    <row r="38" s="5" customFormat="1" ht="25" customHeight="1" spans="1:23">
      <c r="A38" s="4"/>
      <c r="B38" s="7"/>
      <c r="C38" s="4"/>
      <c r="D38" s="4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7"/>
      <c r="Q38" s="8"/>
      <c r="R38" s="4"/>
      <c r="S38" s="8"/>
      <c r="T38" s="8"/>
      <c r="U38" s="4"/>
      <c r="V38" s="4"/>
      <c r="W38" s="4"/>
    </row>
    <row r="39" s="5" customFormat="1" ht="25" customHeight="1" spans="1:23">
      <c r="A39" s="4"/>
      <c r="B39" s="57"/>
      <c r="C39" s="4"/>
      <c r="D39" s="4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7"/>
      <c r="Q39" s="8"/>
      <c r="R39" s="4"/>
      <c r="S39" s="8"/>
      <c r="T39" s="8"/>
      <c r="U39" s="4"/>
      <c r="V39" s="4"/>
      <c r="W39" s="4"/>
    </row>
    <row r="40" s="5" customFormat="1" ht="25" customHeight="1" spans="1:23">
      <c r="A40" s="4"/>
      <c r="B40" s="7"/>
      <c r="C40" s="4"/>
      <c r="D40" s="4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7"/>
      <c r="Q40" s="8"/>
      <c r="R40" s="4"/>
      <c r="S40" s="8"/>
      <c r="T40" s="8"/>
      <c r="U40" s="4"/>
      <c r="V40" s="4"/>
      <c r="W40" s="4"/>
    </row>
    <row r="41" s="5" customFormat="1" ht="25" customHeight="1" spans="1:23">
      <c r="A41" s="4"/>
      <c r="B41" s="7"/>
      <c r="C41" s="4"/>
      <c r="D41" s="4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7"/>
      <c r="Q41" s="8"/>
      <c r="R41" s="4"/>
      <c r="S41" s="8"/>
      <c r="T41" s="8"/>
      <c r="U41" s="4"/>
      <c r="V41" s="4"/>
      <c r="W41" s="4"/>
    </row>
    <row r="42" s="5" customFormat="1" ht="25" customHeight="1" spans="1:23">
      <c r="A42" s="4"/>
      <c r="B42" s="7"/>
      <c r="C42" s="4"/>
      <c r="D42" s="4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7"/>
      <c r="Q42" s="8"/>
      <c r="R42" s="4"/>
      <c r="S42" s="8"/>
      <c r="T42" s="8"/>
      <c r="U42" s="4"/>
      <c r="V42" s="4"/>
      <c r="W42" s="4"/>
    </row>
    <row r="43" s="5" customFormat="1" ht="25" customHeight="1" spans="1:23">
      <c r="A43" s="4"/>
      <c r="B43" s="7"/>
      <c r="C43" s="4"/>
      <c r="D43" s="4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7"/>
      <c r="Q43" s="8"/>
      <c r="R43" s="4"/>
      <c r="S43" s="8"/>
      <c r="T43" s="8"/>
      <c r="U43" s="4"/>
      <c r="V43" s="4"/>
      <c r="W43" s="4"/>
    </row>
    <row r="44" s="5" customFormat="1" ht="25" customHeight="1" spans="1:23">
      <c r="A44" s="4"/>
      <c r="B44" s="7"/>
      <c r="C44" s="4"/>
      <c r="D44" s="4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7"/>
      <c r="Q44" s="8"/>
      <c r="R44" s="4"/>
      <c r="S44" s="8"/>
      <c r="T44" s="8"/>
      <c r="U44" s="4"/>
      <c r="V44" s="4"/>
      <c r="W44" s="4"/>
    </row>
    <row r="45" s="5" customFormat="1" ht="25" customHeight="1" spans="1:23">
      <c r="A45" s="4"/>
      <c r="B45" s="7"/>
      <c r="C45" s="4"/>
      <c r="D45" s="4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7"/>
      <c r="Q45" s="8"/>
      <c r="R45" s="4"/>
      <c r="S45" s="8"/>
      <c r="T45" s="8"/>
      <c r="U45" s="4"/>
      <c r="V45" s="4"/>
      <c r="W45" s="4"/>
    </row>
    <row r="46" s="5" customFormat="1" ht="25" customHeight="1" spans="1:23">
      <c r="A46" s="4"/>
      <c r="B46" s="7"/>
      <c r="C46" s="4"/>
      <c r="D46" s="4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7"/>
      <c r="Q46" s="8"/>
      <c r="R46" s="4"/>
      <c r="S46" s="8"/>
      <c r="T46" s="8"/>
      <c r="U46" s="4"/>
      <c r="V46" s="4"/>
      <c r="W46" s="4"/>
    </row>
    <row r="47" s="5" customFormat="1" ht="25" customHeight="1" spans="1:23">
      <c r="A47" s="4"/>
      <c r="B47" s="7"/>
      <c r="C47" s="4"/>
      <c r="D47" s="4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7"/>
      <c r="Q47" s="8"/>
      <c r="R47" s="4"/>
      <c r="S47" s="8"/>
      <c r="T47" s="8"/>
      <c r="U47" s="4"/>
      <c r="V47" s="4"/>
      <c r="W47" s="4"/>
    </row>
    <row r="48" s="6" customFormat="1" ht="25" customHeight="1" spans="1:23">
      <c r="A48" s="4"/>
      <c r="B48" s="7"/>
      <c r="C48" s="4"/>
      <c r="D48" s="4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7"/>
      <c r="Q48" s="8"/>
      <c r="R48" s="4"/>
      <c r="S48" s="8"/>
      <c r="T48" s="8"/>
      <c r="U48" s="4"/>
      <c r="V48" s="4"/>
      <c r="W48" s="4"/>
    </row>
    <row r="49" s="5" customFormat="1" ht="25" customHeight="1" spans="1:23">
      <c r="A49" s="4"/>
      <c r="B49" s="7"/>
      <c r="C49" s="4"/>
      <c r="D49" s="4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7"/>
      <c r="Q49" s="8"/>
      <c r="R49" s="4"/>
      <c r="S49" s="8"/>
      <c r="T49" s="8"/>
      <c r="U49" s="4"/>
      <c r="V49" s="4"/>
      <c r="W49" s="4"/>
    </row>
    <row r="50" s="5" customFormat="1" ht="25" customHeight="1" spans="1:23">
      <c r="A50" s="4"/>
      <c r="B50" s="7"/>
      <c r="C50" s="4"/>
      <c r="D50" s="4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7"/>
      <c r="Q50" s="8"/>
      <c r="R50" s="4"/>
      <c r="S50" s="8"/>
      <c r="T50" s="8"/>
      <c r="U50" s="4"/>
      <c r="V50" s="4"/>
      <c r="W50" s="4"/>
    </row>
    <row r="51" s="6" customFormat="1" ht="25" customHeight="1" spans="1:23">
      <c r="A51" s="4"/>
      <c r="B51" s="7"/>
      <c r="C51" s="4"/>
      <c r="D51" s="4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7"/>
      <c r="Q51" s="8"/>
      <c r="R51" s="4"/>
      <c r="S51" s="8"/>
      <c r="T51" s="8"/>
      <c r="U51" s="4"/>
      <c r="V51" s="4"/>
      <c r="W51" s="4"/>
    </row>
    <row r="52" s="6" customFormat="1" ht="25" customHeight="1" spans="1:23">
      <c r="A52" s="4"/>
      <c r="B52" s="7"/>
      <c r="C52" s="4"/>
      <c r="D52" s="4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7"/>
      <c r="Q52" s="8"/>
      <c r="R52" s="4"/>
      <c r="S52" s="8"/>
      <c r="T52" s="8"/>
      <c r="U52" s="4"/>
      <c r="V52" s="4"/>
      <c r="W52" s="4"/>
    </row>
    <row r="53" s="4" customFormat="1" ht="30" customHeight="1" spans="2:20">
      <c r="B53" s="7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7"/>
      <c r="Q53" s="8"/>
      <c r="S53" s="8"/>
      <c r="T53" s="8"/>
    </row>
    <row r="54" s="4" customFormat="1" ht="30" customHeight="1" spans="2:20">
      <c r="B54" s="7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7"/>
      <c r="Q54" s="8"/>
      <c r="S54" s="8"/>
      <c r="T54" s="8"/>
    </row>
    <row r="55" s="4" customFormat="1" ht="30" customHeight="1" spans="2:20">
      <c r="B55" s="7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7"/>
      <c r="Q55" s="8"/>
      <c r="S55" s="8"/>
      <c r="T55" s="8"/>
    </row>
  </sheetData>
  <mergeCells count="50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32:B32"/>
    <mergeCell ref="C33:E33"/>
    <mergeCell ref="F33:K33"/>
    <mergeCell ref="Q33:U33"/>
    <mergeCell ref="C34:E34"/>
    <mergeCell ref="F34:K34"/>
    <mergeCell ref="Q34:U34"/>
    <mergeCell ref="A5:A7"/>
    <mergeCell ref="M8:M10"/>
    <mergeCell ref="N8:N10"/>
    <mergeCell ref="N11:N13"/>
    <mergeCell ref="N18:N22"/>
    <mergeCell ref="N23:N24"/>
    <mergeCell ref="N25:N26"/>
    <mergeCell ref="T5:T7"/>
    <mergeCell ref="U5:U7"/>
    <mergeCell ref="A33:B34"/>
    <mergeCell ref="M33:O34"/>
  </mergeCells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2017-01-14T20:48:00Z</dcterms:created>
  <dcterms:modified xsi:type="dcterms:W3CDTF">2023-11-16T04:24:23Z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026E0EB1EF2D434C96C5D345711A493C</vt:lpwstr>
  </property>
  <property fmtid="{D5CDD505-2E9C-101B-9397-08002B2CF9AE}" pid="4" name="KSOReadingLayout">
    <vt:bool>true</vt:bool>
  </property>
</Properties>
</file>