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_FilterDatabase" localSheetId="0" hidden="1">'1'!$A$7:$W$32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PC</author>
  </authors>
  <commentList>
    <comment ref="L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2023.11.7-2023.11.9王童去3座桥梁建设总承包项目(epc）办理网银提限及农民工工资银行代发事项，出差补助3天300元，餐饮补助3天210元，市内交通243元</t>
        </r>
      </text>
    </comment>
    <comment ref="N27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财务代扣银行账户管理转账手续费50元</t>
        </r>
      </text>
    </comment>
    <comment ref="K28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异地未预缴水利基金1047.52元、印花税570.9元</t>
        </r>
      </text>
    </comment>
  </commentList>
</comments>
</file>

<file path=xl/sharedStrings.xml><?xml version="1.0" encoding="utf-8"?>
<sst xmlns="http://schemas.openxmlformats.org/spreadsheetml/2006/main" count="144" uniqueCount="89">
  <si>
    <t xml:space="preserve">工程款支付证书 </t>
  </si>
  <si>
    <t>工程名称</t>
  </si>
  <si>
    <t>15862-3座桥梁建设总承包项目(EPC）</t>
  </si>
  <si>
    <t>建设单位</t>
  </si>
  <si>
    <t>中国人民解放军新疆和田军分区</t>
  </si>
  <si>
    <t>ERP编号</t>
  </si>
  <si>
    <t>档案编号</t>
  </si>
  <si>
    <t>合同金额</t>
  </si>
  <si>
    <t>中标时间</t>
  </si>
  <si>
    <t>2022.8.8</t>
  </si>
  <si>
    <t>已提供工程资料</t>
  </si>
  <si>
    <t>中标通知书、施工合同、投资协议</t>
  </si>
  <si>
    <t>保存地址</t>
  </si>
  <si>
    <t>责任单位</t>
  </si>
  <si>
    <t>决算金额</t>
  </si>
  <si>
    <t>决算时间</t>
  </si>
  <si>
    <t>项目部印章</t>
  </si>
  <si>
    <t>不领章承诺书</t>
  </si>
  <si>
    <t>施工人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</si>
  <si>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</si>
  <si>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</si>
  <si>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</si>
  <si>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</si>
  <si>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</si>
  <si>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</si>
  <si>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</si>
  <si>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</si>
  <si>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</si>
  <si>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</si>
  <si>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</si>
  <si>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</si>
  <si>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</si>
  <si>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</si>
  <si>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</si>
  <si>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</si>
  <si>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</si>
  <si>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</si>
  <si>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</si>
  <si>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</si>
  <si>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</si>
  <si>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</si>
  <si>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</si>
  <si>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</si>
  <si>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</si>
  <si>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</si>
  <si>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</si>
  <si>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</si>
  <si>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</si>
  <si>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</si>
  <si>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</si>
  <si>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5206 8432 31310 00002</t>
  </si>
  <si>
    <t>户名:中国人民解放军和田军分区保障部（履约保证金）
账号: 30153810090267001 19
开户行:中国工商银行和田分行营业部</t>
  </si>
  <si>
    <t>户名:仪征市飞虹特种钢桥有限公司
账号: 
3210811101201000007926
开户行:江苏仪征农村商业银行股份有限公司新城支行</t>
  </si>
  <si>
    <t>户名:叶城县丰百庆商贸有限公司（带肋钢筋、钢板、焊管、模板等）
账号:30550801040001914
开户行:中国农业银行叶城县依提木孔支行</t>
  </si>
  <si>
    <t>户名:扬州金科物流有限公司
账号:32050174705000000276开户行:中国建设银行股份有限公司仪征新集支行</t>
  </si>
  <si>
    <t>户名:叶城县富万德商贸有限公司（高抗硫水泥）
账号: 30550201040015008
开户行:中国农业银行叶城县支行营业部</t>
  </si>
  <si>
    <t>外经证</t>
  </si>
  <si>
    <t>户名:叶城县诗瑞货物运输有限公司
账号: 30550201040013631
开户行:中国农业银行叶城县支行营业部</t>
  </si>
  <si>
    <t>王童出场费+差旅</t>
  </si>
  <si>
    <t>农民工专户</t>
  </si>
  <si>
    <t>65050 17286 8600005992</t>
  </si>
  <si>
    <t>年度内*50%</t>
  </si>
  <si>
    <t>异地未预交水利基金1571.28元、印花税856.35元</t>
  </si>
  <si>
    <t>工程专户</t>
  </si>
  <si>
    <t>65050 17286 8600005995</t>
  </si>
  <si>
    <t>增值税及附加</t>
  </si>
  <si>
    <t>手续费</t>
  </si>
  <si>
    <t>户名:叶城县昆源工程机械设备租赁部（链轨式挖掘机）
账号: 30551101040010109
开户行:中国农业银行股份有限公司叶城金果镇支行</t>
  </si>
  <si>
    <t>差旅</t>
  </si>
  <si>
    <t>户名:叶城县小活机械租赁部（轮式挖掘机)
账号: 30551101040008400
开户行:中国农业银行股份有限公司叶城文化路支行</t>
  </si>
  <si>
    <t>王童出场费</t>
  </si>
  <si>
    <t>户名：新疆住达建筑劳务服务有限责任公司 (按工资表）</t>
  </si>
  <si>
    <t>农民工工资专户</t>
  </si>
  <si>
    <t>户名:叶城县宏泰机械租赁服务部（双桥车)
账号:868250012010103847379开户行:叶城县农村信用合作联社雪域大道信用社</t>
  </si>
  <si>
    <t>户名:叶城县宏泰机械租赁服务部（装载机)
账号:868250012010103847379开户行:叶城县农村信用合作联社雪域大道信用社</t>
  </si>
  <si>
    <t>全部扣完</t>
  </si>
  <si>
    <t>退周转金</t>
  </si>
  <si>
    <t>户名:新疆正诺建设工程有限公司
账号: 3002087809100028883
开户行:中国工商银行股份有限公司乌鲁木齐龙盛街支行</t>
  </si>
  <si>
    <t>多扣了200手续费</t>
  </si>
  <si>
    <t>65050 172868 600005995</t>
  </si>
  <si>
    <t>建造师费</t>
  </si>
  <si>
    <t>户名：新疆天创瑞驰工程服务有限公司
按工资表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</si>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</sst>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_ "/>
    <numFmt numFmtId="181" formatCode="0.00_ "/>
  </numFmts>
  <fonts count="28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9" fontId="24" fillId="0" borderId="0">
      <protection locked="0"/>
    </xf>
    <xf numFmtId="0" fontId="25" fillId="0" borderId="0">
      <protection locked="0"/>
    </xf>
  </cellStyleXfs>
  <cellXfs count="10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left"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4" borderId="3" xfId="50" applyFont="1" applyFill="1" applyBorder="1" applyAlignment="1" applyProtection="1">
      <alignment horizontal="center" vertical="center" wrapText="1"/>
    </xf>
    <xf numFmtId="0" fontId="1" fillId="4" borderId="5" xfId="50" applyFont="1" applyFill="1" applyBorder="1" applyAlignment="1" applyProtection="1">
      <alignment horizontal="center" vertical="center" wrapText="1"/>
    </xf>
    <xf numFmtId="0" fontId="1" fillId="4" borderId="4" xfId="50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49" fontId="2" fillId="3" borderId="2" xfId="50" applyNumberFormat="1" applyFont="1" applyFill="1" applyBorder="1" applyAlignment="1" applyProtection="1">
      <alignment horizontal="center" vertical="center" shrinkToFit="1"/>
    </xf>
    <xf numFmtId="179" fontId="2" fillId="3" borderId="2" xfId="50" applyNumberFormat="1" applyFont="1" applyFill="1" applyBorder="1" applyAlignment="1" applyProtection="1">
      <alignment horizontal="center" vertical="center" shrinkToFit="1"/>
    </xf>
    <xf numFmtId="180" fontId="2" fillId="3" borderId="2" xfId="50" applyNumberFormat="1" applyFont="1" applyFill="1" applyBorder="1" applyAlignment="1" applyProtection="1">
      <alignment horizontal="center" vertical="center" wrapText="1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81" fontId="2" fillId="3" borderId="2" xfId="50" applyNumberFormat="1" applyFont="1" applyFill="1" applyBorder="1" applyAlignment="1" applyProtection="1">
      <alignment horizontal="center" vertical="center" wrapText="1"/>
    </xf>
    <xf numFmtId="10" fontId="2" fillId="3" borderId="2" xfId="50" applyNumberFormat="1" applyFont="1" applyFill="1" applyBorder="1" applyAlignment="1" applyProtection="1">
      <alignment horizontal="center" vertical="center" shrinkToFit="1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81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181" fontId="3" fillId="3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/>
    </xf>
    <xf numFmtId="177" fontId="3" fillId="3" borderId="2" xfId="50" applyNumberFormat="1" applyFont="1" applyFill="1" applyBorder="1" applyAlignment="1" applyProtection="1">
      <alignment horizontal="center" vertical="center" shrinkToFit="1"/>
    </xf>
    <xf numFmtId="9" fontId="3" fillId="3" borderId="2" xfId="50" applyNumberFormat="1" applyFont="1" applyFill="1" applyBorder="1" applyAlignment="1" applyProtection="1">
      <alignment horizontal="center" vertical="center" shrinkToFit="1"/>
    </xf>
    <xf numFmtId="177" fontId="3" fillId="3" borderId="2" xfId="50" applyNumberFormat="1" applyFont="1" applyFill="1" applyBorder="1" applyAlignment="1" applyProtection="1">
      <alignment horizontal="center" vertical="center" wrapText="1" shrinkToFit="1"/>
    </xf>
    <xf numFmtId="49" fontId="3" fillId="3" borderId="2" xfId="50" applyNumberFormat="1" applyFont="1" applyFill="1" applyBorder="1" applyAlignment="1" applyProtection="1">
      <alignment horizontal="center" vertical="center" shrinkToFit="1"/>
    </xf>
    <xf numFmtId="0" fontId="2" fillId="4" borderId="2" xfId="50" applyFont="1" applyFill="1" applyBorder="1" applyAlignment="1" applyProtection="1">
      <alignment horizontal="center" vertical="center" wrapText="1"/>
    </xf>
    <xf numFmtId="177" fontId="1" fillId="3" borderId="3" xfId="50" applyNumberFormat="1" applyFont="1" applyFill="1" applyBorder="1" applyAlignment="1" applyProtection="1">
      <alignment horizontal="center" vertical="center" shrinkToFit="1"/>
    </xf>
    <xf numFmtId="177" fontId="1" fillId="3" borderId="5" xfId="50" applyNumberFormat="1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2" fillId="3" borderId="6" xfId="50" applyNumberFormat="1" applyFont="1" applyFill="1" applyBorder="1" applyAlignment="1" applyProtection="1">
      <alignment horizontal="center" vertical="center" wrapText="1" shrinkToFi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3" fillId="3" borderId="6" xfId="50" applyNumberFormat="1" applyFont="1" applyFill="1" applyBorder="1" applyAlignment="1" applyProtection="1">
      <alignment horizontal="center" vertical="center" shrinkToFit="1"/>
    </xf>
    <xf numFmtId="177" fontId="3" fillId="3" borderId="2" xfId="50" applyNumberFormat="1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0" fontId="1" fillId="3" borderId="7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177" fontId="1" fillId="3" borderId="1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1" fillId="2" borderId="1" xfId="50" applyFont="1" applyFill="1" applyBorder="1" applyAlignment="1" applyProtection="1">
      <alignment horizontal="left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0" fontId="1" fillId="2" borderId="2" xfId="50" applyFont="1" applyFill="1" applyBorder="1" applyAlignment="1" applyProtection="1">
      <alignment horizontal="left" vertical="center" wrapTex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1" fillId="4" borderId="3" xfId="50" applyNumberFormat="1" applyFont="1" applyFill="1" applyBorder="1" applyAlignment="1" applyProtection="1">
      <alignment horizontal="left" vertical="center" wrapText="1"/>
    </xf>
    <xf numFmtId="177" fontId="1" fillId="4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left" vertical="center" wrapText="1"/>
    </xf>
    <xf numFmtId="177" fontId="1" fillId="2" borderId="5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left" vertical="center" wrapText="1"/>
    </xf>
    <xf numFmtId="9" fontId="2" fillId="3" borderId="2" xfId="49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0" fontId="2" fillId="3" borderId="2" xfId="49" applyNumberFormat="1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left" vertical="center" wrapText="1" shrinkToFit="1"/>
    </xf>
    <xf numFmtId="177" fontId="2" fillId="3" borderId="10" xfId="50" applyNumberFormat="1" applyFont="1" applyFill="1" applyBorder="1" applyAlignment="1" applyProtection="1">
      <alignment horizontal="left" vertical="center" wrapText="1"/>
    </xf>
    <xf numFmtId="177" fontId="2" fillId="3" borderId="10" xfId="50" applyNumberFormat="1" applyFont="1" applyFill="1" applyBorder="1" applyAlignment="1" applyProtection="1">
      <alignment horizontal="center" vertical="center" shrinkToFit="1"/>
    </xf>
    <xf numFmtId="0" fontId="2" fillId="3" borderId="0" xfId="50" applyFont="1" applyFill="1" applyAlignment="1" applyProtection="1">
      <alignment horizontal="center" vertical="center"/>
    </xf>
    <xf numFmtId="9" fontId="2" fillId="3" borderId="10" xfId="49" applyFont="1" applyFill="1" applyBorder="1" applyAlignment="1" applyProtection="1">
      <alignment horizontal="center" vertical="center" wrapText="1"/>
    </xf>
    <xf numFmtId="177" fontId="1" fillId="3" borderId="10" xfId="50" applyNumberFormat="1" applyFont="1" applyFill="1" applyBorder="1" applyAlignment="1" applyProtection="1">
      <alignment horizontal="left" vertical="center" wrapText="1"/>
    </xf>
    <xf numFmtId="177" fontId="1" fillId="3" borderId="10" xfId="50" applyNumberFormat="1" applyFont="1" applyFill="1" applyBorder="1" applyAlignment="1" applyProtection="1">
      <alignment horizontal="center" vertical="center" shrinkToFit="1"/>
    </xf>
    <xf numFmtId="177" fontId="3" fillId="3" borderId="10" xfId="50" applyNumberFormat="1" applyFont="1" applyFill="1" applyBorder="1" applyAlignment="1" applyProtection="1">
      <alignment horizontal="left" vertical="center" wrapText="1"/>
    </xf>
    <xf numFmtId="177" fontId="3" fillId="3" borderId="10" xfId="50" applyNumberFormat="1" applyFont="1" applyFill="1" applyBorder="1" applyAlignment="1" applyProtection="1">
      <alignment horizontal="center" vertical="center" shrinkToFit="1"/>
    </xf>
    <xf numFmtId="9" fontId="3" fillId="3" borderId="10" xfId="49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left" vertical="center" wrapText="1"/>
    </xf>
    <xf numFmtId="0" fontId="1" fillId="3" borderId="2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9"/>
  <sheetViews>
    <sheetView tabSelected="1" workbookViewId="0">
      <pane xSplit="1" ySplit="7" topLeftCell="F27" activePane="bottomRight" state="frozen"/>
      <selection/>
      <selection pane="topRight"/>
      <selection pane="bottomLeft"/>
      <selection pane="bottomRight" activeCell="S34" sqref="S34"/>
    </sheetView>
  </sheetViews>
  <sheetFormatPr defaultColWidth="9" defaultRowHeight="11.25"/>
  <cols>
    <col min="1" max="1" width="3.25" style="3" customWidth="1"/>
    <col min="2" max="2" width="7.88333333333333" style="7" customWidth="1"/>
    <col min="3" max="3" width="15.1583333333333" style="3" customWidth="1"/>
    <col min="4" max="4" width="12.675" style="3" customWidth="1"/>
    <col min="5" max="5" width="8.875" style="8" customWidth="1"/>
    <col min="6" max="6" width="22.5" style="8" customWidth="1"/>
    <col min="7" max="7" width="9.125" style="8" customWidth="1"/>
    <col min="8" max="8" width="7.44166666666667" style="8" customWidth="1"/>
    <col min="9" max="9" width="10.325" style="8" customWidth="1"/>
    <col min="10" max="10" width="14.2416666666667" style="8" customWidth="1"/>
    <col min="11" max="13" width="9.5" style="8" customWidth="1"/>
    <col min="14" max="14" width="12.9333333333333" style="8" customWidth="1"/>
    <col min="15" max="15" width="11.9" style="8" customWidth="1"/>
    <col min="16" max="16" width="11.7416666666667" style="7" customWidth="1"/>
    <col min="17" max="17" width="23" style="9" customWidth="1"/>
    <col min="18" max="18" width="15.025" style="3" customWidth="1"/>
    <col min="19" max="19" width="11" style="8" customWidth="1"/>
    <col min="20" max="20" width="16.0666666666667" style="8" customWidth="1"/>
    <col min="21" max="21" width="15.8166666666667" style="3" customWidth="1"/>
    <col min="22" max="16384" width="9" style="3"/>
  </cols>
  <sheetData>
    <row r="1" s="1" customFormat="1" ht="24.9" customHeight="1" spans="1:2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77"/>
      <c r="R1" s="10"/>
      <c r="S1" s="10"/>
      <c r="T1" s="10"/>
    </row>
    <row r="2" s="1" customFormat="1" ht="27.9" customHeight="1" spans="1:21">
      <c r="A2" s="11" t="s">
        <v>1</v>
      </c>
      <c r="B2" s="11"/>
      <c r="C2" s="12" t="s">
        <v>2</v>
      </c>
      <c r="D2" s="12"/>
      <c r="E2" s="12"/>
      <c r="F2" s="12"/>
      <c r="G2" s="12"/>
      <c r="H2" s="13" t="s">
        <v>3</v>
      </c>
      <c r="I2" s="58"/>
      <c r="J2" s="59" t="s">
        <v>4</v>
      </c>
      <c r="K2" s="12"/>
      <c r="L2" s="12"/>
      <c r="M2" s="12"/>
      <c r="N2" s="12"/>
      <c r="O2" s="60" t="s">
        <v>5</v>
      </c>
      <c r="P2" s="60"/>
      <c r="Q2" s="78">
        <v>15862</v>
      </c>
      <c r="R2" s="61" t="s">
        <v>6</v>
      </c>
      <c r="S2" s="61"/>
      <c r="T2" s="79"/>
      <c r="U2" s="79"/>
    </row>
    <row r="3" s="1" customFormat="1" ht="27.9" customHeight="1" spans="1:21">
      <c r="A3" s="11" t="s">
        <v>7</v>
      </c>
      <c r="B3" s="11"/>
      <c r="C3" s="14">
        <v>9788800</v>
      </c>
      <c r="D3" s="14"/>
      <c r="E3" s="14"/>
      <c r="F3" s="14" t="s">
        <v>8</v>
      </c>
      <c r="G3" s="15" t="s">
        <v>9</v>
      </c>
      <c r="H3" s="11" t="s">
        <v>10</v>
      </c>
      <c r="I3" s="11"/>
      <c r="J3" s="11" t="s">
        <v>11</v>
      </c>
      <c r="K3" s="11"/>
      <c r="L3" s="11"/>
      <c r="M3" s="11"/>
      <c r="N3" s="11"/>
      <c r="O3" s="11" t="s">
        <v>12</v>
      </c>
      <c r="P3" s="11"/>
      <c r="Q3" s="80"/>
      <c r="R3" s="22" t="s">
        <v>13</v>
      </c>
      <c r="S3" s="23"/>
      <c r="T3" s="11"/>
      <c r="U3" s="11"/>
    </row>
    <row r="4" s="1" customFormat="1" ht="27.9" customHeight="1" spans="1:21">
      <c r="A4" s="11" t="s">
        <v>14</v>
      </c>
      <c r="B4" s="11"/>
      <c r="C4" s="16"/>
      <c r="D4" s="16"/>
      <c r="E4" s="14"/>
      <c r="F4" s="14" t="s">
        <v>15</v>
      </c>
      <c r="G4" s="17"/>
      <c r="H4" s="11" t="s">
        <v>16</v>
      </c>
      <c r="I4" s="11"/>
      <c r="J4" s="11" t="s">
        <v>17</v>
      </c>
      <c r="K4" s="11"/>
      <c r="L4" s="11"/>
      <c r="M4" s="11"/>
      <c r="N4" s="11"/>
      <c r="O4" s="11" t="s">
        <v>18</v>
      </c>
      <c r="P4" s="11"/>
      <c r="Q4" s="81"/>
      <c r="R4" s="14" t="s">
        <v>19</v>
      </c>
      <c r="S4" s="14" t="s">
        <v>20</v>
      </c>
      <c r="T4" s="14" t="s">
        <v>21</v>
      </c>
      <c r="U4" s="14"/>
    </row>
    <row r="5" s="1" customFormat="1" ht="27.9" customHeight="1" spans="1:21">
      <c r="A5" s="11" t="s">
        <v>22</v>
      </c>
      <c r="B5" s="18" t="s">
        <v>23</v>
      </c>
      <c r="C5" s="19"/>
      <c r="D5" s="19"/>
      <c r="E5" s="19"/>
      <c r="F5" s="20"/>
      <c r="G5" s="21" t="s">
        <v>24</v>
      </c>
      <c r="H5" s="18" t="s">
        <v>23</v>
      </c>
      <c r="I5" s="19"/>
      <c r="J5" s="20"/>
      <c r="K5" s="18" t="s">
        <v>25</v>
      </c>
      <c r="L5" s="19"/>
      <c r="M5" s="18" t="s">
        <v>26</v>
      </c>
      <c r="N5" s="20"/>
      <c r="O5" s="18" t="s">
        <v>27</v>
      </c>
      <c r="P5" s="20"/>
      <c r="Q5" s="82" t="s">
        <v>28</v>
      </c>
      <c r="R5" s="83"/>
      <c r="S5" s="83"/>
      <c r="T5" s="14" t="s">
        <v>29</v>
      </c>
      <c r="U5" s="60" t="s">
        <v>30</v>
      </c>
    </row>
    <row r="6" s="1" customFormat="1" ht="27.9" customHeight="1" spans="1:21">
      <c r="A6" s="11"/>
      <c r="B6" s="22" t="s">
        <v>31</v>
      </c>
      <c r="C6" s="23"/>
      <c r="D6" s="23"/>
      <c r="E6" s="23"/>
      <c r="F6" s="24"/>
      <c r="G6" s="11"/>
      <c r="H6" s="22" t="s">
        <v>32</v>
      </c>
      <c r="I6" s="23"/>
      <c r="J6" s="24"/>
      <c r="K6" s="22" t="s">
        <v>33</v>
      </c>
      <c r="L6" s="23"/>
      <c r="M6" s="22" t="s">
        <v>34</v>
      </c>
      <c r="N6" s="24"/>
      <c r="O6" s="22" t="s">
        <v>35</v>
      </c>
      <c r="P6" s="24"/>
      <c r="Q6" s="84" t="s">
        <v>36</v>
      </c>
      <c r="R6" s="85"/>
      <c r="S6" s="85"/>
      <c r="T6" s="14"/>
      <c r="U6" s="60"/>
    </row>
    <row r="7" s="1" customFormat="1" ht="27.9" customHeight="1" spans="1:21">
      <c r="A7" s="11"/>
      <c r="B7" s="25" t="s">
        <v>37</v>
      </c>
      <c r="C7" s="11" t="s">
        <v>38</v>
      </c>
      <c r="D7" s="11" t="s">
        <v>39</v>
      </c>
      <c r="E7" s="14" t="s">
        <v>40</v>
      </c>
      <c r="F7" s="14" t="s">
        <v>41</v>
      </c>
      <c r="G7" s="25" t="s">
        <v>42</v>
      </c>
      <c r="H7" s="11" t="s">
        <v>43</v>
      </c>
      <c r="I7" s="14" t="s">
        <v>44</v>
      </c>
      <c r="J7" s="14" t="s">
        <v>45</v>
      </c>
      <c r="K7" s="61" t="s">
        <v>44</v>
      </c>
      <c r="L7" s="61" t="s">
        <v>45</v>
      </c>
      <c r="M7" s="14" t="s">
        <v>44</v>
      </c>
      <c r="N7" s="11" t="s">
        <v>45</v>
      </c>
      <c r="O7" s="11" t="s">
        <v>44</v>
      </c>
      <c r="P7" s="11" t="s">
        <v>45</v>
      </c>
      <c r="Q7" s="81" t="s">
        <v>46</v>
      </c>
      <c r="R7" s="14" t="s">
        <v>47</v>
      </c>
      <c r="S7" s="14" t="s">
        <v>48</v>
      </c>
      <c r="T7" s="14"/>
      <c r="U7" s="60"/>
    </row>
    <row r="8" s="2" customFormat="1" ht="30" customHeight="1" spans="1:21">
      <c r="A8" s="26">
        <v>1</v>
      </c>
      <c r="B8" s="27">
        <v>44922</v>
      </c>
      <c r="C8" s="26"/>
      <c r="D8" s="28">
        <v>978880</v>
      </c>
      <c r="E8" s="29" t="s">
        <v>49</v>
      </c>
      <c r="F8" s="30" t="s">
        <v>50</v>
      </c>
      <c r="G8" s="28"/>
      <c r="H8" s="31"/>
      <c r="I8" s="28"/>
      <c r="J8" s="28"/>
      <c r="K8" s="28"/>
      <c r="L8" s="28"/>
      <c r="M8" s="28"/>
      <c r="N8" s="29"/>
      <c r="O8" s="62"/>
      <c r="P8" s="62"/>
      <c r="Q8" s="86" t="s">
        <v>51</v>
      </c>
      <c r="R8" s="87"/>
      <c r="S8" s="28"/>
      <c r="T8" s="28">
        <v>978880</v>
      </c>
      <c r="U8" s="88"/>
    </row>
    <row r="9" s="2" customFormat="1" ht="28" customHeight="1" spans="1:21">
      <c r="A9" s="26">
        <v>2</v>
      </c>
      <c r="B9" s="27">
        <v>45069</v>
      </c>
      <c r="C9" s="26"/>
      <c r="D9" s="28">
        <v>200000</v>
      </c>
      <c r="E9" s="29" t="s">
        <v>49</v>
      </c>
      <c r="F9" s="32" t="s">
        <v>50</v>
      </c>
      <c r="G9" s="33"/>
      <c r="H9" s="33"/>
      <c r="I9" s="33"/>
      <c r="J9" s="33"/>
      <c r="K9" s="33"/>
      <c r="L9" s="33"/>
      <c r="M9" s="28"/>
      <c r="N9" s="28"/>
      <c r="O9" s="62"/>
      <c r="P9" s="62"/>
      <c r="Q9" s="86" t="s">
        <v>52</v>
      </c>
      <c r="R9" s="89">
        <v>1281150</v>
      </c>
      <c r="S9" s="88"/>
      <c r="T9" s="28">
        <v>200000</v>
      </c>
      <c r="U9" s="88"/>
    </row>
    <row r="10" s="2" customFormat="1" ht="24" customHeight="1" spans="1:21">
      <c r="A10" s="26">
        <v>3</v>
      </c>
      <c r="B10" s="27">
        <v>45096</v>
      </c>
      <c r="C10" s="34"/>
      <c r="D10" s="28">
        <v>60171.45</v>
      </c>
      <c r="E10" s="29" t="s">
        <v>49</v>
      </c>
      <c r="F10" s="32" t="s">
        <v>50</v>
      </c>
      <c r="G10" s="33"/>
      <c r="H10" s="33"/>
      <c r="I10" s="33"/>
      <c r="J10" s="33"/>
      <c r="K10" s="33"/>
      <c r="L10" s="33"/>
      <c r="M10" s="28"/>
      <c r="N10" s="28"/>
      <c r="O10" s="62"/>
      <c r="P10" s="62"/>
      <c r="Q10" s="90" t="s">
        <v>53</v>
      </c>
      <c r="R10" s="89">
        <v>105443.45</v>
      </c>
      <c r="S10" s="88"/>
      <c r="T10" s="28">
        <v>60171.45</v>
      </c>
      <c r="U10" s="88"/>
    </row>
    <row r="11" s="2" customFormat="1" ht="33" customHeight="1" spans="1:21">
      <c r="A11" s="26">
        <v>4</v>
      </c>
      <c r="B11" s="27">
        <v>45117</v>
      </c>
      <c r="C11" s="34"/>
      <c r="D11" s="28">
        <v>500000</v>
      </c>
      <c r="E11" s="29" t="s">
        <v>49</v>
      </c>
      <c r="F11" s="32" t="s">
        <v>50</v>
      </c>
      <c r="G11" s="33"/>
      <c r="H11" s="33"/>
      <c r="I11" s="33"/>
      <c r="J11" s="33"/>
      <c r="K11" s="33"/>
      <c r="L11" s="33"/>
      <c r="M11" s="28"/>
      <c r="N11" s="28"/>
      <c r="O11" s="62"/>
      <c r="P11" s="62"/>
      <c r="Q11" s="86" t="s">
        <v>52</v>
      </c>
      <c r="R11" s="89">
        <v>1281150</v>
      </c>
      <c r="S11" s="88"/>
      <c r="T11" s="28">
        <v>500000</v>
      </c>
      <c r="U11" s="88"/>
    </row>
    <row r="12" s="2" customFormat="1" ht="31" customHeight="1" spans="1:21">
      <c r="A12" s="26">
        <v>5</v>
      </c>
      <c r="B12" s="27">
        <v>45120</v>
      </c>
      <c r="C12" s="34"/>
      <c r="D12" s="28">
        <v>83000</v>
      </c>
      <c r="E12" s="28" t="s">
        <v>49</v>
      </c>
      <c r="F12" s="28" t="s">
        <v>50</v>
      </c>
      <c r="G12" s="33"/>
      <c r="H12" s="33"/>
      <c r="I12" s="33"/>
      <c r="J12" s="33"/>
      <c r="K12" s="33"/>
      <c r="L12" s="33"/>
      <c r="M12" s="28"/>
      <c r="N12" s="28"/>
      <c r="O12" s="62"/>
      <c r="P12" s="62"/>
      <c r="Q12" s="86" t="s">
        <v>54</v>
      </c>
      <c r="R12" s="89">
        <v>249000</v>
      </c>
      <c r="S12" s="88"/>
      <c r="T12" s="28">
        <v>83000</v>
      </c>
      <c r="U12" s="88"/>
    </row>
    <row r="13" s="2" customFormat="1" ht="29" customHeight="1" spans="1:21">
      <c r="A13" s="26">
        <v>6</v>
      </c>
      <c r="B13" s="27">
        <v>45131</v>
      </c>
      <c r="C13" s="34"/>
      <c r="D13" s="28">
        <v>75600</v>
      </c>
      <c r="E13" s="28" t="s">
        <v>49</v>
      </c>
      <c r="F13" s="28" t="s">
        <v>50</v>
      </c>
      <c r="G13" s="33"/>
      <c r="H13" s="33"/>
      <c r="I13" s="33"/>
      <c r="J13" s="33"/>
      <c r="K13" s="33"/>
      <c r="L13" s="33"/>
      <c r="M13" s="28"/>
      <c r="N13" s="28"/>
      <c r="O13" s="62"/>
      <c r="P13" s="62"/>
      <c r="Q13" s="86" t="s">
        <v>55</v>
      </c>
      <c r="R13" s="89">
        <v>264600</v>
      </c>
      <c r="S13" s="88"/>
      <c r="T13" s="28">
        <v>75600</v>
      </c>
      <c r="U13" s="88"/>
    </row>
    <row r="14" s="2" customFormat="1" ht="24" customHeight="1" spans="1:21">
      <c r="A14" s="26">
        <v>7</v>
      </c>
      <c r="B14" s="27">
        <v>45159</v>
      </c>
      <c r="C14" s="34"/>
      <c r="D14" s="28">
        <v>36000</v>
      </c>
      <c r="E14" s="28" t="s">
        <v>49</v>
      </c>
      <c r="F14" s="32" t="s">
        <v>50</v>
      </c>
      <c r="G14" s="33"/>
      <c r="H14" s="33"/>
      <c r="I14" s="33"/>
      <c r="J14" s="33"/>
      <c r="K14" s="33"/>
      <c r="L14" s="33"/>
      <c r="M14" s="28">
        <v>500</v>
      </c>
      <c r="N14" s="28" t="s">
        <v>56</v>
      </c>
      <c r="O14" s="62"/>
      <c r="P14" s="62"/>
      <c r="Q14" s="86" t="s">
        <v>57</v>
      </c>
      <c r="R14" s="89">
        <v>126000</v>
      </c>
      <c r="S14" s="88"/>
      <c r="T14" s="28">
        <v>36000</v>
      </c>
      <c r="U14" s="88"/>
    </row>
    <row r="15" s="2" customFormat="1" ht="26" customHeight="1" spans="1:23">
      <c r="A15" s="26">
        <v>8</v>
      </c>
      <c r="B15" s="27">
        <v>45170</v>
      </c>
      <c r="C15" s="26"/>
      <c r="D15" s="35">
        <v>383000</v>
      </c>
      <c r="E15" s="29" t="s">
        <v>49</v>
      </c>
      <c r="F15" s="32" t="s">
        <v>50</v>
      </c>
      <c r="G15" s="28"/>
      <c r="H15" s="36"/>
      <c r="I15" s="28"/>
      <c r="J15" s="28"/>
      <c r="K15" s="28"/>
      <c r="L15" s="28"/>
      <c r="M15" s="28">
        <v>1597</v>
      </c>
      <c r="N15" s="63" t="s">
        <v>58</v>
      </c>
      <c r="O15" s="62"/>
      <c r="P15" s="62"/>
      <c r="Q15" s="91" t="s">
        <v>52</v>
      </c>
      <c r="R15" s="89">
        <v>1281150</v>
      </c>
      <c r="S15" s="92"/>
      <c r="T15" s="92">
        <v>300000</v>
      </c>
      <c r="U15" s="92"/>
      <c r="V15" s="93"/>
      <c r="W15" s="93"/>
    </row>
    <row r="16" s="2" customFormat="1" ht="25" customHeight="1" spans="1:23">
      <c r="A16" s="26"/>
      <c r="B16" s="27"/>
      <c r="C16" s="26"/>
      <c r="D16" s="35"/>
      <c r="E16" s="29"/>
      <c r="F16" s="30"/>
      <c r="G16" s="28"/>
      <c r="H16" s="37"/>
      <c r="I16" s="28"/>
      <c r="J16" s="28"/>
      <c r="K16" s="28"/>
      <c r="L16" s="28"/>
      <c r="M16" s="28"/>
      <c r="N16" s="63"/>
      <c r="O16" s="62"/>
      <c r="P16" s="62"/>
      <c r="Q16" s="91" t="s">
        <v>54</v>
      </c>
      <c r="R16" s="89">
        <v>249000</v>
      </c>
      <c r="S16" s="92"/>
      <c r="T16" s="92">
        <v>83000</v>
      </c>
      <c r="U16" s="92"/>
      <c r="V16" s="93"/>
      <c r="W16" s="93"/>
    </row>
    <row r="17" s="2" customFormat="1" ht="25" customHeight="1" spans="1:23">
      <c r="A17" s="26">
        <v>9</v>
      </c>
      <c r="B17" s="38">
        <v>45211</v>
      </c>
      <c r="C17" s="26"/>
      <c r="D17" s="35">
        <v>281150</v>
      </c>
      <c r="E17" s="39" t="s">
        <v>49</v>
      </c>
      <c r="F17" s="39" t="s">
        <v>50</v>
      </c>
      <c r="G17" s="28"/>
      <c r="H17" s="37"/>
      <c r="I17" s="28"/>
      <c r="J17" s="28"/>
      <c r="K17" s="28"/>
      <c r="L17" s="28"/>
      <c r="M17" s="28"/>
      <c r="N17" s="63"/>
      <c r="O17" s="62"/>
      <c r="P17" s="62"/>
      <c r="Q17" s="91" t="s">
        <v>52</v>
      </c>
      <c r="R17" s="89">
        <v>1281150</v>
      </c>
      <c r="S17" s="92"/>
      <c r="T17" s="92">
        <v>281150</v>
      </c>
      <c r="U17" s="92"/>
      <c r="V17" s="93"/>
      <c r="W17" s="93"/>
    </row>
    <row r="18" s="2" customFormat="1" ht="25" customHeight="1" spans="1:23">
      <c r="A18" s="26">
        <v>10</v>
      </c>
      <c r="B18" s="38">
        <v>45225</v>
      </c>
      <c r="C18" s="26">
        <v>856350</v>
      </c>
      <c r="D18" s="35"/>
      <c r="E18" s="39" t="s">
        <v>59</v>
      </c>
      <c r="F18" s="39" t="s">
        <v>60</v>
      </c>
      <c r="G18" s="28"/>
      <c r="H18" s="37">
        <v>0.02</v>
      </c>
      <c r="I18" s="28">
        <f>C3*H18*50%</f>
        <v>97888</v>
      </c>
      <c r="J18" s="28" t="s">
        <v>61</v>
      </c>
      <c r="K18" s="28"/>
      <c r="L18" s="28"/>
      <c r="M18" s="28">
        <v>2427.63</v>
      </c>
      <c r="N18" s="64" t="s">
        <v>62</v>
      </c>
      <c r="O18" s="62"/>
      <c r="P18" s="62"/>
      <c r="Q18" s="91" t="s">
        <v>54</v>
      </c>
      <c r="R18" s="89">
        <v>249000</v>
      </c>
      <c r="S18" s="92"/>
      <c r="T18" s="92">
        <v>83000</v>
      </c>
      <c r="U18" s="92"/>
      <c r="V18" s="93"/>
      <c r="W18" s="93"/>
    </row>
    <row r="19" s="2" customFormat="1" ht="25" customHeight="1" spans="1:23">
      <c r="A19" s="26"/>
      <c r="B19" s="38"/>
      <c r="C19" s="26">
        <v>1998150</v>
      </c>
      <c r="D19" s="35"/>
      <c r="E19" s="39" t="s">
        <v>63</v>
      </c>
      <c r="F19" s="39" t="s">
        <v>64</v>
      </c>
      <c r="G19" s="28"/>
      <c r="H19" s="37"/>
      <c r="I19" s="28"/>
      <c r="J19" s="28"/>
      <c r="K19" s="28"/>
      <c r="L19" s="28"/>
      <c r="M19" s="28">
        <v>2427.63</v>
      </c>
      <c r="N19" s="63" t="s">
        <v>65</v>
      </c>
      <c r="O19" s="62"/>
      <c r="P19" s="62"/>
      <c r="Q19" s="91"/>
      <c r="R19" s="94"/>
      <c r="S19" s="92"/>
      <c r="T19" s="92"/>
      <c r="U19" s="92"/>
      <c r="V19" s="93"/>
      <c r="W19" s="93"/>
    </row>
    <row r="20" s="2" customFormat="1" ht="25" customHeight="1" spans="1:23">
      <c r="A20" s="26">
        <v>11</v>
      </c>
      <c r="B20" s="38">
        <v>45230</v>
      </c>
      <c r="C20" s="26"/>
      <c r="D20" s="35"/>
      <c r="E20" s="39"/>
      <c r="F20" s="39"/>
      <c r="G20" s="28"/>
      <c r="H20" s="37"/>
      <c r="I20" s="28"/>
      <c r="J20" s="28"/>
      <c r="K20" s="28"/>
      <c r="L20" s="28"/>
      <c r="M20" s="28">
        <v>100</v>
      </c>
      <c r="N20" s="63" t="s">
        <v>66</v>
      </c>
      <c r="O20" s="62"/>
      <c r="P20" s="62"/>
      <c r="Q20" s="91" t="s">
        <v>67</v>
      </c>
      <c r="R20" s="92">
        <v>201763</v>
      </c>
      <c r="S20" s="92"/>
      <c r="T20" s="92">
        <v>201763</v>
      </c>
      <c r="U20" s="92"/>
      <c r="V20" s="93"/>
      <c r="W20" s="93"/>
    </row>
    <row r="21" s="2" customFormat="1" ht="25" customHeight="1" spans="1:23">
      <c r="A21" s="26">
        <v>12</v>
      </c>
      <c r="B21" s="38">
        <v>45233</v>
      </c>
      <c r="C21" s="26"/>
      <c r="D21" s="35"/>
      <c r="E21" s="39"/>
      <c r="F21" s="39"/>
      <c r="G21" s="28"/>
      <c r="H21" s="37"/>
      <c r="I21" s="28"/>
      <c r="J21" s="28"/>
      <c r="K21" s="28">
        <v>753</v>
      </c>
      <c r="L21" s="28" t="s">
        <v>68</v>
      </c>
      <c r="M21" s="28">
        <v>100</v>
      </c>
      <c r="N21" s="63" t="s">
        <v>66</v>
      </c>
      <c r="O21" s="62"/>
      <c r="P21" s="62"/>
      <c r="Q21" s="91" t="s">
        <v>69</v>
      </c>
      <c r="R21" s="92">
        <v>228000</v>
      </c>
      <c r="S21" s="92"/>
      <c r="T21" s="92">
        <v>228000</v>
      </c>
      <c r="U21" s="92"/>
      <c r="V21" s="93"/>
      <c r="W21" s="93"/>
    </row>
    <row r="22" s="2" customFormat="1" ht="25" customHeight="1" spans="1:23">
      <c r="A22" s="26">
        <v>13</v>
      </c>
      <c r="B22" s="38">
        <v>45240</v>
      </c>
      <c r="C22" s="26"/>
      <c r="D22" s="35"/>
      <c r="E22" s="39"/>
      <c r="F22" s="39"/>
      <c r="G22" s="28"/>
      <c r="H22" s="37"/>
      <c r="I22" s="28"/>
      <c r="J22" s="28"/>
      <c r="K22" s="28">
        <v>1200</v>
      </c>
      <c r="L22" s="28" t="s">
        <v>70</v>
      </c>
      <c r="M22" s="28">
        <v>100</v>
      </c>
      <c r="N22" s="63" t="s">
        <v>66</v>
      </c>
      <c r="O22" s="62"/>
      <c r="P22" s="62"/>
      <c r="Q22" s="91" t="s">
        <v>71</v>
      </c>
      <c r="R22" s="92">
        <v>1792500</v>
      </c>
      <c r="S22" s="92"/>
      <c r="T22" s="92">
        <v>846350</v>
      </c>
      <c r="U22" s="92"/>
      <c r="V22" s="93" t="s">
        <v>72</v>
      </c>
      <c r="W22" s="93"/>
    </row>
    <row r="23" s="2" customFormat="1" ht="25" customHeight="1" spans="1:23">
      <c r="A23" s="26">
        <v>14</v>
      </c>
      <c r="B23" s="38">
        <v>45258</v>
      </c>
      <c r="C23" s="26"/>
      <c r="D23" s="35"/>
      <c r="E23" s="39"/>
      <c r="F23" s="39"/>
      <c r="G23" s="28"/>
      <c r="H23" s="37"/>
      <c r="I23" s="28"/>
      <c r="J23" s="28"/>
      <c r="K23" s="28"/>
      <c r="L23" s="28"/>
      <c r="M23" s="28">
        <v>100</v>
      </c>
      <c r="N23" s="63" t="s">
        <v>66</v>
      </c>
      <c r="O23" s="62"/>
      <c r="P23" s="62"/>
      <c r="Q23" s="91" t="s">
        <v>73</v>
      </c>
      <c r="R23" s="92">
        <v>126000</v>
      </c>
      <c r="S23" s="92"/>
      <c r="T23" s="92">
        <v>126000</v>
      </c>
      <c r="U23" s="92"/>
      <c r="V23" s="93"/>
      <c r="W23" s="93"/>
    </row>
    <row r="24" s="2" customFormat="1" ht="25" customHeight="1" spans="1:23">
      <c r="A24" s="26"/>
      <c r="B24" s="38"/>
      <c r="C24" s="26"/>
      <c r="D24" s="35"/>
      <c r="E24" s="39"/>
      <c r="F24" s="39"/>
      <c r="G24" s="28"/>
      <c r="H24" s="37"/>
      <c r="I24" s="28"/>
      <c r="J24" s="28"/>
      <c r="K24" s="28"/>
      <c r="L24" s="28"/>
      <c r="M24" s="28">
        <v>50</v>
      </c>
      <c r="N24" s="63" t="s">
        <v>66</v>
      </c>
      <c r="O24" s="62"/>
      <c r="P24" s="62"/>
      <c r="Q24" s="91" t="s">
        <v>69</v>
      </c>
      <c r="R24" s="92">
        <v>228000</v>
      </c>
      <c r="S24" s="92"/>
      <c r="T24" s="92">
        <v>28500</v>
      </c>
      <c r="U24" s="92"/>
      <c r="V24" s="93"/>
      <c r="W24" s="93"/>
    </row>
    <row r="25" s="2" customFormat="1" ht="25" customHeight="1" spans="1:23">
      <c r="A25" s="26">
        <v>15</v>
      </c>
      <c r="B25" s="38">
        <v>45272</v>
      </c>
      <c r="C25" s="26"/>
      <c r="D25" s="35"/>
      <c r="E25" s="39"/>
      <c r="F25" s="39"/>
      <c r="G25" s="28"/>
      <c r="H25" s="37"/>
      <c r="I25" s="28"/>
      <c r="J25" s="28"/>
      <c r="K25" s="28"/>
      <c r="L25" s="28"/>
      <c r="M25" s="28">
        <v>100</v>
      </c>
      <c r="N25" s="63" t="s">
        <v>66</v>
      </c>
      <c r="O25" s="62"/>
      <c r="P25" s="62"/>
      <c r="Q25" s="91" t="s">
        <v>71</v>
      </c>
      <c r="R25" s="92">
        <v>1792500</v>
      </c>
      <c r="S25" s="92"/>
      <c r="T25" s="92">
        <v>833594</v>
      </c>
      <c r="U25" s="92"/>
      <c r="V25" s="93" t="s">
        <v>72</v>
      </c>
      <c r="W25" s="93"/>
    </row>
    <row r="26" s="3" customFormat="1" ht="25" customHeight="1" spans="1:23">
      <c r="A26" s="40">
        <v>16</v>
      </c>
      <c r="B26" s="41">
        <v>45280</v>
      </c>
      <c r="C26" s="40">
        <v>1998150</v>
      </c>
      <c r="D26" s="42">
        <v>-1000000</v>
      </c>
      <c r="E26" s="43" t="s">
        <v>63</v>
      </c>
      <c r="F26" s="43" t="s">
        <v>64</v>
      </c>
      <c r="G26" s="44"/>
      <c r="H26" s="45"/>
      <c r="I26" s="44"/>
      <c r="J26" s="44"/>
      <c r="K26" s="44"/>
      <c r="L26" s="44"/>
      <c r="M26" s="44">
        <v>100</v>
      </c>
      <c r="N26" s="65" t="s">
        <v>66</v>
      </c>
      <c r="O26" s="66"/>
      <c r="P26" s="66"/>
      <c r="Q26" s="95" t="s">
        <v>74</v>
      </c>
      <c r="R26" s="96">
        <v>129000</v>
      </c>
      <c r="S26" s="96"/>
      <c r="T26" s="96">
        <v>129000</v>
      </c>
      <c r="U26" s="96"/>
      <c r="V26" s="5"/>
      <c r="W26" s="5"/>
    </row>
    <row r="27" s="3" customFormat="1" ht="25" customHeight="1" spans="1:23">
      <c r="A27" s="40"/>
      <c r="B27" s="41"/>
      <c r="C27" s="40">
        <v>856350</v>
      </c>
      <c r="D27" s="42"/>
      <c r="E27" s="43" t="s">
        <v>59</v>
      </c>
      <c r="F27" s="43" t="s">
        <v>60</v>
      </c>
      <c r="G27" s="44"/>
      <c r="H27" s="45">
        <v>0.02</v>
      </c>
      <c r="I27" s="44">
        <v>97888</v>
      </c>
      <c r="J27" s="44" t="s">
        <v>75</v>
      </c>
      <c r="K27" s="44"/>
      <c r="L27" s="44"/>
      <c r="M27" s="44">
        <v>100</v>
      </c>
      <c r="N27" s="65" t="s">
        <v>66</v>
      </c>
      <c r="O27" s="66"/>
      <c r="P27" s="66"/>
      <c r="Q27" s="95" t="s">
        <v>76</v>
      </c>
      <c r="R27" s="96"/>
      <c r="S27" s="96"/>
      <c r="T27" s="96"/>
      <c r="U27" s="96"/>
      <c r="V27" s="5"/>
      <c r="W27" s="5"/>
    </row>
    <row r="28" s="2" customFormat="1" ht="25" customHeight="1" spans="1:23">
      <c r="A28" s="26">
        <v>17</v>
      </c>
      <c r="B28" s="38">
        <v>45321</v>
      </c>
      <c r="C28" s="26"/>
      <c r="D28" s="35"/>
      <c r="E28" s="39"/>
      <c r="F28" s="39"/>
      <c r="G28" s="28"/>
      <c r="H28" s="37"/>
      <c r="I28" s="28"/>
      <c r="J28" s="28"/>
      <c r="K28" s="28">
        <v>1618.42</v>
      </c>
      <c r="L28" s="29" t="s">
        <v>65</v>
      </c>
      <c r="M28" s="28">
        <v>400</v>
      </c>
      <c r="N28" s="63" t="s">
        <v>66</v>
      </c>
      <c r="O28" s="62"/>
      <c r="P28" s="62"/>
      <c r="Q28" s="91" t="s">
        <v>77</v>
      </c>
      <c r="R28" s="92">
        <v>3694141</v>
      </c>
      <c r="S28" s="92"/>
      <c r="T28" s="92">
        <v>2000000</v>
      </c>
      <c r="U28" s="92"/>
      <c r="V28" s="93" t="s">
        <v>78</v>
      </c>
      <c r="W28" s="93"/>
    </row>
    <row r="29" s="2" customFormat="1" ht="25" customHeight="1" spans="1:23">
      <c r="A29" s="26">
        <v>18</v>
      </c>
      <c r="B29" s="38">
        <v>45525</v>
      </c>
      <c r="C29" s="26"/>
      <c r="D29" s="35"/>
      <c r="E29" s="39"/>
      <c r="F29" s="39"/>
      <c r="G29" s="28"/>
      <c r="H29" s="37"/>
      <c r="I29" s="28"/>
      <c r="J29" s="28"/>
      <c r="K29" s="28"/>
      <c r="L29" s="28"/>
      <c r="M29" s="28"/>
      <c r="N29" s="63"/>
      <c r="O29" s="62"/>
      <c r="P29" s="62"/>
      <c r="Q29" s="91" t="s">
        <v>51</v>
      </c>
      <c r="R29" s="94"/>
      <c r="S29" s="92"/>
      <c r="T29" s="92">
        <v>-978880</v>
      </c>
      <c r="U29" s="92"/>
      <c r="V29" s="93"/>
      <c r="W29" s="93"/>
    </row>
    <row r="30" s="2" customFormat="1" ht="25" customHeight="1" spans="1:23">
      <c r="A30" s="26">
        <v>19</v>
      </c>
      <c r="B30" s="38">
        <v>45597</v>
      </c>
      <c r="C30" s="26">
        <v>1332100</v>
      </c>
      <c r="D30" s="35"/>
      <c r="E30" s="39" t="s">
        <v>63</v>
      </c>
      <c r="F30" s="39" t="s">
        <v>79</v>
      </c>
      <c r="G30" s="28"/>
      <c r="H30" s="37"/>
      <c r="I30" s="28"/>
      <c r="J30" s="28"/>
      <c r="K30" s="28"/>
      <c r="L30" s="28"/>
      <c r="M30" s="28">
        <v>200</v>
      </c>
      <c r="N30" s="63" t="s">
        <v>66</v>
      </c>
      <c r="O30" s="62"/>
      <c r="P30" s="62"/>
      <c r="Q30" s="91" t="s">
        <v>77</v>
      </c>
      <c r="R30" s="92">
        <v>3694141</v>
      </c>
      <c r="S30" s="92"/>
      <c r="T30" s="92">
        <v>1123241</v>
      </c>
      <c r="U30" s="92"/>
      <c r="V30" s="93"/>
      <c r="W30" s="93"/>
    </row>
    <row r="31" s="2" customFormat="1" ht="25" customHeight="1" spans="1:23">
      <c r="A31" s="26"/>
      <c r="B31" s="38"/>
      <c r="C31" s="26">
        <v>570900</v>
      </c>
      <c r="D31" s="35"/>
      <c r="E31" s="39" t="s">
        <v>59</v>
      </c>
      <c r="F31" s="39" t="s">
        <v>60</v>
      </c>
      <c r="G31" s="28"/>
      <c r="H31" s="37"/>
      <c r="I31" s="28"/>
      <c r="J31" s="28"/>
      <c r="K31" s="28"/>
      <c r="L31" s="28"/>
      <c r="M31" s="28"/>
      <c r="N31" s="63"/>
      <c r="O31" s="62"/>
      <c r="P31" s="62"/>
      <c r="Q31" s="91"/>
      <c r="R31" s="94"/>
      <c r="S31" s="92"/>
      <c r="T31" s="92"/>
      <c r="U31" s="92"/>
      <c r="V31" s="93"/>
      <c r="W31" s="93"/>
    </row>
    <row r="32" s="2" customFormat="1" ht="25" customHeight="1" spans="1:23">
      <c r="A32" s="26">
        <v>20</v>
      </c>
      <c r="B32" s="38">
        <v>45650</v>
      </c>
      <c r="C32" s="26"/>
      <c r="D32" s="35"/>
      <c r="E32" s="39"/>
      <c r="F32" s="39"/>
      <c r="G32" s="28"/>
      <c r="H32" s="37"/>
      <c r="I32" s="28"/>
      <c r="J32" s="28"/>
      <c r="K32" s="28">
        <v>10000</v>
      </c>
      <c r="L32" s="28" t="s">
        <v>80</v>
      </c>
      <c r="M32" s="28">
        <v>100</v>
      </c>
      <c r="N32" s="63" t="s">
        <v>66</v>
      </c>
      <c r="O32" s="62"/>
      <c r="P32" s="62"/>
      <c r="Q32" s="91" t="s">
        <v>71</v>
      </c>
      <c r="R32" s="92">
        <v>1792500</v>
      </c>
      <c r="S32" s="92"/>
      <c r="T32" s="92">
        <v>112556</v>
      </c>
      <c r="U32" s="92"/>
      <c r="V32" s="93" t="s">
        <v>72</v>
      </c>
      <c r="W32" s="93"/>
    </row>
    <row r="33" s="4" customFormat="1" ht="25" customHeight="1" spans="1:23">
      <c r="A33" s="46">
        <v>21</v>
      </c>
      <c r="B33" s="47">
        <v>45651</v>
      </c>
      <c r="C33" s="46"/>
      <c r="D33" s="48"/>
      <c r="E33" s="49"/>
      <c r="F33" s="49"/>
      <c r="G33" s="50"/>
      <c r="H33" s="51"/>
      <c r="I33" s="50"/>
      <c r="J33" s="50"/>
      <c r="K33" s="50"/>
      <c r="L33" s="50"/>
      <c r="M33" s="50">
        <v>100</v>
      </c>
      <c r="N33" s="67" t="s">
        <v>66</v>
      </c>
      <c r="O33" s="68"/>
      <c r="P33" s="68"/>
      <c r="Q33" s="97" t="s">
        <v>81</v>
      </c>
      <c r="R33" s="98">
        <v>489000</v>
      </c>
      <c r="S33" s="98"/>
      <c r="T33" s="98">
        <v>489000</v>
      </c>
      <c r="U33" s="98"/>
      <c r="V33" s="6" t="s">
        <v>72</v>
      </c>
      <c r="W33" s="6"/>
    </row>
    <row r="34" s="4" customFormat="1" ht="25" customHeight="1" spans="1:23">
      <c r="A34" s="46"/>
      <c r="B34" s="47"/>
      <c r="C34" s="46"/>
      <c r="D34" s="48"/>
      <c r="E34" s="49"/>
      <c r="F34" s="49"/>
      <c r="G34" s="50"/>
      <c r="H34" s="51"/>
      <c r="I34" s="50"/>
      <c r="J34" s="50"/>
      <c r="K34" s="50"/>
      <c r="L34" s="50"/>
      <c r="M34" s="50"/>
      <c r="N34" s="67"/>
      <c r="O34" s="68"/>
      <c r="P34" s="68"/>
      <c r="Q34" s="97"/>
      <c r="R34" s="99"/>
      <c r="S34" s="98"/>
      <c r="T34" s="98"/>
      <c r="U34" s="98"/>
      <c r="V34" s="6"/>
      <c r="W34" s="6"/>
    </row>
    <row r="35" s="4" customFormat="1" ht="25" customHeight="1" spans="1:23">
      <c r="A35" s="46"/>
      <c r="B35" s="47"/>
      <c r="C35" s="46"/>
      <c r="D35" s="48"/>
      <c r="E35" s="52"/>
      <c r="F35" s="53"/>
      <c r="G35" s="50"/>
      <c r="H35" s="51"/>
      <c r="I35" s="50"/>
      <c r="J35" s="50"/>
      <c r="K35" s="50"/>
      <c r="L35" s="50"/>
      <c r="M35" s="50"/>
      <c r="N35" s="67"/>
      <c r="O35" s="68"/>
      <c r="P35" s="68"/>
      <c r="Q35" s="97"/>
      <c r="R35" s="99"/>
      <c r="S35" s="98"/>
      <c r="T35" s="98"/>
      <c r="U35" s="98"/>
      <c r="V35" s="6"/>
      <c r="W35" s="6"/>
    </row>
    <row r="36" s="3" customFormat="1" ht="25" customHeight="1" spans="1:21">
      <c r="A36" s="40" t="s">
        <v>82</v>
      </c>
      <c r="B36" s="40"/>
      <c r="C36" s="54">
        <f>SUM(C8:C35)</f>
        <v>7612000</v>
      </c>
      <c r="D36" s="54">
        <f>SUM(D8:D35)</f>
        <v>1597801.45</v>
      </c>
      <c r="E36" s="26"/>
      <c r="F36" s="26"/>
      <c r="G36" s="26"/>
      <c r="H36" s="26"/>
      <c r="I36" s="54">
        <f>SUM(I8:I35)</f>
        <v>195776</v>
      </c>
      <c r="J36" s="26"/>
      <c r="K36" s="54">
        <f>SUM(K8:K35)</f>
        <v>13571.42</v>
      </c>
      <c r="L36" s="26"/>
      <c r="M36" s="54">
        <f>SUM(M8:M35)</f>
        <v>8502.26</v>
      </c>
      <c r="N36" s="26"/>
      <c r="O36" s="54">
        <f>SUM(O8:O35)</f>
        <v>0</v>
      </c>
      <c r="P36" s="26"/>
      <c r="Q36" s="100"/>
      <c r="R36" s="26"/>
      <c r="S36" s="26"/>
      <c r="T36" s="54">
        <f>SUM(T8:T35)</f>
        <v>7819925.45</v>
      </c>
      <c r="U36" s="54">
        <f>C36+D36-I36-K36-M36-O36-T36</f>
        <v>1172026.32</v>
      </c>
    </row>
    <row r="37" s="3" customFormat="1" ht="25" customHeight="1" spans="1:21">
      <c r="A37" s="40" t="s">
        <v>83</v>
      </c>
      <c r="B37" s="40"/>
      <c r="C37" s="40" t="s">
        <v>84</v>
      </c>
      <c r="D37" s="40"/>
      <c r="E37" s="40"/>
      <c r="F37" s="55">
        <f>Q37</f>
        <v>489000</v>
      </c>
      <c r="G37" s="56"/>
      <c r="H37" s="56"/>
      <c r="I37" s="56"/>
      <c r="J37" s="56"/>
      <c r="K37" s="69"/>
      <c r="L37" s="70"/>
      <c r="M37" s="71" t="s">
        <v>85</v>
      </c>
      <c r="N37" s="72"/>
      <c r="O37" s="72"/>
      <c r="P37" s="73" t="s">
        <v>86</v>
      </c>
      <c r="Q37" s="44">
        <f>T33</f>
        <v>489000</v>
      </c>
      <c r="R37" s="44"/>
      <c r="S37" s="44"/>
      <c r="T37" s="44"/>
      <c r="U37" s="44"/>
    </row>
    <row r="38" s="3" customFormat="1" ht="25" customHeight="1" spans="1:21">
      <c r="A38" s="40"/>
      <c r="B38" s="40"/>
      <c r="C38" s="40" t="s">
        <v>87</v>
      </c>
      <c r="D38" s="40"/>
      <c r="E38" s="40"/>
      <c r="F38" s="55">
        <v>0</v>
      </c>
      <c r="G38" s="56"/>
      <c r="H38" s="56"/>
      <c r="I38" s="56"/>
      <c r="J38" s="56"/>
      <c r="K38" s="69"/>
      <c r="L38" s="74"/>
      <c r="M38" s="75"/>
      <c r="N38" s="76"/>
      <c r="O38" s="76"/>
      <c r="P38" s="73" t="s">
        <v>88</v>
      </c>
      <c r="Q38" s="101" t="str">
        <f>SUBSTITUTE(SUBSTITUTE(TEXT(INT(Q37),"[DBNum2][$-804]G/通用格式元"&amp;IF(INT(F45)=F45,"整",""))&amp;TEXT(MID(F45,FIND(".",F45&amp;".0")+1,1),"[DBNum2][$-804]G/通用格式角")&amp;TEXT(MID(F45,FIND(".",F45&amp;".0")+2,1),"[DBNum2][$-804]G/通用格式分"),"零角","零"),"零分","")</f>
        <v>肆拾捌万玖仟元整</v>
      </c>
      <c r="R38" s="101"/>
      <c r="S38" s="101"/>
      <c r="T38" s="101"/>
      <c r="U38" s="101"/>
    </row>
    <row r="39" s="3" customFormat="1" ht="25" customHeight="1" spans="2:20">
      <c r="B39" s="7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7"/>
      <c r="Q39" s="9"/>
      <c r="S39" s="8"/>
      <c r="T39" s="8"/>
    </row>
    <row r="40" s="3" customFormat="1" ht="25" customHeight="1" spans="2:20">
      <c r="B40" s="7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/>
      <c r="Q40" s="9"/>
      <c r="S40" s="8"/>
      <c r="T40" s="8"/>
    </row>
    <row r="41" s="3" customFormat="1" ht="25" customHeight="1" spans="2:20">
      <c r="B41" s="7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/>
      <c r="Q41" s="9"/>
      <c r="S41" s="8"/>
      <c r="T41" s="8"/>
    </row>
    <row r="42" s="5" customFormat="1" ht="25" customHeight="1" spans="1:23">
      <c r="A42" s="3"/>
      <c r="B42" s="7"/>
      <c r="C42" s="3"/>
      <c r="D42" s="3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7"/>
      <c r="Q42" s="9"/>
      <c r="R42" s="3"/>
      <c r="S42" s="8"/>
      <c r="T42" s="8"/>
      <c r="U42" s="3"/>
      <c r="V42" s="3"/>
      <c r="W42" s="3"/>
    </row>
    <row r="43" s="5" customFormat="1" ht="25" customHeight="1" spans="1:23">
      <c r="A43" s="3"/>
      <c r="B43" s="57"/>
      <c r="C43" s="3"/>
      <c r="D43" s="3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7"/>
      <c r="Q43" s="9"/>
      <c r="R43" s="3"/>
      <c r="S43" s="8"/>
      <c r="T43" s="8"/>
      <c r="U43" s="3"/>
      <c r="V43" s="3"/>
      <c r="W43" s="3"/>
    </row>
    <row r="44" s="5" customFormat="1" ht="25" customHeight="1" spans="1:23">
      <c r="A44" s="3"/>
      <c r="B44" s="7"/>
      <c r="C44" s="3"/>
      <c r="D44" s="3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7"/>
      <c r="Q44" s="9"/>
      <c r="R44" s="3"/>
      <c r="S44" s="8"/>
      <c r="T44" s="8"/>
      <c r="U44" s="3"/>
      <c r="V44" s="3"/>
      <c r="W44" s="3"/>
    </row>
    <row r="45" s="5" customFormat="1" ht="25" customHeight="1" spans="1:23">
      <c r="A45" s="3"/>
      <c r="B45" s="7"/>
      <c r="C45" s="3"/>
      <c r="D45" s="3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7"/>
      <c r="Q45" s="9"/>
      <c r="R45" s="3"/>
      <c r="S45" s="8"/>
      <c r="T45" s="8"/>
      <c r="U45" s="3"/>
      <c r="V45" s="3"/>
      <c r="W45" s="3"/>
    </row>
    <row r="46" s="5" customFormat="1" ht="25" customHeight="1" spans="1:23">
      <c r="A46" s="3"/>
      <c r="B46" s="7"/>
      <c r="C46" s="3"/>
      <c r="D46" s="3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7"/>
      <c r="Q46" s="9"/>
      <c r="R46" s="3"/>
      <c r="S46" s="8"/>
      <c r="T46" s="8"/>
      <c r="U46" s="3"/>
      <c r="V46" s="3"/>
      <c r="W46" s="3"/>
    </row>
    <row r="47" s="5" customFormat="1" ht="25" customHeight="1" spans="1:23">
      <c r="A47" s="3"/>
      <c r="B47" s="7"/>
      <c r="C47" s="3"/>
      <c r="D47" s="3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7"/>
      <c r="Q47" s="9"/>
      <c r="R47" s="3"/>
      <c r="S47" s="8"/>
      <c r="T47" s="8"/>
      <c r="U47" s="3"/>
      <c r="V47" s="3"/>
      <c r="W47" s="3"/>
    </row>
    <row r="48" s="5" customFormat="1" ht="25" customHeight="1" spans="1:23">
      <c r="A48" s="3"/>
      <c r="B48" s="7"/>
      <c r="C48" s="3"/>
      <c r="D48" s="3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7"/>
      <c r="Q48" s="9"/>
      <c r="R48" s="3"/>
      <c r="S48" s="8"/>
      <c r="T48" s="8"/>
      <c r="U48" s="3"/>
      <c r="V48" s="3"/>
      <c r="W48" s="3"/>
    </row>
    <row r="49" s="5" customFormat="1" ht="25" customHeight="1" spans="1:23">
      <c r="A49" s="3"/>
      <c r="B49" s="7"/>
      <c r="C49" s="3"/>
      <c r="D49" s="3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7"/>
      <c r="Q49" s="9"/>
      <c r="R49" s="3"/>
      <c r="S49" s="8"/>
      <c r="T49" s="8"/>
      <c r="U49" s="3"/>
      <c r="V49" s="3"/>
      <c r="W49" s="3"/>
    </row>
    <row r="50" s="5" customFormat="1" ht="25" customHeight="1" spans="1:23">
      <c r="A50" s="3"/>
      <c r="B50" s="7"/>
      <c r="C50" s="3"/>
      <c r="D50" s="3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7"/>
      <c r="Q50" s="9"/>
      <c r="R50" s="3"/>
      <c r="S50" s="8"/>
      <c r="T50" s="8"/>
      <c r="U50" s="3"/>
      <c r="V50" s="3"/>
      <c r="W50" s="3"/>
    </row>
    <row r="51" s="5" customFormat="1" ht="25" customHeight="1" spans="1:23">
      <c r="A51" s="3"/>
      <c r="B51" s="7"/>
      <c r="C51" s="3"/>
      <c r="D51" s="3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7"/>
      <c r="Q51" s="9"/>
      <c r="R51" s="3"/>
      <c r="S51" s="8"/>
      <c r="T51" s="8"/>
      <c r="U51" s="3"/>
      <c r="V51" s="3"/>
      <c r="W51" s="3"/>
    </row>
    <row r="52" s="6" customFormat="1" ht="25" customHeight="1" spans="1:23">
      <c r="A52" s="3"/>
      <c r="B52" s="7"/>
      <c r="C52" s="3"/>
      <c r="D52" s="3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7"/>
      <c r="Q52" s="9"/>
      <c r="R52" s="3"/>
      <c r="S52" s="8"/>
      <c r="T52" s="8"/>
      <c r="U52" s="3"/>
      <c r="V52" s="3"/>
      <c r="W52" s="3"/>
    </row>
    <row r="53" s="5" customFormat="1" ht="25" customHeight="1" spans="1:23">
      <c r="A53" s="3"/>
      <c r="B53" s="7"/>
      <c r="C53" s="3"/>
      <c r="D53" s="3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7"/>
      <c r="Q53" s="9"/>
      <c r="R53" s="3"/>
      <c r="S53" s="8"/>
      <c r="T53" s="8"/>
      <c r="U53" s="3"/>
      <c r="V53" s="3"/>
      <c r="W53" s="3"/>
    </row>
    <row r="54" s="5" customFormat="1" ht="25" customHeight="1" spans="1:23">
      <c r="A54" s="3"/>
      <c r="B54" s="7"/>
      <c r="C54" s="3"/>
      <c r="D54" s="3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7"/>
      <c r="Q54" s="9"/>
      <c r="R54" s="3"/>
      <c r="S54" s="8"/>
      <c r="T54" s="8"/>
      <c r="U54" s="3"/>
      <c r="V54" s="3"/>
      <c r="W54" s="3"/>
    </row>
    <row r="55" s="6" customFormat="1" ht="25" customHeight="1" spans="1:23">
      <c r="A55" s="3"/>
      <c r="B55" s="7"/>
      <c r="C55" s="3"/>
      <c r="D55" s="3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7"/>
      <c r="Q55" s="9"/>
      <c r="R55" s="3"/>
      <c r="S55" s="8"/>
      <c r="T55" s="8"/>
      <c r="U55" s="3"/>
      <c r="V55" s="3"/>
      <c r="W55" s="3"/>
    </row>
    <row r="56" s="6" customFormat="1" ht="25" customHeight="1" spans="1:23">
      <c r="A56" s="3"/>
      <c r="B56" s="7"/>
      <c r="C56" s="3"/>
      <c r="D56" s="3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7"/>
      <c r="Q56" s="9"/>
      <c r="R56" s="3"/>
      <c r="S56" s="8"/>
      <c r="T56" s="8"/>
      <c r="U56" s="3"/>
      <c r="V56" s="3"/>
      <c r="W56" s="3"/>
    </row>
    <row r="57" s="3" customFormat="1" ht="30" customHeight="1" spans="2:20">
      <c r="B57" s="7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7"/>
      <c r="Q57" s="9"/>
      <c r="S57" s="8"/>
      <c r="T57" s="8"/>
    </row>
    <row r="58" s="3" customFormat="1" ht="30" customHeight="1" spans="2:20">
      <c r="B58" s="7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7"/>
      <c r="Q58" s="9"/>
      <c r="S58" s="8"/>
      <c r="T58" s="8"/>
    </row>
    <row r="59" s="3" customFormat="1" ht="30" customHeight="1" spans="2:20">
      <c r="B59" s="7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7"/>
      <c r="Q59" s="9"/>
      <c r="S59" s="8"/>
      <c r="T59" s="8"/>
    </row>
  </sheetData>
  <mergeCells count="44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36:B36"/>
    <mergeCell ref="C37:E37"/>
    <mergeCell ref="F37:K37"/>
    <mergeCell ref="Q37:U37"/>
    <mergeCell ref="C38:E38"/>
    <mergeCell ref="F38:K38"/>
    <mergeCell ref="Q38:U38"/>
    <mergeCell ref="A5:A7"/>
    <mergeCell ref="T5:T7"/>
    <mergeCell ref="U5:U7"/>
    <mergeCell ref="A37:B38"/>
    <mergeCell ref="M37:O38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2017-01-14T20:48:00Z</dcterms:created>
  <dcterms:modified xsi:type="dcterms:W3CDTF">2024-12-25T04:57:31Z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026E0EB1EF2D434C96C5D345711A493C</vt:lpwstr>
  </property>
  <property fmtid="{D5CDD505-2E9C-101B-9397-08002B2CF9AE}" pid="4" name="KSOReadingLayout">
    <vt:bool>true</vt:bool>
  </property>
</Properties>
</file>