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<sst xmlns="http://schemas.openxmlformats.org/spreadsheetml/2006/main" count="111" uniqueCount="83">
  <si>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 xml:space="preserve">工程款支付证书 </t>
  </si>
  <si>
    <t>工程名称</t>
  </si>
  <si>
    <t>仁寿县交通基础三年提升行动钟祥镇 2022 年道路加宽项目二标段</t>
  </si>
  <si>
    <t>建设单位</t>
  </si>
  <si>
    <t>仁寿县钟祥镇人民政府</t>
  </si>
  <si>
    <t>ERP编号</t>
  </si>
  <si>
    <t>档案编号</t>
  </si>
  <si>
    <t>合同金额</t>
  </si>
  <si>
    <t>中标时间</t>
  </si>
  <si>
    <t>2022.6.15</t>
  </si>
  <si>
    <t>已提供工程资料</t>
  </si>
  <si>
    <t>施工合同、中标通知书（彩打）、投资协议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</si>
  <si>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</si>
  <si>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</si>
  <si>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</si>
  <si>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</si>
  <si>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</si>
  <si>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</si>
  <si>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</si>
  <si>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</si>
  <si>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</si>
  <si>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</si>
  <si>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</si>
  <si>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</si>
  <si>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</si>
  <si>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</si>
  <si>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</si>
  <si>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</si>
  <si>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</si>
  <si>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</si>
  <si>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</si>
  <si>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</si>
  <si>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</si>
  <si>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</si>
  <si>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</si>
  <si>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</si>
  <si>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</si>
  <si>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</si>
  <si>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</si>
  <si>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</si>
  <si>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</si>
  <si>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</si>
  <si>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</si>
  <si>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</si>
  <si>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</si>
  <si>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</si>
  <si>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</si>
  <si>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</si>
  <si>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</si>
  <si>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</si>
  <si>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</si>
  <si>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户名:中国人民财产保险股份有限公司眉山市分公司
账号: 2313399109023100563
开户行:中国工商银行股份有限公司眉山分行</t>
  </si>
  <si>
    <t>李华东</t>
  </si>
  <si>
    <t>手续费后补</t>
  </si>
  <si>
    <t>户名:井研县兴全农资商贸有限公司（水泥）
账号: 22375101040006515
开户行:中国农业银行股份有限公司井研县支行</t>
  </si>
  <si>
    <t>建造师费</t>
  </si>
  <si>
    <t>已补</t>
  </si>
  <si>
    <t>户名:四川恒锦财源商贸有限公司（水泥）
账号: 22406201040005757
开户行:中国农业银行仁寿县汪洋支行</t>
  </si>
  <si>
    <t>中国银行</t>
  </si>
  <si>
    <t>1752571 90682</t>
  </si>
  <si>
    <t>中标价的50%</t>
  </si>
  <si>
    <t>1%企税*50%</t>
  </si>
  <si>
    <t>100手续费+500外经证</t>
  </si>
  <si>
    <t>手续费</t>
  </si>
  <si>
    <t>户名:仁寿县钟祥建筑材料厂（螺纹钢）
账号: 22406501040001346
开户行:中国农业银行仁寿县支行钟祥分理处</t>
  </si>
  <si>
    <t>户名:仁寿县怀仁街道鹏飞机械租赁部（挖机租赁）
账号: 2313398309100076105 
开户行:中国工商银行仁寿大道支行</t>
  </si>
  <si>
    <t>户名:仁寿达星建材有限公司（机砂、石粉、碎石）
账号: 126670283415
开户行：中国银行眉山仁寿支行</t>
  </si>
  <si>
    <t>增值税及附加</t>
  </si>
  <si>
    <t>预缴押金</t>
  </si>
  <si>
    <t>退周转金</t>
  </si>
  <si>
    <t>差旅交通费</t>
  </si>
  <si>
    <t>本次暂不收</t>
  </si>
  <si>
    <t>户名:眉山市彭山区川奎建筑劳务有限责任公司
账号: 51050169770800002121
开户行:中国建设银行彭山支行</t>
  </si>
  <si>
    <t>全部扣完</t>
  </si>
  <si>
    <t>企税全部扣完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</si>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</sst>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28">
    <font>
      <sz val="11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b/>
      <sz val="9"/>
      <color theme="1"/>
      <name val="Microsoft YaHe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11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Fill="1" applyBorder="1" applyAlignment="1">
      <alignment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80" fontId="3" fillId="2" borderId="2" xfId="49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178" fontId="3" fillId="0" borderId="6" xfId="0" applyNumberFormat="1" applyFont="1" applyFill="1" applyBorder="1" applyAlignment="1">
      <alignment horizontal="center" vertical="center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Font="1" applyFill="1" applyBorder="1" applyAlignment="1" applyProtection="1">
      <alignment horizontal="center" vertical="center" wrapTex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center" vertical="center" shrinkToFit="1"/>
    </xf>
    <xf numFmtId="177" fontId="3" fillId="0" borderId="2" xfId="50" applyNumberFormat="1" applyFont="1" applyFill="1" applyBorder="1" applyAlignment="1" applyProtection="1">
      <alignment horizontal="right" vertical="center" shrinkToFit="1"/>
    </xf>
    <xf numFmtId="177" fontId="3" fillId="0" borderId="2" xfId="50" applyNumberFormat="1" applyFont="1" applyFill="1" applyBorder="1" applyAlignment="1" applyProtection="1">
      <alignment horizontal="center" vertical="center" wrapText="1" shrinkToFit="1"/>
    </xf>
    <xf numFmtId="0" fontId="3" fillId="0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right" vertical="center" shrinkToFit="1"/>
    </xf>
    <xf numFmtId="0" fontId="5" fillId="2" borderId="2" xfId="0" applyFont="1" applyFill="1" applyBorder="1" applyAlignment="1">
      <alignment horizontal="center" vertical="center"/>
    </xf>
    <xf numFmtId="182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3" fillId="2" borderId="2" xfId="0" applyNumberFormat="1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vertical="center" wrapTex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topLeftCell="G3" workbookViewId="0">
      <pane ySplit="5" topLeftCell="A15" activePane="bottomLeft" state="frozen"/>
      <selection/>
      <selection pane="bottomLeft" activeCell="Q24" sqref="Q24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9.75" style="5" customWidth="1"/>
    <col min="6" max="6" width="16.37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3.875" style="1" customWidth="1"/>
    <col min="18" max="18" width="17.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6"/>
      <c r="J2" s="9" t="s">
        <v>4</v>
      </c>
      <c r="K2" s="58"/>
      <c r="L2" s="58"/>
      <c r="M2" s="58"/>
      <c r="N2" s="58"/>
      <c r="O2" s="67" t="s">
        <v>5</v>
      </c>
      <c r="P2" s="67"/>
      <c r="Q2" s="93">
        <v>15559</v>
      </c>
      <c r="R2" s="68" t="s">
        <v>6</v>
      </c>
      <c r="S2" s="68"/>
      <c r="T2" s="94"/>
      <c r="U2" s="95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4848657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/>
      <c r="D4" s="11"/>
      <c r="E4" s="11"/>
      <c r="F4" s="11" t="s">
        <v>17</v>
      </c>
      <c r="G4" s="13"/>
      <c r="H4" s="8" t="s">
        <v>18</v>
      </c>
      <c r="I4" s="8"/>
      <c r="J4" s="9"/>
      <c r="K4" s="58"/>
      <c r="L4" s="58"/>
      <c r="M4" s="58"/>
      <c r="N4" s="58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96" t="s">
        <v>29</v>
      </c>
      <c r="R5" s="97"/>
      <c r="S5" s="97"/>
      <c r="T5" s="11" t="s">
        <v>30</v>
      </c>
      <c r="U5" s="67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98" t="s">
        <v>37</v>
      </c>
      <c r="R6" s="99"/>
      <c r="S6" s="99"/>
      <c r="T6" s="11"/>
      <c r="U6" s="67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68" t="s">
        <v>45</v>
      </c>
      <c r="L7" s="68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"/>
      <c r="U7" s="67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44755</v>
      </c>
      <c r="C8" s="24"/>
      <c r="D8" s="25">
        <v>5773</v>
      </c>
      <c r="E8" s="26" t="s">
        <v>50</v>
      </c>
      <c r="F8" s="26"/>
      <c r="G8" s="27"/>
      <c r="H8" s="22"/>
      <c r="I8" s="69"/>
      <c r="J8" s="69"/>
      <c r="K8" s="70"/>
      <c r="L8" s="70"/>
      <c r="M8" s="71"/>
      <c r="N8" s="22"/>
      <c r="O8" s="22"/>
      <c r="P8" s="22"/>
      <c r="Q8" s="100" t="s">
        <v>51</v>
      </c>
      <c r="R8" s="69"/>
      <c r="S8" s="69"/>
      <c r="T8" s="70">
        <v>5773</v>
      </c>
      <c r="U8" s="76"/>
      <c r="XEI8" s="115"/>
      <c r="XEJ8" s="115"/>
      <c r="XEK8" s="115"/>
      <c r="XEL8" s="115"/>
      <c r="XEM8" s="115"/>
      <c r="XEN8" s="115"/>
      <c r="XEO8" s="115"/>
      <c r="XEP8" s="115"/>
      <c r="XEQ8" s="115"/>
      <c r="XER8" s="115"/>
      <c r="XES8" s="115"/>
      <c r="XET8" s="115"/>
      <c r="XEU8" s="115"/>
      <c r="XEV8" s="115"/>
      <c r="XEW8" s="115"/>
      <c r="XEX8" s="115"/>
      <c r="XEY8" s="115"/>
      <c r="XEZ8" s="115"/>
      <c r="XFA8" s="115"/>
      <c r="XFB8" s="115"/>
      <c r="XFC8" s="115"/>
      <c r="XFD8" s="115"/>
    </row>
    <row r="9" s="1" customFormat="1" ht="36" customHeight="1" spans="1:16384">
      <c r="A9" s="22">
        <v>2</v>
      </c>
      <c r="B9" s="23">
        <v>44811</v>
      </c>
      <c r="C9" s="28"/>
      <c r="D9" s="29">
        <v>100000</v>
      </c>
      <c r="E9" s="25" t="s">
        <v>52</v>
      </c>
      <c r="F9" s="26"/>
      <c r="G9" s="30"/>
      <c r="H9" s="31"/>
      <c r="I9" s="30"/>
      <c r="J9" s="37"/>
      <c r="K9" s="22"/>
      <c r="L9" s="22"/>
      <c r="M9" s="72">
        <v>50</v>
      </c>
      <c r="N9" s="69" t="s">
        <v>53</v>
      </c>
      <c r="O9" s="30"/>
      <c r="P9" s="69"/>
      <c r="Q9" s="100" t="s">
        <v>54</v>
      </c>
      <c r="R9" s="69">
        <v>100000</v>
      </c>
      <c r="S9" s="76"/>
      <c r="T9" s="70">
        <v>100000</v>
      </c>
      <c r="U9" s="101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3" customFormat="1" ht="30" customHeight="1" spans="1:16384">
      <c r="A10" s="22">
        <v>3</v>
      </c>
      <c r="B10" s="23">
        <v>44862</v>
      </c>
      <c r="C10" s="28"/>
      <c r="D10" s="29">
        <v>100000</v>
      </c>
      <c r="E10" s="25" t="s">
        <v>52</v>
      </c>
      <c r="F10" s="26"/>
      <c r="G10" s="32"/>
      <c r="H10" s="31"/>
      <c r="I10" s="73"/>
      <c r="J10" s="74"/>
      <c r="K10" s="75"/>
      <c r="L10" s="76"/>
      <c r="M10" s="72">
        <v>50</v>
      </c>
      <c r="N10" s="69" t="s">
        <v>53</v>
      </c>
      <c r="O10" s="30"/>
      <c r="P10" s="69"/>
      <c r="Q10" s="100" t="s">
        <v>54</v>
      </c>
      <c r="R10" s="69">
        <v>100000</v>
      </c>
      <c r="S10" s="69"/>
      <c r="T10" s="70">
        <v>100000</v>
      </c>
      <c r="U10" s="76"/>
      <c r="XEI10" s="116"/>
      <c r="XEJ10" s="116"/>
      <c r="XEK10" s="116"/>
      <c r="XEL10" s="116"/>
      <c r="XEM10" s="116"/>
      <c r="XEN10" s="116"/>
      <c r="XEO10" s="116"/>
      <c r="XEP10" s="116"/>
      <c r="XEQ10" s="116"/>
      <c r="XER10" s="116"/>
      <c r="XES10" s="116"/>
      <c r="XET10" s="116"/>
      <c r="XEU10" s="116"/>
      <c r="XEV10" s="116"/>
      <c r="XEW10" s="116"/>
      <c r="XEX10" s="116"/>
      <c r="XEY10" s="116"/>
      <c r="XEZ10" s="116"/>
      <c r="XFA10" s="116"/>
      <c r="XFB10" s="116"/>
      <c r="XFC10" s="116"/>
      <c r="XFD10" s="116"/>
    </row>
    <row r="11" s="3" customFormat="1" ht="36" customHeight="1" spans="1:16384">
      <c r="A11" s="22">
        <v>4</v>
      </c>
      <c r="B11" s="23">
        <v>44876</v>
      </c>
      <c r="C11" s="28"/>
      <c r="D11" s="29">
        <v>750000</v>
      </c>
      <c r="E11" s="25" t="s">
        <v>52</v>
      </c>
      <c r="F11" s="26"/>
      <c r="G11" s="32"/>
      <c r="H11" s="31"/>
      <c r="I11" s="30"/>
      <c r="J11" s="33"/>
      <c r="K11" s="22">
        <v>18000</v>
      </c>
      <c r="L11" s="22" t="s">
        <v>55</v>
      </c>
      <c r="M11" s="72">
        <v>100</v>
      </c>
      <c r="N11" s="77" t="s">
        <v>56</v>
      </c>
      <c r="O11" s="30"/>
      <c r="P11" s="69"/>
      <c r="Q11" s="100" t="s">
        <v>57</v>
      </c>
      <c r="R11" s="69">
        <v>750000</v>
      </c>
      <c r="S11" s="69"/>
      <c r="T11" s="70">
        <v>750000</v>
      </c>
      <c r="U11" s="76"/>
      <c r="XEI11" s="116"/>
      <c r="XEJ11" s="116"/>
      <c r="XEK11" s="116"/>
      <c r="XEL11" s="116"/>
      <c r="XEM11" s="116"/>
      <c r="XEN11" s="116"/>
      <c r="XEO11" s="116"/>
      <c r="XEP11" s="116"/>
      <c r="XEQ11" s="116"/>
      <c r="XER11" s="116"/>
      <c r="XES11" s="116"/>
      <c r="XET11" s="116"/>
      <c r="XEU11" s="116"/>
      <c r="XEV11" s="116"/>
      <c r="XEW11" s="116"/>
      <c r="XEX11" s="116"/>
      <c r="XEY11" s="116"/>
      <c r="XEZ11" s="116"/>
      <c r="XFA11" s="116"/>
      <c r="XFB11" s="116"/>
      <c r="XFC11" s="116"/>
      <c r="XFD11" s="116"/>
    </row>
    <row r="12" s="3" customFormat="1" ht="30" customHeight="1" spans="1:16384">
      <c r="A12" s="22">
        <v>5</v>
      </c>
      <c r="B12" s="23">
        <v>44896</v>
      </c>
      <c r="C12" s="28">
        <v>484865.7</v>
      </c>
      <c r="D12" s="29"/>
      <c r="E12" s="25" t="s">
        <v>58</v>
      </c>
      <c r="F12" s="26" t="s">
        <v>59</v>
      </c>
      <c r="G12" s="33"/>
      <c r="H12" s="31">
        <v>0.01</v>
      </c>
      <c r="I12" s="30">
        <v>24243.3</v>
      </c>
      <c r="J12" s="37" t="s">
        <v>60</v>
      </c>
      <c r="K12" s="76">
        <v>24243.3</v>
      </c>
      <c r="L12" s="76" t="s">
        <v>61</v>
      </c>
      <c r="M12" s="78">
        <v>600</v>
      </c>
      <c r="N12" s="79" t="s">
        <v>62</v>
      </c>
      <c r="O12" s="80"/>
      <c r="P12" s="81"/>
      <c r="Q12" s="100" t="s">
        <v>57</v>
      </c>
      <c r="R12" s="69">
        <v>400000</v>
      </c>
      <c r="S12" s="69"/>
      <c r="T12" s="70">
        <v>400000</v>
      </c>
      <c r="U12" s="76"/>
      <c r="XEI12" s="116"/>
      <c r="XEJ12" s="116"/>
      <c r="XEK12" s="116"/>
      <c r="XEL12" s="116"/>
      <c r="XEM12" s="116"/>
      <c r="XEN12" s="116"/>
      <c r="XEO12" s="116"/>
      <c r="XEP12" s="116"/>
      <c r="XEQ12" s="116"/>
      <c r="XER12" s="116"/>
      <c r="XES12" s="116"/>
      <c r="XET12" s="116"/>
      <c r="XEU12" s="116"/>
      <c r="XEV12" s="116"/>
      <c r="XEW12" s="116"/>
      <c r="XEX12" s="116"/>
      <c r="XEY12" s="116"/>
      <c r="XEZ12" s="116"/>
      <c r="XFA12" s="116"/>
      <c r="XFB12" s="116"/>
      <c r="XFC12" s="116"/>
      <c r="XFD12" s="116"/>
    </row>
    <row r="13" s="3" customFormat="1" ht="30" customHeight="1" spans="1:16384">
      <c r="A13" s="22">
        <v>6</v>
      </c>
      <c r="B13" s="23">
        <v>44897</v>
      </c>
      <c r="C13" s="28"/>
      <c r="D13" s="29">
        <v>67000</v>
      </c>
      <c r="E13" s="25" t="s">
        <v>52</v>
      </c>
      <c r="F13" s="25"/>
      <c r="G13" s="33"/>
      <c r="H13" s="31"/>
      <c r="I13" s="30"/>
      <c r="J13" s="37"/>
      <c r="K13" s="76"/>
      <c r="L13" s="76"/>
      <c r="M13" s="78">
        <v>50</v>
      </c>
      <c r="N13" s="79" t="s">
        <v>63</v>
      </c>
      <c r="O13" s="80"/>
      <c r="P13" s="81"/>
      <c r="Q13" s="100" t="s">
        <v>64</v>
      </c>
      <c r="R13" s="69">
        <v>84000</v>
      </c>
      <c r="S13" s="69"/>
      <c r="T13" s="70">
        <v>84000</v>
      </c>
      <c r="U13" s="76"/>
      <c r="XEI13" s="116"/>
      <c r="XEJ13" s="116"/>
      <c r="XEK13" s="116"/>
      <c r="XEL13" s="116"/>
      <c r="XEM13" s="116"/>
      <c r="XEN13" s="116"/>
      <c r="XEO13" s="116"/>
      <c r="XEP13" s="116"/>
      <c r="XEQ13" s="116"/>
      <c r="XER13" s="116"/>
      <c r="XES13" s="116"/>
      <c r="XET13" s="116"/>
      <c r="XEU13" s="116"/>
      <c r="XEV13" s="116"/>
      <c r="XEW13" s="116"/>
      <c r="XEX13" s="116"/>
      <c r="XEY13" s="116"/>
      <c r="XEZ13" s="116"/>
      <c r="XFA13" s="116"/>
      <c r="XFB13" s="116"/>
      <c r="XFC13" s="116"/>
      <c r="XFD13" s="116"/>
    </row>
    <row r="14" s="3" customFormat="1" ht="30" customHeight="1" spans="1:16384">
      <c r="A14" s="22">
        <v>7</v>
      </c>
      <c r="B14" s="23">
        <v>44902</v>
      </c>
      <c r="C14" s="28"/>
      <c r="D14" s="29">
        <v>611000</v>
      </c>
      <c r="E14" s="25" t="s">
        <v>52</v>
      </c>
      <c r="F14" s="25"/>
      <c r="G14" s="33"/>
      <c r="H14" s="31"/>
      <c r="I14" s="30"/>
      <c r="J14" s="37"/>
      <c r="K14" s="76"/>
      <c r="L14" s="76"/>
      <c r="M14" s="78">
        <v>100</v>
      </c>
      <c r="N14" s="79" t="s">
        <v>63</v>
      </c>
      <c r="O14" s="80"/>
      <c r="P14" s="81"/>
      <c r="Q14" s="100" t="s">
        <v>65</v>
      </c>
      <c r="R14" s="69">
        <v>611000</v>
      </c>
      <c r="S14" s="69"/>
      <c r="T14" s="70">
        <v>611000</v>
      </c>
      <c r="U14" s="76"/>
      <c r="XEI14" s="116"/>
      <c r="XEJ14" s="116"/>
      <c r="XEK14" s="116"/>
      <c r="XEL14" s="116"/>
      <c r="XEM14" s="116"/>
      <c r="XEN14" s="116"/>
      <c r="XEO14" s="116"/>
      <c r="XEP14" s="116"/>
      <c r="XEQ14" s="116"/>
      <c r="XER14" s="116"/>
      <c r="XES14" s="116"/>
      <c r="XET14" s="116"/>
      <c r="XEU14" s="116"/>
      <c r="XEV14" s="116"/>
      <c r="XEW14" s="116"/>
      <c r="XEX14" s="116"/>
      <c r="XEY14" s="116"/>
      <c r="XEZ14" s="116"/>
      <c r="XFA14" s="116"/>
      <c r="XFB14" s="116"/>
      <c r="XFC14" s="116"/>
      <c r="XFD14" s="116"/>
    </row>
    <row r="15" s="3" customFormat="1" ht="30" customHeight="1" spans="1:16384">
      <c r="A15" s="22">
        <v>8</v>
      </c>
      <c r="B15" s="23">
        <v>44921</v>
      </c>
      <c r="C15" s="28"/>
      <c r="D15" s="29">
        <v>500000</v>
      </c>
      <c r="E15" s="25" t="s">
        <v>52</v>
      </c>
      <c r="F15" s="25"/>
      <c r="G15" s="33"/>
      <c r="H15" s="31"/>
      <c r="I15" s="30"/>
      <c r="J15" s="37"/>
      <c r="K15" s="76"/>
      <c r="L15" s="76"/>
      <c r="M15" s="78">
        <v>100</v>
      </c>
      <c r="N15" s="79" t="s">
        <v>63</v>
      </c>
      <c r="O15" s="80"/>
      <c r="P15" s="81"/>
      <c r="Q15" s="100" t="s">
        <v>66</v>
      </c>
      <c r="R15" s="69">
        <v>1000000</v>
      </c>
      <c r="S15" s="69"/>
      <c r="T15" s="70">
        <v>500000</v>
      </c>
      <c r="U15" s="76"/>
      <c r="XEI15" s="116"/>
      <c r="XEJ15" s="116"/>
      <c r="XEK15" s="116"/>
      <c r="XEL15" s="116"/>
      <c r="XEM15" s="116"/>
      <c r="XEN15" s="116"/>
      <c r="XEO15" s="116"/>
      <c r="XEP15" s="116"/>
      <c r="XEQ15" s="116"/>
      <c r="XER15" s="116"/>
      <c r="XES15" s="116"/>
      <c r="XET15" s="116"/>
      <c r="XEU15" s="116"/>
      <c r="XEV15" s="116"/>
      <c r="XEW15" s="116"/>
      <c r="XEX15" s="116"/>
      <c r="XEY15" s="116"/>
      <c r="XEZ15" s="116"/>
      <c r="XFA15" s="116"/>
      <c r="XFB15" s="116"/>
      <c r="XFC15" s="116"/>
      <c r="XFD15" s="116"/>
    </row>
    <row r="16" s="3" customFormat="1" ht="31" customHeight="1" spans="1:16384">
      <c r="A16" s="22">
        <v>9</v>
      </c>
      <c r="B16" s="23">
        <v>44925</v>
      </c>
      <c r="C16" s="28"/>
      <c r="D16" s="29">
        <v>500000</v>
      </c>
      <c r="E16" s="26" t="s">
        <v>52</v>
      </c>
      <c r="F16" s="25"/>
      <c r="G16" s="33"/>
      <c r="H16" s="31"/>
      <c r="I16" s="30"/>
      <c r="J16" s="33"/>
      <c r="K16" s="22">
        <v>402.91</v>
      </c>
      <c r="L16" s="22" t="s">
        <v>67</v>
      </c>
      <c r="M16" s="78">
        <v>100</v>
      </c>
      <c r="N16" s="69" t="s">
        <v>63</v>
      </c>
      <c r="O16" s="30"/>
      <c r="P16" s="69"/>
      <c r="Q16" s="100" t="s">
        <v>66</v>
      </c>
      <c r="R16" s="69">
        <v>1000000</v>
      </c>
      <c r="S16" s="69"/>
      <c r="T16" s="70">
        <v>500000</v>
      </c>
      <c r="U16" s="76"/>
      <c r="XEI16" s="116"/>
      <c r="XEJ16" s="116"/>
      <c r="XEK16" s="116"/>
      <c r="XEL16" s="116"/>
      <c r="XEM16" s="116"/>
      <c r="XEN16" s="116"/>
      <c r="XEO16" s="116"/>
      <c r="XEP16" s="116"/>
      <c r="XEQ16" s="116"/>
      <c r="XER16" s="116"/>
      <c r="XES16" s="116"/>
      <c r="XET16" s="116"/>
      <c r="XEU16" s="116"/>
      <c r="XEV16" s="116"/>
      <c r="XEW16" s="116"/>
      <c r="XEX16" s="116"/>
      <c r="XEY16" s="116"/>
      <c r="XEZ16" s="116"/>
      <c r="XFA16" s="116"/>
      <c r="XFB16" s="116"/>
      <c r="XFC16" s="116"/>
      <c r="XFD16" s="116"/>
    </row>
    <row r="17" s="3" customFormat="1" ht="29" customHeight="1" spans="1:16384">
      <c r="A17" s="22">
        <v>10</v>
      </c>
      <c r="B17" s="34">
        <v>44945</v>
      </c>
      <c r="C17" s="28">
        <v>1340380</v>
      </c>
      <c r="D17" s="35">
        <v>60000</v>
      </c>
      <c r="E17" s="25" t="s">
        <v>52</v>
      </c>
      <c r="F17" s="25" t="s">
        <v>68</v>
      </c>
      <c r="G17" s="32"/>
      <c r="H17" s="31"/>
      <c r="I17" s="30"/>
      <c r="J17" s="30"/>
      <c r="K17" s="22"/>
      <c r="L17" s="22"/>
      <c r="M17" s="30"/>
      <c r="N17" s="69"/>
      <c r="O17" s="30"/>
      <c r="P17" s="69"/>
      <c r="Q17" s="102"/>
      <c r="R17" s="69"/>
      <c r="S17" s="69"/>
      <c r="T17" s="103"/>
      <c r="U17" s="104"/>
      <c r="XEI17" s="116"/>
      <c r="XEJ17" s="116"/>
      <c r="XEK17" s="116"/>
      <c r="XEL17" s="116"/>
      <c r="XEM17" s="116"/>
      <c r="XEN17" s="116"/>
      <c r="XEO17" s="116"/>
      <c r="XEP17" s="116"/>
      <c r="XEQ17" s="116"/>
      <c r="XER17" s="116"/>
      <c r="XES17" s="116"/>
      <c r="XET17" s="116"/>
      <c r="XEU17" s="116"/>
      <c r="XEV17" s="116"/>
      <c r="XEW17" s="116"/>
      <c r="XEX17" s="116"/>
      <c r="XEY17" s="116"/>
      <c r="XEZ17" s="116"/>
      <c r="XFA17" s="116"/>
      <c r="XFB17" s="116"/>
      <c r="XFC17" s="116"/>
      <c r="XFD17" s="116"/>
    </row>
    <row r="18" s="3" customFormat="1" ht="29" customHeight="1" spans="1:16384">
      <c r="A18" s="22"/>
      <c r="B18" s="36"/>
      <c r="C18" s="28"/>
      <c r="D18" s="35">
        <v>-1400380</v>
      </c>
      <c r="E18" s="37" t="s">
        <v>52</v>
      </c>
      <c r="F18" s="38" t="s">
        <v>69</v>
      </c>
      <c r="G18" s="39"/>
      <c r="H18" s="40"/>
      <c r="I18" s="30"/>
      <c r="J18" s="30"/>
      <c r="K18" s="30">
        <v>1665</v>
      </c>
      <c r="L18" s="30" t="s">
        <v>70</v>
      </c>
      <c r="M18" s="30"/>
      <c r="N18" s="69"/>
      <c r="O18" s="30"/>
      <c r="P18" s="69"/>
      <c r="Q18" s="102" t="s">
        <v>69</v>
      </c>
      <c r="R18" s="69"/>
      <c r="S18" s="69"/>
      <c r="T18" s="105"/>
      <c r="U18" s="104"/>
      <c r="XEI18" s="116"/>
      <c r="XEJ18" s="116"/>
      <c r="XEK18" s="116"/>
      <c r="XEL18" s="116"/>
      <c r="XEM18" s="116"/>
      <c r="XEN18" s="116"/>
      <c r="XEO18" s="116"/>
      <c r="XEP18" s="116"/>
      <c r="XEQ18" s="116"/>
      <c r="XER18" s="116"/>
      <c r="XES18" s="116"/>
      <c r="XET18" s="116"/>
      <c r="XEU18" s="116"/>
      <c r="XEV18" s="116"/>
      <c r="XEW18" s="116"/>
      <c r="XEX18" s="116"/>
      <c r="XEY18" s="116"/>
      <c r="XEZ18" s="116"/>
      <c r="XFA18" s="116"/>
      <c r="XFB18" s="116"/>
      <c r="XFC18" s="116"/>
      <c r="XFD18" s="116"/>
    </row>
    <row r="19" s="3" customFormat="1" ht="29" customHeight="1" spans="1:16384">
      <c r="A19" s="22">
        <v>11</v>
      </c>
      <c r="B19" s="36">
        <v>45169</v>
      </c>
      <c r="C19" s="28">
        <v>480000</v>
      </c>
      <c r="D19" s="35"/>
      <c r="E19" s="25"/>
      <c r="F19" s="25"/>
      <c r="G19" s="39"/>
      <c r="H19" s="41"/>
      <c r="I19" s="30"/>
      <c r="J19" s="30"/>
      <c r="K19" s="37">
        <v>2279.88</v>
      </c>
      <c r="L19" s="37" t="s">
        <v>67</v>
      </c>
      <c r="M19" s="30"/>
      <c r="N19" s="69" t="s">
        <v>71</v>
      </c>
      <c r="O19" s="30"/>
      <c r="P19" s="69"/>
      <c r="Q19" s="106" t="s">
        <v>72</v>
      </c>
      <c r="R19" s="69">
        <v>1350000</v>
      </c>
      <c r="S19" s="69"/>
      <c r="T19" s="105">
        <v>480000</v>
      </c>
      <c r="U19" s="104"/>
      <c r="XEI19" s="116"/>
      <c r="XEJ19" s="116"/>
      <c r="XEK19" s="116"/>
      <c r="XEL19" s="116"/>
      <c r="XEM19" s="116"/>
      <c r="XEN19" s="116"/>
      <c r="XEO19" s="116"/>
      <c r="XEP19" s="116"/>
      <c r="XEQ19" s="116"/>
      <c r="XER19" s="116"/>
      <c r="XES19" s="116"/>
      <c r="XET19" s="116"/>
      <c r="XEU19" s="116"/>
      <c r="XEV19" s="116"/>
      <c r="XEW19" s="116"/>
      <c r="XEX19" s="116"/>
      <c r="XEY19" s="116"/>
      <c r="XEZ19" s="116"/>
      <c r="XFA19" s="116"/>
      <c r="XFB19" s="116"/>
      <c r="XFC19" s="116"/>
      <c r="XFD19" s="116"/>
    </row>
    <row r="20" s="2" customFormat="1" ht="31" customHeight="1" spans="1:16384">
      <c r="A20" s="42">
        <v>12</v>
      </c>
      <c r="B20" s="43">
        <v>45280</v>
      </c>
      <c r="C20" s="44">
        <v>500000</v>
      </c>
      <c r="D20" s="45">
        <v>-440000</v>
      </c>
      <c r="E20" s="46"/>
      <c r="F20" s="47"/>
      <c r="G20" s="48"/>
      <c r="H20" s="49">
        <v>0.01</v>
      </c>
      <c r="I20" s="82">
        <v>24243.3</v>
      </c>
      <c r="J20" s="82" t="s">
        <v>73</v>
      </c>
      <c r="K20" s="82">
        <v>24243.3</v>
      </c>
      <c r="L20" s="82" t="s">
        <v>74</v>
      </c>
      <c r="M20" s="82"/>
      <c r="N20" s="83"/>
      <c r="O20" s="82"/>
      <c r="P20" s="83"/>
      <c r="Q20" s="107" t="s">
        <v>69</v>
      </c>
      <c r="R20" s="83"/>
      <c r="S20" s="83"/>
      <c r="T20" s="108"/>
      <c r="U20" s="109"/>
      <c r="XEI20" s="115"/>
      <c r="XEJ20" s="115"/>
      <c r="XEK20" s="115"/>
      <c r="XEL20" s="115"/>
      <c r="XEM20" s="115"/>
      <c r="XEN20" s="115"/>
      <c r="XEO20" s="115"/>
      <c r="XEP20" s="115"/>
      <c r="XEQ20" s="115"/>
      <c r="XER20" s="115"/>
      <c r="XES20" s="115"/>
      <c r="XET20" s="115"/>
      <c r="XEU20" s="115"/>
      <c r="XEV20" s="115"/>
      <c r="XEW20" s="115"/>
      <c r="XEX20" s="115"/>
      <c r="XEY20" s="115"/>
      <c r="XEZ20" s="115"/>
      <c r="XFA20" s="115"/>
      <c r="XFB20" s="115"/>
      <c r="XFC20" s="115"/>
      <c r="XFD20" s="115"/>
    </row>
    <row r="21" s="1" customFormat="1" ht="31" customHeight="1" spans="1:16384">
      <c r="A21" s="8"/>
      <c r="B21" s="50"/>
      <c r="C21" s="51"/>
      <c r="D21" s="52"/>
      <c r="E21" s="53"/>
      <c r="F21" s="53"/>
      <c r="G21" s="54"/>
      <c r="H21" s="55"/>
      <c r="I21" s="84"/>
      <c r="J21" s="84"/>
      <c r="K21" s="84"/>
      <c r="L21" s="84"/>
      <c r="M21" s="84"/>
      <c r="N21" s="11"/>
      <c r="O21" s="84"/>
      <c r="P21" s="11"/>
      <c r="Q21" s="110"/>
      <c r="R21" s="11"/>
      <c r="S21" s="11"/>
      <c r="T21" s="111"/>
      <c r="U21" s="109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ht="31" customHeight="1" spans="1:16384">
      <c r="A22" s="8"/>
      <c r="B22" s="50"/>
      <c r="C22" s="51"/>
      <c r="D22" s="52"/>
      <c r="E22" s="53"/>
      <c r="F22" s="53"/>
      <c r="G22" s="54"/>
      <c r="H22" s="55"/>
      <c r="I22" s="84"/>
      <c r="J22" s="84"/>
      <c r="K22" s="84"/>
      <c r="L22" s="84"/>
      <c r="M22" s="84"/>
      <c r="N22" s="11"/>
      <c r="O22" s="84"/>
      <c r="P22" s="11"/>
      <c r="Q22" s="110"/>
      <c r="R22" s="11"/>
      <c r="S22" s="11"/>
      <c r="T22" s="111"/>
      <c r="U22" s="109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1" customHeight="1" spans="1:16384">
      <c r="A23" s="42"/>
      <c r="B23" s="43"/>
      <c r="C23" s="44"/>
      <c r="D23" s="45"/>
      <c r="E23" s="56"/>
      <c r="F23" s="56"/>
      <c r="G23" s="48"/>
      <c r="H23" s="57"/>
      <c r="I23" s="82"/>
      <c r="J23" s="82"/>
      <c r="K23" s="82"/>
      <c r="L23" s="82"/>
      <c r="M23" s="82"/>
      <c r="N23" s="83"/>
      <c r="O23" s="82"/>
      <c r="P23" s="83"/>
      <c r="Q23" s="107"/>
      <c r="R23" s="83"/>
      <c r="S23" s="83"/>
      <c r="T23" s="108"/>
      <c r="U23" s="109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31" customHeight="1" spans="1:16384">
      <c r="A24" s="42"/>
      <c r="B24" s="43"/>
      <c r="C24" s="44"/>
      <c r="D24" s="45"/>
      <c r="E24" s="56"/>
      <c r="F24" s="56"/>
      <c r="G24" s="48"/>
      <c r="H24" s="57"/>
      <c r="I24" s="82"/>
      <c r="J24" s="82"/>
      <c r="K24" s="82"/>
      <c r="L24" s="82"/>
      <c r="M24" s="82"/>
      <c r="N24" s="83"/>
      <c r="O24" s="82"/>
      <c r="P24" s="83"/>
      <c r="Q24" s="107"/>
      <c r="R24" s="83"/>
      <c r="S24" s="83"/>
      <c r="T24" s="108"/>
      <c r="U24" s="109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1" customHeight="1" spans="1:16384">
      <c r="A25" s="42"/>
      <c r="B25" s="43"/>
      <c r="C25" s="44"/>
      <c r="D25" s="45"/>
      <c r="E25" s="56"/>
      <c r="F25" s="56"/>
      <c r="G25" s="48"/>
      <c r="H25" s="57"/>
      <c r="I25" s="82"/>
      <c r="J25" s="82"/>
      <c r="K25" s="82"/>
      <c r="L25" s="82"/>
      <c r="M25" s="82"/>
      <c r="N25" s="83"/>
      <c r="O25" s="82"/>
      <c r="P25" s="83"/>
      <c r="Q25" s="107"/>
      <c r="R25" s="83"/>
      <c r="S25" s="83"/>
      <c r="T25" s="108"/>
      <c r="U25" s="109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 t="s">
        <v>75</v>
      </c>
      <c r="B26" s="8"/>
      <c r="C26" s="58">
        <f>SUM(C8:C25)</f>
        <v>2805245.7</v>
      </c>
      <c r="D26" s="59">
        <f>SUM(D8:D25)</f>
        <v>853393</v>
      </c>
      <c r="E26" s="60"/>
      <c r="F26" s="60"/>
      <c r="G26" s="60"/>
      <c r="H26" s="58" t="s">
        <v>76</v>
      </c>
      <c r="I26" s="84">
        <f>SUM(I8:I25)</f>
        <v>48486.6</v>
      </c>
      <c r="J26" s="60"/>
      <c r="K26" s="84">
        <f>SUM(K8:K25)</f>
        <v>70834.39</v>
      </c>
      <c r="L26" s="84"/>
      <c r="M26" s="84">
        <f>SUM(M8:M25)</f>
        <v>1150</v>
      </c>
      <c r="N26" s="58" t="s">
        <v>76</v>
      </c>
      <c r="O26" s="84">
        <f>SUM(O8:O17)</f>
        <v>0</v>
      </c>
      <c r="P26" s="58" t="s">
        <v>76</v>
      </c>
      <c r="Q26" s="58" t="s">
        <v>76</v>
      </c>
      <c r="R26" s="58"/>
      <c r="S26" s="58"/>
      <c r="T26" s="84">
        <f>SUM(T8:T25)</f>
        <v>3530773</v>
      </c>
      <c r="U26" s="112">
        <f>D26+C26-T26-I26-K26-M26-O26</f>
        <v>7394.71000000018</v>
      </c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0" customHeight="1" spans="1:16384">
      <c r="A27" s="8" t="s">
        <v>77</v>
      </c>
      <c r="B27" s="8"/>
      <c r="C27" s="8" t="s">
        <v>78</v>
      </c>
      <c r="D27" s="8"/>
      <c r="E27" s="8"/>
      <c r="F27" s="61">
        <f>O27</f>
        <v>440000</v>
      </c>
      <c r="G27" s="62"/>
      <c r="H27" s="63" t="s">
        <v>79</v>
      </c>
      <c r="I27" s="85"/>
      <c r="J27" s="85"/>
      <c r="K27" s="85"/>
      <c r="L27" s="85"/>
      <c r="M27" s="86"/>
      <c r="N27" s="8" t="s">
        <v>80</v>
      </c>
      <c r="O27" s="87">
        <v>440000</v>
      </c>
      <c r="P27" s="88"/>
      <c r="Q27" s="88"/>
      <c r="R27" s="88"/>
      <c r="S27" s="88"/>
      <c r="T27" s="88"/>
      <c r="U27" s="113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0" customHeight="1" spans="1:16384">
      <c r="A28" s="8"/>
      <c r="B28" s="8"/>
      <c r="C28" s="8" t="s">
        <v>81</v>
      </c>
      <c r="D28" s="8"/>
      <c r="E28" s="8"/>
      <c r="F28" s="61">
        <v>0</v>
      </c>
      <c r="G28" s="62"/>
      <c r="H28" s="64"/>
      <c r="I28" s="89"/>
      <c r="J28" s="89"/>
      <c r="K28" s="89"/>
      <c r="L28" s="89"/>
      <c r="M28" s="90"/>
      <c r="N28" s="8" t="s">
        <v>82</v>
      </c>
      <c r="O28" s="91">
        <f>O27</f>
        <v>440000</v>
      </c>
      <c r="P28" s="92"/>
      <c r="Q28" s="92"/>
      <c r="R28" s="92"/>
      <c r="S28" s="92"/>
      <c r="T28" s="92"/>
      <c r="U28" s="114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4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spans="2:16384">
      <c r="B33" s="4"/>
      <c r="E33" s="5"/>
      <c r="F33" s="5"/>
      <c r="G33" s="5"/>
      <c r="I33" s="5"/>
      <c r="J33" s="5"/>
      <c r="M33" s="5"/>
      <c r="T33" s="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spans="2:16384">
      <c r="B34" s="65"/>
      <c r="E34" s="5"/>
      <c r="F34" s="5"/>
      <c r="G34" s="5"/>
      <c r="I34" s="5"/>
      <c r="J34" s="5"/>
      <c r="M34" s="5"/>
      <c r="T34" s="5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2023-12-20T06:01:23Z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