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Height="12780" activeTab="9"/>
  </bookViews>
  <sheets>
    <sheet name="1-1" sheetId="12" r:id="rId1"/>
    <sheet name="1-2" sheetId="13" r:id="rId2"/>
    <sheet name="2-1" sheetId="14" r:id="rId3"/>
    <sheet name="3-1" sheetId="15" r:id="rId4"/>
    <sheet name="3-2" sheetId="16" r:id="rId5"/>
    <sheet name="4-1" sheetId="17" r:id="rId6"/>
    <sheet name="4-2" sheetId="18" r:id="rId7"/>
    <sheet name="4-3" sheetId="19" r:id="rId8"/>
    <sheet name="5-1" sheetId="20" r:id="rId9"/>
    <sheet name="6-1" sheetId="21" r:id="rId10"/>
  </sheets>
  <definedNames>
    <definedName name="_xlnm._FilterDatabase" localSheetId="5" hidden="1">'4-1'!$7:$28</definedName>
    <definedName name="_xlnm._FilterDatabase" localSheetId="6" hidden="1">'4-2'!$7:$30</definedName>
    <definedName name="_xlnm._FilterDatabase" localSheetId="7" hidden="1">'4-3'!$7:$30</definedName>
  </definedNames>
  <calcPr calcId="144525"/>
</workbook>
</file>

<file path=xl/sharedStrings.xml><?xml version="1.0" encoding="utf-8"?>
<sst xmlns="http://schemas.openxmlformats.org/spreadsheetml/2006/main" count="1122" uniqueCount="91">
  <si>
    <t xml:space="preserve">工程款支付证书 </t>
  </si>
  <si>
    <t>工程名称</t>
  </si>
  <si>
    <t>临泉县2022年农村公路养护工程</t>
  </si>
  <si>
    <t>建设单位</t>
  </si>
  <si>
    <t>ERP编号</t>
  </si>
  <si>
    <t>档案编号</t>
  </si>
  <si>
    <t>合同金额</t>
  </si>
  <si>
    <t>中标时间</t>
  </si>
  <si>
    <t>已提供工程资料</t>
  </si>
  <si>
    <t>保存地址</t>
  </si>
  <si>
    <t>合肥</t>
  </si>
  <si>
    <t>责任单位</t>
  </si>
  <si>
    <t>安徽大区</t>
  </si>
  <si>
    <t>决算金额</t>
  </si>
  <si>
    <t>决算时间</t>
  </si>
  <si>
    <t>项目部印章</t>
  </si>
  <si>
    <t>无</t>
  </si>
  <si>
    <t>施工人</t>
  </si>
  <si>
    <t>张继雷</t>
  </si>
  <si>
    <t>区域责任人</t>
  </si>
  <si>
    <t>周宏</t>
  </si>
  <si>
    <t>省办负责人</t>
  </si>
  <si>
    <t>序号</t>
  </si>
  <si>
    <t>经营填写</t>
  </si>
  <si>
    <t>工程填写</t>
  </si>
  <si>
    <t>财务填写</t>
  </si>
  <si>
    <t>经营、工程、质安填写</t>
  </si>
  <si>
    <t>区域负责人</t>
  </si>
  <si>
    <t>申请部门填写财务核对</t>
  </si>
  <si>
    <t>本次支付
金额</t>
  </si>
  <si>
    <t>剩余款项</t>
  </si>
  <si>
    <t>到款情况</t>
  </si>
  <si>
    <t>暂列金</t>
  </si>
  <si>
    <t>代缴税金</t>
  </si>
  <si>
    <t>其他扣款</t>
  </si>
  <si>
    <t>预留款</t>
  </si>
  <si>
    <t>成本票</t>
  </si>
  <si>
    <t>日期</t>
  </si>
  <si>
    <t>工程款金额</t>
  </si>
  <si>
    <t>周转金金额</t>
  </si>
  <si>
    <t>到款银行</t>
  </si>
  <si>
    <t>到款账户</t>
  </si>
  <si>
    <t>完成进度</t>
  </si>
  <si>
    <t>比例</t>
  </si>
  <si>
    <t>金额</t>
  </si>
  <si>
    <t>备注</t>
  </si>
  <si>
    <t>供货单位</t>
  </si>
  <si>
    <t>合同额</t>
  </si>
  <si>
    <t>成本票额</t>
  </si>
  <si>
    <t>徽行</t>
  </si>
  <si>
    <t>5206 8432 3131 0000 02</t>
  </si>
  <si>
    <t>转账费下次扣</t>
  </si>
  <si>
    <t>安徽临泉农村商业银行股份有限公司-清单编制费
开户行：安徽临泉农村商业银行股份有限公司
账号：20010278839066600000026</t>
  </si>
  <si>
    <t>安徽临泉农村商业银行股份有限公司-招标代理费
开户行：安徽临泉农村商业银行股份有限公司
账号：20010278839066600000026</t>
  </si>
  <si>
    <t>合计</t>
  </si>
  <si>
    <t>-</t>
  </si>
  <si>
    <t>本次结算、支付明细</t>
  </si>
  <si>
    <t>应支付金额</t>
  </si>
  <si>
    <t>本次支付金额</t>
  </si>
  <si>
    <t>小写</t>
  </si>
  <si>
    <t>已支付金额</t>
  </si>
  <si>
    <t>大写</t>
  </si>
  <si>
    <t>中标通知书、施工合同、投资协议</t>
  </si>
  <si>
    <t>中行</t>
  </si>
  <si>
    <t>1752 5716 0682</t>
  </si>
  <si>
    <t>50%管理费</t>
  </si>
  <si>
    <t>企税</t>
  </si>
  <si>
    <t>外经证</t>
  </si>
  <si>
    <t>山东万州交通设施有限公司-护栏
开户行：中国农业银行冠县红旗北路支行
账号：1582 1201 0400 0791 7</t>
  </si>
  <si>
    <t>工资户</t>
  </si>
  <si>
    <t>1782 6784 8539</t>
  </si>
  <si>
    <t>已转公司</t>
  </si>
  <si>
    <t>水利印花</t>
  </si>
  <si>
    <t>转账费</t>
  </si>
  <si>
    <t>安徽隆瀛水利工程有限公司-劳务
开户行：按工资表发
账号：按工资表发</t>
  </si>
  <si>
    <t>履约担保押金</t>
  </si>
  <si>
    <t>全部管理费</t>
  </si>
  <si>
    <t>临泉县腾启建材门市部-沙石
开户行：中国银行临泉城南支行
账号：1752 6748 2585</t>
  </si>
  <si>
    <t>水利基金、印花税</t>
  </si>
  <si>
    <t>临泉县继雷建材门市部-石灰
开户行：中国银行临泉城南支行
账号：1887 6675 7518</t>
  </si>
  <si>
    <t>临泉县李后锋建材销售有限公司-水泥
开户行：安徽临泉农村商业银行金城支行
账号：2001 0275 9361 6660 0000 014</t>
  </si>
  <si>
    <t>15392-</t>
  </si>
  <si>
    <t>全部企税</t>
  </si>
  <si>
    <t>水利基金</t>
  </si>
  <si>
    <t>印花税</t>
  </si>
  <si>
    <t>200转账费下次扣</t>
  </si>
  <si>
    <t>安徽隆瀛水利工程有限公司-劳务
开户行：中国建设银行临泉支行
账号：3405 0171 1208 0000 1502</t>
  </si>
  <si>
    <t>安徽隆瀛水利工程有限公司-标线
开户行：中国建设银行临泉支行
账号：3405 0171 1208 0000 1502</t>
  </si>
  <si>
    <t>临泉县恒信交通工程试验检测有限公司-检测
开户行：临泉农村商业银行营业部
账号：2000 0333 4262 1030 0000 018</t>
  </si>
  <si>
    <t>退履约担保押金</t>
  </si>
  <si>
    <t>临泉县嘉硕建筑工程有限公司-机械
开户行：中国银行临泉支行
账号：1857 5021 4326</t>
  </si>
</sst>
</file>

<file path=xl/styles.xml><?xml version="1.0" encoding="utf-8"?>
<styleSheet xmlns="http://schemas.openxmlformats.org/spreadsheetml/2006/main">
  <numFmts count="12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/m/d;@"/>
    <numFmt numFmtId="177" formatCode="#,##0_ "/>
    <numFmt numFmtId="178" formatCode="#,##0.00_ "/>
    <numFmt numFmtId="179" formatCode="yyyy&quot;年&quot;m&quot;月&quot;d&quot;日&quot;;@"/>
    <numFmt numFmtId="180" formatCode="0.00_ "/>
    <numFmt numFmtId="181" formatCode="0.0%"/>
    <numFmt numFmtId="182" formatCode="0.00_);[Red]\(0.00\)"/>
    <numFmt numFmtId="183" formatCode="[DBNum2][$RMB]General;[Red][DBNum2][$RMB]General"/>
  </numFmts>
  <fonts count="38">
    <font>
      <sz val="11"/>
      <name val="宋体"/>
      <charset val="134"/>
    </font>
    <font>
      <sz val="9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8"/>
      <name val="宋体"/>
      <charset val="134"/>
    </font>
    <font>
      <sz val="11"/>
      <color rgb="FFFF0000"/>
      <name val="宋体"/>
      <charset val="134"/>
    </font>
    <font>
      <sz val="9"/>
      <color rgb="FFFF0000"/>
      <name val="宋体"/>
      <charset val="134"/>
    </font>
    <font>
      <sz val="10"/>
      <color rgb="FFFF0000"/>
      <name val="宋体"/>
      <charset val="134"/>
    </font>
    <font>
      <b/>
      <sz val="9"/>
      <name val="Arial"/>
      <charset val="134"/>
    </font>
    <font>
      <b/>
      <sz val="11"/>
      <name val="宋体"/>
      <charset val="134"/>
    </font>
    <font>
      <b/>
      <sz val="12"/>
      <name val="宋体"/>
      <charset val="134"/>
    </font>
    <font>
      <b/>
      <sz val="9"/>
      <color rgb="FFFF0000"/>
      <name val="宋体"/>
      <charset val="134"/>
    </font>
    <font>
      <sz val="8"/>
      <color rgb="FFFF0000"/>
      <name val="宋体"/>
      <charset val="134"/>
    </font>
    <font>
      <b/>
      <sz val="11"/>
      <color rgb="FFFF0000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0000"/>
      <name val="宋体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16" fillId="0" borderId="0" applyFont="0" applyFill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8" fillId="5" borderId="12" applyNumberFormat="0" applyAlignment="0" applyProtection="0">
      <alignment vertical="center"/>
    </xf>
    <xf numFmtId="44" fontId="19" fillId="0" borderId="0">
      <protection locked="0"/>
    </xf>
    <xf numFmtId="41" fontId="16" fillId="0" borderId="0" applyFon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6" fillId="9" borderId="13" applyNumberFormat="0" applyFont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19" fillId="0" borderId="0">
      <protection locked="0"/>
    </xf>
    <xf numFmtId="0" fontId="28" fillId="0" borderId="14" applyNumberFormat="0" applyFill="0" applyAlignment="0" applyProtection="0">
      <alignment vertical="center"/>
    </xf>
    <xf numFmtId="0" fontId="29" fillId="0" borderId="14" applyNumberFormat="0" applyFill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4" fillId="0" borderId="15" applyNumberFormat="0" applyFill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30" fillId="13" borderId="16" applyNumberFormat="0" applyAlignment="0" applyProtection="0">
      <alignment vertical="center"/>
    </xf>
    <xf numFmtId="0" fontId="31" fillId="13" borderId="12" applyNumberFormat="0" applyAlignment="0" applyProtection="0">
      <alignment vertical="center"/>
    </xf>
    <xf numFmtId="0" fontId="32" fillId="14" borderId="17" applyNumberFormat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4" fillId="0" borderId="19" applyNumberFormat="0" applyFill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37" fillId="0" borderId="0">
      <protection locked="0"/>
    </xf>
  </cellStyleXfs>
  <cellXfs count="134">
    <xf numFmtId="0" fontId="0" fillId="0" borderId="0" xfId="0">
      <alignment vertical="center"/>
    </xf>
    <xf numFmtId="0" fontId="1" fillId="2" borderId="0" xfId="50" applyFont="1" applyFill="1" applyBorder="1" applyAlignment="1" applyProtection="1">
      <alignment horizontal="center" vertical="center"/>
    </xf>
    <xf numFmtId="176" fontId="1" fillId="2" borderId="0" xfId="50" applyNumberFormat="1" applyFont="1" applyFill="1" applyBorder="1" applyAlignment="1" applyProtection="1">
      <alignment horizontal="center" vertical="center"/>
    </xf>
    <xf numFmtId="178" fontId="1" fillId="2" borderId="0" xfId="50" applyNumberFormat="1" applyFont="1" applyFill="1" applyBorder="1" applyAlignment="1" applyProtection="1">
      <alignment horizontal="center" vertical="center"/>
    </xf>
    <xf numFmtId="0" fontId="0" fillId="0" borderId="0" xfId="0" applyFont="1" applyFill="1" applyAlignment="1">
      <alignment vertical="center"/>
    </xf>
    <xf numFmtId="0" fontId="2" fillId="2" borderId="1" xfId="50" applyFont="1" applyFill="1" applyBorder="1" applyAlignment="1" applyProtection="1">
      <alignment horizontal="center" vertical="center"/>
    </xf>
    <xf numFmtId="0" fontId="3" fillId="2" borderId="2" xfId="50" applyFont="1" applyFill="1" applyBorder="1" applyAlignment="1" applyProtection="1">
      <alignment horizontal="center" vertical="center" wrapText="1"/>
    </xf>
    <xf numFmtId="0" fontId="4" fillId="2" borderId="2" xfId="50" applyFont="1" applyFill="1" applyBorder="1" applyAlignment="1" applyProtection="1">
      <alignment horizontal="center" vertical="center" shrinkToFit="1"/>
    </xf>
    <xf numFmtId="0" fontId="4" fillId="2" borderId="3" xfId="50" applyFont="1" applyFill="1" applyBorder="1" applyAlignment="1" applyProtection="1">
      <alignment horizontal="center" vertical="center" shrinkToFit="1"/>
    </xf>
    <xf numFmtId="178" fontId="3" fillId="2" borderId="2" xfId="50" applyNumberFormat="1" applyFont="1" applyFill="1" applyBorder="1" applyAlignment="1" applyProtection="1">
      <alignment horizontal="center" vertical="center" wrapText="1"/>
    </xf>
    <xf numFmtId="179" fontId="3" fillId="2" borderId="4" xfId="50" applyNumberFormat="1" applyFont="1" applyFill="1" applyBorder="1" applyAlignment="1" applyProtection="1">
      <alignment horizontal="center" vertical="center" wrapText="1"/>
    </xf>
    <xf numFmtId="0" fontId="3" fillId="3" borderId="3" xfId="50" applyFont="1" applyFill="1" applyBorder="1" applyAlignment="1" applyProtection="1">
      <alignment horizontal="center" vertical="center" wrapText="1"/>
    </xf>
    <xf numFmtId="0" fontId="3" fillId="3" borderId="5" xfId="50" applyFont="1" applyFill="1" applyBorder="1" applyAlignment="1" applyProtection="1">
      <alignment horizontal="center" vertical="center" wrapText="1"/>
    </xf>
    <xf numFmtId="0" fontId="3" fillId="3" borderId="4" xfId="50" applyFont="1" applyFill="1" applyBorder="1" applyAlignment="1" applyProtection="1">
      <alignment horizontal="center" vertical="center" wrapText="1"/>
    </xf>
    <xf numFmtId="0" fontId="3" fillId="3" borderId="2" xfId="50" applyFont="1" applyFill="1" applyBorder="1" applyAlignment="1" applyProtection="1">
      <alignment horizontal="center" vertical="center" wrapText="1"/>
    </xf>
    <xf numFmtId="0" fontId="3" fillId="2" borderId="3" xfId="50" applyFont="1" applyFill="1" applyBorder="1" applyAlignment="1" applyProtection="1">
      <alignment horizontal="center" vertical="center" wrapText="1"/>
    </xf>
    <xf numFmtId="0" fontId="3" fillId="2" borderId="5" xfId="50" applyFont="1" applyFill="1" applyBorder="1" applyAlignment="1" applyProtection="1">
      <alignment horizontal="center" vertical="center" wrapText="1"/>
    </xf>
    <xf numFmtId="0" fontId="3" fillId="2" borderId="4" xfId="50" applyFont="1" applyFill="1" applyBorder="1" applyAlignment="1" applyProtection="1">
      <alignment horizontal="center" vertical="center" wrapText="1"/>
    </xf>
    <xf numFmtId="176" fontId="3" fillId="2" borderId="2" xfId="50" applyNumberFormat="1" applyFont="1" applyFill="1" applyBorder="1" applyAlignment="1" applyProtection="1">
      <alignment horizontal="center" vertical="center" wrapText="1"/>
    </xf>
    <xf numFmtId="0" fontId="1" fillId="2" borderId="2" xfId="50" applyFont="1" applyFill="1" applyBorder="1" applyAlignment="1" applyProtection="1">
      <alignment horizontal="center" vertical="center" wrapText="1"/>
    </xf>
    <xf numFmtId="179" fontId="0" fillId="0" borderId="2" xfId="0" applyNumberFormat="1" applyFont="1" applyFill="1" applyBorder="1" applyAlignment="1">
      <alignment horizontal="center" vertical="center"/>
    </xf>
    <xf numFmtId="178" fontId="0" fillId="2" borderId="4" xfId="50" applyNumberFormat="1" applyFont="1" applyFill="1" applyBorder="1" applyAlignment="1" applyProtection="1">
      <alignment horizontal="right" vertical="center" shrinkToFit="1"/>
    </xf>
    <xf numFmtId="180" fontId="0" fillId="0" borderId="2" xfId="0" applyNumberFormat="1" applyFont="1" applyFill="1" applyBorder="1" applyAlignment="1">
      <alignment vertical="center"/>
    </xf>
    <xf numFmtId="180" fontId="0" fillId="0" borderId="2" xfId="0" applyNumberFormat="1" applyFont="1" applyFill="1" applyBorder="1" applyAlignment="1">
      <alignment horizontal="center" vertical="center"/>
    </xf>
    <xf numFmtId="180" fontId="0" fillId="0" borderId="2" xfId="0" applyNumberFormat="1" applyFont="1" applyFill="1" applyBorder="1" applyAlignment="1">
      <alignment horizontal="center" vertical="center" wrapText="1"/>
    </xf>
    <xf numFmtId="178" fontId="1" fillId="2" borderId="2" xfId="50" applyNumberFormat="1" applyFont="1" applyFill="1" applyBorder="1" applyAlignment="1" applyProtection="1">
      <alignment horizontal="right" vertical="center" shrinkToFit="1"/>
    </xf>
    <xf numFmtId="181" fontId="1" fillId="2" borderId="2" xfId="19" applyNumberFormat="1" applyFont="1" applyFill="1" applyBorder="1" applyAlignment="1" applyProtection="1">
      <alignment horizontal="center" vertical="center" wrapText="1"/>
    </xf>
    <xf numFmtId="178" fontId="1" fillId="2" borderId="4" xfId="50" applyNumberFormat="1" applyFont="1" applyFill="1" applyBorder="1" applyAlignment="1" applyProtection="1">
      <alignment horizontal="right" vertical="center" shrinkToFit="1"/>
    </xf>
    <xf numFmtId="178" fontId="1" fillId="2" borderId="2" xfId="50" applyNumberFormat="1" applyFont="1" applyFill="1" applyBorder="1" applyAlignment="1" applyProtection="1">
      <alignment vertical="center" shrinkToFit="1"/>
    </xf>
    <xf numFmtId="0" fontId="0" fillId="2" borderId="2" xfId="50" applyFont="1" applyFill="1" applyBorder="1" applyAlignment="1" applyProtection="1">
      <alignment horizontal="center" vertical="center" wrapText="1"/>
    </xf>
    <xf numFmtId="178" fontId="1" fillId="2" borderId="2" xfId="50" applyNumberFormat="1" applyFont="1" applyFill="1" applyBorder="1" applyAlignment="1" applyProtection="1">
      <alignment horizontal="left" vertical="center" wrapText="1" shrinkToFit="1"/>
    </xf>
    <xf numFmtId="178" fontId="5" fillId="2" borderId="4" xfId="50" applyNumberFormat="1" applyFont="1" applyFill="1" applyBorder="1" applyAlignment="1" applyProtection="1">
      <alignment horizontal="right" vertical="center" shrinkToFit="1"/>
    </xf>
    <xf numFmtId="179" fontId="0" fillId="0" borderId="6" xfId="0" applyNumberFormat="1" applyFont="1" applyFill="1" applyBorder="1" applyAlignment="1">
      <alignment horizontal="center" vertical="center"/>
    </xf>
    <xf numFmtId="179" fontId="0" fillId="2" borderId="2" xfId="50" applyNumberFormat="1" applyFont="1" applyFill="1" applyBorder="1" applyAlignment="1" applyProtection="1">
      <alignment horizontal="center" vertical="center" shrinkToFit="1"/>
    </xf>
    <xf numFmtId="178" fontId="6" fillId="2" borderId="2" xfId="50" applyNumberFormat="1" applyFont="1" applyFill="1" applyBorder="1" applyAlignment="1" applyProtection="1">
      <alignment horizontal="right" vertical="center" shrinkToFit="1"/>
    </xf>
    <xf numFmtId="180" fontId="1" fillId="2" borderId="2" xfId="4" applyNumberFormat="1" applyFont="1" applyFill="1" applyBorder="1" applyAlignment="1" applyProtection="1">
      <alignment horizontal="center" vertical="center" wrapText="1"/>
    </xf>
    <xf numFmtId="179" fontId="5" fillId="2" borderId="2" xfId="50" applyNumberFormat="1" applyFont="1" applyFill="1" applyBorder="1" applyAlignment="1" applyProtection="1">
      <alignment horizontal="center" vertical="center" shrinkToFit="1"/>
    </xf>
    <xf numFmtId="178" fontId="1" fillId="2" borderId="2" xfId="50" applyNumberFormat="1" applyFont="1" applyFill="1" applyBorder="1" applyAlignment="1" applyProtection="1">
      <alignment horizontal="center" vertical="center" wrapText="1" shrinkToFit="1"/>
    </xf>
    <xf numFmtId="49" fontId="1" fillId="2" borderId="2" xfId="50" applyNumberFormat="1" applyFont="1" applyFill="1" applyBorder="1" applyAlignment="1" applyProtection="1">
      <alignment horizontal="center" vertical="center" wrapText="1" shrinkToFit="1"/>
    </xf>
    <xf numFmtId="178" fontId="1" fillId="2" borderId="2" xfId="50" applyNumberFormat="1" applyFont="1" applyFill="1" applyBorder="1" applyAlignment="1" applyProtection="1">
      <alignment vertical="center" wrapText="1" shrinkToFit="1"/>
    </xf>
    <xf numFmtId="9" fontId="1" fillId="2" borderId="2" xfId="19" applyFont="1" applyFill="1" applyBorder="1" applyAlignment="1" applyProtection="1">
      <alignment horizontal="center" vertical="center" wrapText="1"/>
    </xf>
    <xf numFmtId="9" fontId="1" fillId="2" borderId="2" xfId="19" applyNumberFormat="1" applyFont="1" applyFill="1" applyBorder="1" applyAlignment="1" applyProtection="1">
      <alignment horizontal="center" vertical="center" wrapText="1"/>
    </xf>
    <xf numFmtId="0" fontId="0" fillId="2" borderId="2" xfId="50" applyFont="1" applyFill="1" applyBorder="1" applyAlignment="1" applyProtection="1">
      <alignment horizontal="center" vertical="center"/>
    </xf>
    <xf numFmtId="0" fontId="1" fillId="2" borderId="2" xfId="50" applyFont="1" applyFill="1" applyBorder="1" applyAlignment="1" applyProtection="1">
      <alignment horizontal="center" vertical="center"/>
    </xf>
    <xf numFmtId="0" fontId="7" fillId="2" borderId="2" xfId="50" applyFont="1" applyFill="1" applyBorder="1" applyAlignment="1" applyProtection="1">
      <alignment horizontal="center" vertical="center" wrapText="1"/>
    </xf>
    <xf numFmtId="179" fontId="7" fillId="2" borderId="2" xfId="50" applyNumberFormat="1" applyFont="1" applyFill="1" applyBorder="1" applyAlignment="1" applyProtection="1">
      <alignment horizontal="center" vertical="center" shrinkToFit="1"/>
    </xf>
    <xf numFmtId="178" fontId="7" fillId="2" borderId="4" xfId="50" applyNumberFormat="1" applyFont="1" applyFill="1" applyBorder="1" applyAlignment="1" applyProtection="1">
      <alignment horizontal="right" vertical="center" shrinkToFit="1"/>
    </xf>
    <xf numFmtId="180" fontId="8" fillId="2" borderId="2" xfId="4" applyNumberFormat="1" applyFont="1" applyFill="1" applyBorder="1" applyAlignment="1" applyProtection="1">
      <alignment horizontal="center" vertical="center" wrapText="1"/>
    </xf>
    <xf numFmtId="180" fontId="7" fillId="0" borderId="2" xfId="0" applyNumberFormat="1" applyFont="1" applyFill="1" applyBorder="1" applyAlignment="1">
      <alignment horizontal="center" vertical="center"/>
    </xf>
    <xf numFmtId="178" fontId="8" fillId="2" borderId="2" xfId="50" applyNumberFormat="1" applyFont="1" applyFill="1" applyBorder="1" applyAlignment="1" applyProtection="1">
      <alignment vertical="center" wrapText="1" shrinkToFit="1"/>
    </xf>
    <xf numFmtId="9" fontId="8" fillId="2" borderId="2" xfId="19" applyNumberFormat="1" applyFont="1" applyFill="1" applyBorder="1" applyAlignment="1" applyProtection="1">
      <alignment horizontal="center" vertical="center" wrapText="1"/>
    </xf>
    <xf numFmtId="0" fontId="8" fillId="2" borderId="2" xfId="50" applyFont="1" applyFill="1" applyBorder="1" applyAlignment="1" applyProtection="1">
      <alignment horizontal="center" vertical="center" wrapText="1"/>
    </xf>
    <xf numFmtId="179" fontId="9" fillId="2" borderId="2" xfId="50" applyNumberFormat="1" applyFont="1" applyFill="1" applyBorder="1" applyAlignment="1" applyProtection="1">
      <alignment horizontal="center" vertical="center" shrinkToFit="1"/>
    </xf>
    <xf numFmtId="178" fontId="9" fillId="2" borderId="4" xfId="50" applyNumberFormat="1" applyFont="1" applyFill="1" applyBorder="1" applyAlignment="1" applyProtection="1">
      <alignment horizontal="right" vertical="center" shrinkToFit="1"/>
    </xf>
    <xf numFmtId="0" fontId="3" fillId="2" borderId="2" xfId="50" applyFont="1" applyFill="1" applyBorder="1" applyAlignment="1" applyProtection="1">
      <alignment horizontal="center" vertical="center" shrinkToFit="1"/>
    </xf>
    <xf numFmtId="180" fontId="3" fillId="2" borderId="2" xfId="50" applyNumberFormat="1" applyFont="1" applyFill="1" applyBorder="1" applyAlignment="1" applyProtection="1">
      <alignment horizontal="center" vertical="center" shrinkToFit="1"/>
    </xf>
    <xf numFmtId="178" fontId="10" fillId="2" borderId="2" xfId="50" applyNumberFormat="1" applyFont="1" applyFill="1" applyBorder="1" applyAlignment="1" applyProtection="1">
      <alignment horizontal="right" vertical="center" shrinkToFit="1"/>
    </xf>
    <xf numFmtId="0" fontId="11" fillId="2" borderId="2" xfId="50" applyFont="1" applyFill="1" applyBorder="1" applyAlignment="1" applyProtection="1">
      <alignment horizontal="center" vertical="center" wrapText="1"/>
    </xf>
    <xf numFmtId="182" fontId="12" fillId="2" borderId="3" xfId="50" applyNumberFormat="1" applyFont="1" applyFill="1" applyBorder="1" applyAlignment="1" applyProtection="1">
      <alignment horizontal="center" vertical="center" shrinkToFit="1"/>
    </xf>
    <xf numFmtId="182" fontId="12" fillId="2" borderId="5" xfId="50" applyNumberFormat="1" applyFont="1" applyFill="1" applyBorder="1" applyAlignment="1" applyProtection="1">
      <alignment horizontal="center" vertical="center" shrinkToFit="1"/>
    </xf>
    <xf numFmtId="0" fontId="12" fillId="2" borderId="7" xfId="50" applyFont="1" applyFill="1" applyBorder="1" applyAlignment="1" applyProtection="1">
      <alignment horizontal="center" vertical="center" wrapText="1"/>
    </xf>
    <xf numFmtId="0" fontId="12" fillId="2" borderId="8" xfId="50" applyFont="1" applyFill="1" applyBorder="1" applyAlignment="1" applyProtection="1">
      <alignment horizontal="center" vertical="center" wrapText="1"/>
    </xf>
    <xf numFmtId="0" fontId="0" fillId="2" borderId="0" xfId="0" applyFont="1" applyFill="1" applyAlignment="1">
      <alignment vertical="center"/>
    </xf>
    <xf numFmtId="0" fontId="4" fillId="2" borderId="5" xfId="50" applyFont="1" applyFill="1" applyBorder="1" applyAlignment="1" applyProtection="1">
      <alignment horizontal="center" vertical="center" shrinkToFit="1"/>
    </xf>
    <xf numFmtId="0" fontId="3" fillId="2" borderId="2" xfId="50" applyFont="1" applyFill="1" applyBorder="1" applyAlignment="1" applyProtection="1">
      <alignment horizontal="center" vertical="center"/>
    </xf>
    <xf numFmtId="178" fontId="3" fillId="2" borderId="2" xfId="50" applyNumberFormat="1" applyFont="1" applyFill="1" applyBorder="1" applyAlignment="1" applyProtection="1">
      <alignment horizontal="center" vertical="center" shrinkToFit="1"/>
    </xf>
    <xf numFmtId="178" fontId="1" fillId="2" borderId="2" xfId="50" applyNumberFormat="1" applyFont="1" applyFill="1" applyBorder="1" applyAlignment="1" applyProtection="1">
      <alignment horizontal="center" vertical="center" wrapText="1"/>
    </xf>
    <xf numFmtId="178" fontId="3" fillId="2" borderId="2" xfId="50" applyNumberFormat="1" applyFont="1" applyFill="1" applyBorder="1" applyAlignment="1" applyProtection="1">
      <alignment horizontal="right" vertical="center" shrinkToFit="1"/>
    </xf>
    <xf numFmtId="177" fontId="1" fillId="2" borderId="2" xfId="50" applyNumberFormat="1" applyFont="1" applyFill="1" applyBorder="1" applyAlignment="1" applyProtection="1">
      <alignment vertical="center" shrinkToFit="1"/>
    </xf>
    <xf numFmtId="178" fontId="1" fillId="2" borderId="2" xfId="50" applyNumberFormat="1" applyFont="1" applyFill="1" applyBorder="1" applyAlignment="1" applyProtection="1">
      <alignment vertical="center" wrapText="1"/>
    </xf>
    <xf numFmtId="177" fontId="1" fillId="2" borderId="2" xfId="50" applyNumberFormat="1" applyFont="1" applyFill="1" applyBorder="1" applyAlignment="1" applyProtection="1">
      <alignment horizontal="center" vertical="center" shrinkToFit="1"/>
    </xf>
    <xf numFmtId="0" fontId="1" fillId="2" borderId="0" xfId="50" applyFont="1" applyFill="1" applyBorder="1" applyAlignment="1" applyProtection="1">
      <alignment horizontal="center" vertical="center" wrapText="1"/>
    </xf>
    <xf numFmtId="178" fontId="1" fillId="2" borderId="2" xfId="50" applyNumberFormat="1" applyFont="1" applyFill="1" applyBorder="1" applyAlignment="1" applyProtection="1">
      <alignment horizontal="center" vertical="center" shrinkToFit="1"/>
    </xf>
    <xf numFmtId="178" fontId="8" fillId="2" borderId="2" xfId="50" applyNumberFormat="1" applyFont="1" applyFill="1" applyBorder="1" applyAlignment="1" applyProtection="1">
      <alignment horizontal="right" vertical="center" shrinkToFit="1"/>
    </xf>
    <xf numFmtId="178" fontId="8" fillId="2" borderId="2" xfId="50" applyNumberFormat="1" applyFont="1" applyFill="1" applyBorder="1" applyAlignment="1" applyProtection="1">
      <alignment horizontal="center" vertical="center" wrapText="1"/>
    </xf>
    <xf numFmtId="0" fontId="12" fillId="2" borderId="9" xfId="50" applyFont="1" applyFill="1" applyBorder="1" applyAlignment="1" applyProtection="1">
      <alignment horizontal="center" vertical="center" wrapText="1"/>
    </xf>
    <xf numFmtId="0" fontId="12" fillId="2" borderId="10" xfId="50" applyFont="1" applyFill="1" applyBorder="1" applyAlignment="1" applyProtection="1">
      <alignment horizontal="center" vertical="center" wrapText="1"/>
    </xf>
    <xf numFmtId="178" fontId="12" fillId="2" borderId="3" xfId="50" applyNumberFormat="1" applyFont="1" applyFill="1" applyBorder="1" applyAlignment="1" applyProtection="1">
      <alignment horizontal="center" vertical="center" shrinkToFit="1"/>
    </xf>
    <xf numFmtId="178" fontId="12" fillId="2" borderId="5" xfId="50" applyNumberFormat="1" applyFont="1" applyFill="1" applyBorder="1" applyAlignment="1" applyProtection="1">
      <alignment horizontal="center" vertical="center" shrinkToFit="1"/>
    </xf>
    <xf numFmtId="0" fontId="12" fillId="2" borderId="1" xfId="50" applyFont="1" applyFill="1" applyBorder="1" applyAlignment="1" applyProtection="1">
      <alignment horizontal="center" vertical="center" wrapText="1"/>
    </xf>
    <xf numFmtId="0" fontId="12" fillId="2" borderId="11" xfId="50" applyFont="1" applyFill="1" applyBorder="1" applyAlignment="1" applyProtection="1">
      <alignment horizontal="center" vertical="center" wrapText="1"/>
    </xf>
    <xf numFmtId="183" fontId="12" fillId="2" borderId="3" xfId="50" applyNumberFormat="1" applyFont="1" applyFill="1" applyBorder="1" applyAlignment="1" applyProtection="1">
      <alignment horizontal="center" vertical="center" shrinkToFit="1"/>
    </xf>
    <xf numFmtId="183" fontId="12" fillId="2" borderId="5" xfId="50" applyNumberFormat="1" applyFont="1" applyFill="1" applyBorder="1" applyAlignment="1" applyProtection="1">
      <alignment horizontal="center" vertical="center" shrinkToFit="1"/>
    </xf>
    <xf numFmtId="0" fontId="3" fillId="2" borderId="2" xfId="50" applyNumberFormat="1" applyFont="1" applyFill="1" applyBorder="1" applyAlignment="1" applyProtection="1">
      <alignment horizontal="center" vertical="center" shrinkToFit="1"/>
    </xf>
    <xf numFmtId="0" fontId="0" fillId="2" borderId="2" xfId="50" applyNumberFormat="1" applyFont="1" applyFill="1" applyBorder="1" applyAlignment="1">
      <alignment horizontal="center" vertical="center"/>
      <protection locked="0"/>
    </xf>
    <xf numFmtId="49" fontId="0" fillId="2" borderId="2" xfId="50" applyNumberFormat="1" applyFont="1" applyFill="1" applyBorder="1" applyAlignment="1">
      <alignment horizontal="center" vertical="center"/>
      <protection locked="0"/>
    </xf>
    <xf numFmtId="0" fontId="4" fillId="2" borderId="3" xfId="50" applyFont="1" applyFill="1" applyBorder="1" applyAlignment="1" applyProtection="1">
      <alignment horizontal="center" vertical="center" wrapText="1"/>
    </xf>
    <xf numFmtId="0" fontId="4" fillId="2" borderId="5" xfId="50" applyFont="1" applyFill="1" applyBorder="1" applyAlignment="1" applyProtection="1">
      <alignment horizontal="center" vertical="center" wrapText="1"/>
    </xf>
    <xf numFmtId="0" fontId="5" fillId="2" borderId="2" xfId="50" applyFont="1" applyFill="1" applyBorder="1" applyAlignment="1" applyProtection="1">
      <alignment horizontal="center" vertical="center" wrapText="1"/>
    </xf>
    <xf numFmtId="178" fontId="4" fillId="2" borderId="2" xfId="50" applyNumberFormat="1" applyFont="1" applyFill="1" applyBorder="1" applyAlignment="1" applyProtection="1">
      <alignment horizontal="center" vertical="center" wrapText="1"/>
    </xf>
    <xf numFmtId="178" fontId="5" fillId="2" borderId="2" xfId="50" applyNumberFormat="1" applyFont="1" applyFill="1" applyBorder="1" applyAlignment="1" applyProtection="1">
      <alignment horizontal="center" vertical="center" wrapText="1"/>
    </xf>
    <xf numFmtId="178" fontId="3" fillId="3" borderId="3" xfId="50" applyNumberFormat="1" applyFont="1" applyFill="1" applyBorder="1" applyAlignment="1" applyProtection="1">
      <alignment horizontal="center" vertical="center" wrapText="1"/>
    </xf>
    <xf numFmtId="178" fontId="3" fillId="3" borderId="5" xfId="50" applyNumberFormat="1" applyFont="1" applyFill="1" applyBorder="1" applyAlignment="1" applyProtection="1">
      <alignment horizontal="center" vertical="center" wrapText="1"/>
    </xf>
    <xf numFmtId="0" fontId="4" fillId="2" borderId="2" xfId="50" applyFont="1" applyFill="1" applyBorder="1" applyAlignment="1" applyProtection="1">
      <alignment horizontal="center" vertical="center"/>
    </xf>
    <xf numFmtId="178" fontId="3" fillId="2" borderId="3" xfId="50" applyNumberFormat="1" applyFont="1" applyFill="1" applyBorder="1" applyAlignment="1" applyProtection="1">
      <alignment vertical="center" wrapText="1"/>
    </xf>
    <xf numFmtId="178" fontId="3" fillId="2" borderId="5" xfId="50" applyNumberFormat="1" applyFont="1" applyFill="1" applyBorder="1" applyAlignment="1" applyProtection="1">
      <alignment vertical="center" wrapText="1"/>
    </xf>
    <xf numFmtId="178" fontId="0" fillId="2" borderId="2" xfId="50" applyNumberFormat="1" applyFont="1" applyFill="1" applyBorder="1" applyAlignment="1" applyProtection="1">
      <alignment horizontal="left" vertical="center" wrapText="1"/>
    </xf>
    <xf numFmtId="0" fontId="11" fillId="2" borderId="2" xfId="50" applyFont="1" applyFill="1" applyBorder="1" applyAlignment="1" applyProtection="1">
      <alignment horizontal="center" vertical="center"/>
    </xf>
    <xf numFmtId="178" fontId="0" fillId="2" borderId="2" xfId="50" applyNumberFormat="1" applyFont="1" applyFill="1" applyBorder="1" applyAlignment="1" applyProtection="1">
      <alignment horizontal="right" vertical="center" shrinkToFit="1"/>
    </xf>
    <xf numFmtId="0" fontId="8" fillId="2" borderId="2" xfId="50" applyFont="1" applyFill="1" applyBorder="1" applyAlignment="1" applyProtection="1">
      <alignment horizontal="center" vertical="center"/>
    </xf>
    <xf numFmtId="10" fontId="0" fillId="0" borderId="2" xfId="0" applyNumberFormat="1" applyFont="1" applyFill="1" applyBorder="1" applyAlignment="1">
      <alignment vertical="center" wrapText="1"/>
    </xf>
    <xf numFmtId="178" fontId="13" fillId="2" borderId="2" xfId="50" applyNumberFormat="1" applyFont="1" applyFill="1" applyBorder="1" applyAlignment="1" applyProtection="1">
      <alignment horizontal="center" vertical="center" wrapText="1"/>
    </xf>
    <xf numFmtId="180" fontId="1" fillId="2" borderId="2" xfId="50" applyNumberFormat="1" applyFont="1" applyFill="1" applyBorder="1" applyAlignment="1" applyProtection="1">
      <alignment horizontal="center" vertical="center"/>
    </xf>
    <xf numFmtId="180" fontId="0" fillId="2" borderId="2" xfId="0" applyNumberFormat="1" applyFont="1" applyFill="1" applyBorder="1" applyAlignment="1">
      <alignment vertical="center"/>
    </xf>
    <xf numFmtId="180" fontId="8" fillId="2" borderId="2" xfId="50" applyNumberFormat="1" applyFont="1" applyFill="1" applyBorder="1" applyAlignment="1" applyProtection="1">
      <alignment horizontal="center" vertical="center"/>
    </xf>
    <xf numFmtId="10" fontId="7" fillId="0" borderId="2" xfId="0" applyNumberFormat="1" applyFont="1" applyFill="1" applyBorder="1" applyAlignment="1">
      <alignment vertical="center" wrapText="1"/>
    </xf>
    <xf numFmtId="180" fontId="7" fillId="2" borderId="2" xfId="0" applyNumberFormat="1" applyFont="1" applyFill="1" applyBorder="1" applyAlignment="1">
      <alignment vertical="center"/>
    </xf>
    <xf numFmtId="180" fontId="3" fillId="2" borderId="2" xfId="50" applyNumberFormat="1" applyFont="1" applyFill="1" applyBorder="1" applyAlignment="1" applyProtection="1">
      <alignment horizontal="right" vertical="center"/>
    </xf>
    <xf numFmtId="178" fontId="12" fillId="2" borderId="4" xfId="50" applyNumberFormat="1" applyFont="1" applyFill="1" applyBorder="1" applyAlignment="1" applyProtection="1">
      <alignment horizontal="center" vertical="center" shrinkToFit="1"/>
    </xf>
    <xf numFmtId="183" fontId="12" fillId="2" borderId="4" xfId="50" applyNumberFormat="1" applyFont="1" applyFill="1" applyBorder="1" applyAlignment="1" applyProtection="1">
      <alignment horizontal="center" vertical="center" shrinkToFit="1"/>
    </xf>
    <xf numFmtId="178" fontId="1" fillId="2" borderId="4" xfId="50" applyNumberFormat="1" applyFont="1" applyFill="1" applyBorder="1" applyAlignment="1" applyProtection="1">
      <alignment horizontal="center" vertical="center" wrapText="1"/>
    </xf>
    <xf numFmtId="0" fontId="7" fillId="2" borderId="2" xfId="50" applyFont="1" applyFill="1" applyBorder="1" applyAlignment="1" applyProtection="1">
      <alignment horizontal="center" vertical="center"/>
    </xf>
    <xf numFmtId="9" fontId="8" fillId="2" borderId="2" xfId="19" applyFont="1" applyFill="1" applyBorder="1" applyAlignment="1" applyProtection="1">
      <alignment horizontal="center" vertical="center" wrapText="1"/>
    </xf>
    <xf numFmtId="178" fontId="8" fillId="2" borderId="2" xfId="50" applyNumberFormat="1" applyFont="1" applyFill="1" applyBorder="1" applyAlignment="1" applyProtection="1">
      <alignment horizontal="center" vertical="center" shrinkToFit="1"/>
    </xf>
    <xf numFmtId="49" fontId="1" fillId="2" borderId="2" xfId="50" applyNumberFormat="1" applyFont="1" applyFill="1" applyBorder="1" applyAlignment="1" applyProtection="1">
      <alignment horizontal="center" vertical="center" wrapText="1"/>
    </xf>
    <xf numFmtId="178" fontId="8" fillId="2" borderId="2" xfId="50" applyNumberFormat="1" applyFont="1" applyFill="1" applyBorder="1" applyAlignment="1" applyProtection="1">
      <alignment horizontal="center" vertical="center" wrapText="1" shrinkToFit="1"/>
    </xf>
    <xf numFmtId="179" fontId="7" fillId="0" borderId="6" xfId="0" applyNumberFormat="1" applyFont="1" applyFill="1" applyBorder="1" applyAlignment="1">
      <alignment horizontal="center" vertical="center"/>
    </xf>
    <xf numFmtId="180" fontId="7" fillId="0" borderId="2" xfId="0" applyNumberFormat="1" applyFont="1" applyFill="1" applyBorder="1" applyAlignment="1">
      <alignment vertical="center"/>
    </xf>
    <xf numFmtId="178" fontId="8" fillId="2" borderId="2" xfId="50" applyNumberFormat="1" applyFont="1" applyFill="1" applyBorder="1" applyAlignment="1" applyProtection="1">
      <alignment horizontal="left" vertical="center" wrapText="1" shrinkToFit="1"/>
    </xf>
    <xf numFmtId="181" fontId="8" fillId="2" borderId="2" xfId="19" applyNumberFormat="1" applyFont="1" applyFill="1" applyBorder="1" applyAlignment="1" applyProtection="1">
      <alignment horizontal="center" vertical="center" wrapText="1"/>
    </xf>
    <xf numFmtId="178" fontId="14" fillId="2" borderId="2" xfId="50" applyNumberFormat="1" applyFont="1" applyFill="1" applyBorder="1" applyAlignment="1" applyProtection="1">
      <alignment horizontal="right" vertical="center" shrinkToFit="1"/>
    </xf>
    <xf numFmtId="178" fontId="8" fillId="2" borderId="2" xfId="50" applyNumberFormat="1" applyFont="1" applyFill="1" applyBorder="1" applyAlignment="1" applyProtection="1">
      <alignment vertical="center" shrinkToFit="1"/>
    </xf>
    <xf numFmtId="178" fontId="13" fillId="2" borderId="2" xfId="50" applyNumberFormat="1" applyFont="1" applyFill="1" applyBorder="1" applyAlignment="1" applyProtection="1">
      <alignment horizontal="right" vertical="center" shrinkToFit="1"/>
    </xf>
    <xf numFmtId="0" fontId="8" fillId="2" borderId="0" xfId="50" applyFont="1" applyFill="1" applyBorder="1" applyAlignment="1" applyProtection="1">
      <alignment horizontal="center" vertical="center" wrapText="1"/>
    </xf>
    <xf numFmtId="178" fontId="7" fillId="2" borderId="2" xfId="50" applyNumberFormat="1" applyFont="1" applyFill="1" applyBorder="1" applyAlignment="1" applyProtection="1">
      <alignment horizontal="right" vertical="center" shrinkToFit="1"/>
    </xf>
    <xf numFmtId="178" fontId="7" fillId="2" borderId="2" xfId="50" applyNumberFormat="1" applyFont="1" applyFill="1" applyBorder="1" applyAlignment="1" applyProtection="1">
      <alignment horizontal="left" vertical="center" wrapText="1"/>
    </xf>
    <xf numFmtId="10" fontId="0" fillId="0" borderId="2" xfId="0" applyNumberFormat="1" applyFont="1" applyFill="1" applyBorder="1" applyAlignment="1">
      <alignment vertical="center"/>
    </xf>
    <xf numFmtId="179" fontId="7" fillId="0" borderId="2" xfId="0" applyNumberFormat="1" applyFont="1" applyFill="1" applyBorder="1" applyAlignment="1">
      <alignment horizontal="center" vertical="center"/>
    </xf>
    <xf numFmtId="177" fontId="8" fillId="2" borderId="2" xfId="50" applyNumberFormat="1" applyFont="1" applyFill="1" applyBorder="1" applyAlignment="1" applyProtection="1">
      <alignment horizontal="center" vertical="center" shrinkToFit="1"/>
    </xf>
    <xf numFmtId="178" fontId="8" fillId="2" borderId="2" xfId="50" applyNumberFormat="1" applyFont="1" applyFill="1" applyBorder="1" applyAlignment="1" applyProtection="1">
      <alignment vertical="center" wrapText="1"/>
    </xf>
    <xf numFmtId="10" fontId="7" fillId="0" borderId="2" xfId="0" applyNumberFormat="1" applyFont="1" applyFill="1" applyBorder="1" applyAlignment="1">
      <alignment vertical="center"/>
    </xf>
    <xf numFmtId="180" fontId="7" fillId="0" borderId="2" xfId="0" applyNumberFormat="1" applyFont="1" applyFill="1" applyBorder="1" applyAlignment="1">
      <alignment horizontal="center" vertical="center" wrapText="1"/>
    </xf>
    <xf numFmtId="177" fontId="8" fillId="2" borderId="2" xfId="50" applyNumberFormat="1" applyFont="1" applyFill="1" applyBorder="1" applyAlignment="1" applyProtection="1">
      <alignment vertical="center" shrinkToFit="1"/>
    </xf>
    <xf numFmtId="0" fontId="15" fillId="2" borderId="2" xfId="50" applyFont="1" applyFill="1" applyBorder="1" applyAlignment="1" applyProtection="1">
      <alignment horizontal="center"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百分比 2 2" xfId="19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27</xdr:row>
      <xdr:rowOff>95250</xdr:rowOff>
    </xdr:from>
    <xdr:to>
      <xdr:col>5</xdr:col>
      <xdr:colOff>715010</xdr:colOff>
      <xdr:row>58</xdr:row>
      <xdr:rowOff>28575</xdr:rowOff>
    </xdr:to>
    <xdr:pic>
      <xdr:nvPicPr>
        <xdr:cNvPr id="2" name="图片 1" descr="3J[8%9]U8R}PDY$I))DD_RR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7807960"/>
          <a:ext cx="6007100" cy="5248275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762000</xdr:colOff>
      <xdr:row>27</xdr:row>
      <xdr:rowOff>114300</xdr:rowOff>
    </xdr:from>
    <xdr:to>
      <xdr:col>12</xdr:col>
      <xdr:colOff>612775</xdr:colOff>
      <xdr:row>58</xdr:row>
      <xdr:rowOff>95250</xdr:rowOff>
    </xdr:to>
    <xdr:pic>
      <xdr:nvPicPr>
        <xdr:cNvPr id="3" name="图片 2" descr="D0JS6KG4E(SS5)W8{NMO3HJ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054725" y="7827010"/>
          <a:ext cx="5980430" cy="52959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36</xdr:row>
      <xdr:rowOff>123825</xdr:rowOff>
    </xdr:from>
    <xdr:to>
      <xdr:col>6</xdr:col>
      <xdr:colOff>1264285</xdr:colOff>
      <xdr:row>66</xdr:row>
      <xdr:rowOff>123825</xdr:rowOff>
    </xdr:to>
    <xdr:pic>
      <xdr:nvPicPr>
        <xdr:cNvPr id="4" name="图片 3" descr="1af740553dd486b25624439c3b0e8a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18009235"/>
          <a:ext cx="8012430" cy="5143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27</xdr:row>
      <xdr:rowOff>95250</xdr:rowOff>
    </xdr:from>
    <xdr:to>
      <xdr:col>6</xdr:col>
      <xdr:colOff>1174750</xdr:colOff>
      <xdr:row>57</xdr:row>
      <xdr:rowOff>95250</xdr:rowOff>
    </xdr:to>
    <xdr:pic>
      <xdr:nvPicPr>
        <xdr:cNvPr id="4" name="图片 3" descr="2022-9-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8023860"/>
          <a:ext cx="7922895" cy="5143500"/>
        </a:xfrm>
        <a:prstGeom prst="rect">
          <a:avLst/>
        </a:prstGeom>
      </xdr:spPr>
    </xdr:pic>
    <xdr:clientData/>
  </xdr:twoCellAnchor>
  <xdr:twoCellAnchor editAs="oneCell">
    <xdr:from>
      <xdr:col>6</xdr:col>
      <xdr:colOff>1190625</xdr:colOff>
      <xdr:row>27</xdr:row>
      <xdr:rowOff>114300</xdr:rowOff>
    </xdr:from>
    <xdr:to>
      <xdr:col>13</xdr:col>
      <xdr:colOff>1103630</xdr:colOff>
      <xdr:row>86</xdr:row>
      <xdr:rowOff>57150</xdr:rowOff>
    </xdr:to>
    <xdr:pic>
      <xdr:nvPicPr>
        <xdr:cNvPr id="2" name="图片 1" descr="2(JXD76OVX44M1BD974[@H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939405" y="8042910"/>
          <a:ext cx="5323205" cy="10058400"/>
        </a:xfrm>
        <a:prstGeom prst="rect">
          <a:avLst/>
        </a:prstGeom>
      </xdr:spPr>
    </xdr:pic>
    <xdr:clientData/>
  </xdr:twoCellAnchor>
  <xdr:twoCellAnchor editAs="oneCell">
    <xdr:from>
      <xdr:col>13</xdr:col>
      <xdr:colOff>1122680</xdr:colOff>
      <xdr:row>29</xdr:row>
      <xdr:rowOff>152400</xdr:rowOff>
    </xdr:from>
    <xdr:to>
      <xdr:col>23</xdr:col>
      <xdr:colOff>198120</xdr:colOff>
      <xdr:row>73</xdr:row>
      <xdr:rowOff>57150</xdr:rowOff>
    </xdr:to>
    <xdr:pic>
      <xdr:nvPicPr>
        <xdr:cNvPr id="3" name="图片 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3281660" y="8423910"/>
          <a:ext cx="10934700" cy="74485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28</xdr:row>
      <xdr:rowOff>66675</xdr:rowOff>
    </xdr:from>
    <xdr:to>
      <xdr:col>6</xdr:col>
      <xdr:colOff>1239520</xdr:colOff>
      <xdr:row>57</xdr:row>
      <xdr:rowOff>123825</xdr:rowOff>
    </xdr:to>
    <xdr:pic>
      <xdr:nvPicPr>
        <xdr:cNvPr id="5" name="图片 4" descr="W6YLSXQCCH`(93_L_407$JY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8731885"/>
          <a:ext cx="7987665" cy="5029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28</xdr:row>
      <xdr:rowOff>95250</xdr:rowOff>
    </xdr:from>
    <xdr:to>
      <xdr:col>6</xdr:col>
      <xdr:colOff>1197610</xdr:colOff>
      <xdr:row>58</xdr:row>
      <xdr:rowOff>104775</xdr:rowOff>
    </xdr:to>
    <xdr:pic>
      <xdr:nvPicPr>
        <xdr:cNvPr id="3" name="图片 2" descr="0YGKP$0F2LOOFX7V0K[5LLB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10106660"/>
          <a:ext cx="7945755" cy="5153025"/>
        </a:xfrm>
        <a:prstGeom prst="rect">
          <a:avLst/>
        </a:prstGeom>
      </xdr:spPr>
    </xdr:pic>
    <xdr:clientData/>
  </xdr:twoCellAnchor>
  <xdr:twoCellAnchor editAs="oneCell">
    <xdr:from>
      <xdr:col>6</xdr:col>
      <xdr:colOff>1019175</xdr:colOff>
      <xdr:row>28</xdr:row>
      <xdr:rowOff>142875</xdr:rowOff>
    </xdr:from>
    <xdr:to>
      <xdr:col>16</xdr:col>
      <xdr:colOff>939165</xdr:colOff>
      <xdr:row>59</xdr:row>
      <xdr:rowOff>0</xdr:rowOff>
    </xdr:to>
    <xdr:pic>
      <xdr:nvPicPr>
        <xdr:cNvPr id="4" name="图片 3" descr="}U_UF~02`I%[1Z]OXU]L5BW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767955" y="10154285"/>
          <a:ext cx="8021955" cy="51720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28</xdr:row>
      <xdr:rowOff>95250</xdr:rowOff>
    </xdr:from>
    <xdr:to>
      <xdr:col>6</xdr:col>
      <xdr:colOff>1197610</xdr:colOff>
      <xdr:row>58</xdr:row>
      <xdr:rowOff>104775</xdr:rowOff>
    </xdr:to>
    <xdr:pic>
      <xdr:nvPicPr>
        <xdr:cNvPr id="2" name="图片 1" descr="0YGKP$0F2LOOFX7V0K[5LLB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12659360"/>
          <a:ext cx="7945755" cy="5153025"/>
        </a:xfrm>
        <a:prstGeom prst="rect">
          <a:avLst/>
        </a:prstGeom>
      </xdr:spPr>
    </xdr:pic>
    <xdr:clientData/>
  </xdr:twoCellAnchor>
  <xdr:twoCellAnchor editAs="oneCell">
    <xdr:from>
      <xdr:col>6</xdr:col>
      <xdr:colOff>1019175</xdr:colOff>
      <xdr:row>28</xdr:row>
      <xdr:rowOff>142875</xdr:rowOff>
    </xdr:from>
    <xdr:to>
      <xdr:col>16</xdr:col>
      <xdr:colOff>939165</xdr:colOff>
      <xdr:row>59</xdr:row>
      <xdr:rowOff>0</xdr:rowOff>
    </xdr:to>
    <xdr:pic>
      <xdr:nvPicPr>
        <xdr:cNvPr id="3" name="图片 2" descr="}U_UF~02`I%[1Z]OXU]L5BW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767955" y="12706985"/>
          <a:ext cx="8021955" cy="5172075"/>
        </a:xfrm>
        <a:prstGeom prst="rect">
          <a:avLst/>
        </a:prstGeom>
      </xdr:spPr>
    </xdr:pic>
    <xdr:clientData/>
  </xdr:twoCellAnchor>
  <xdr:twoCellAnchor editAs="oneCell">
    <xdr:from>
      <xdr:col>2</xdr:col>
      <xdr:colOff>578485</xdr:colOff>
      <xdr:row>28</xdr:row>
      <xdr:rowOff>93980</xdr:rowOff>
    </xdr:from>
    <xdr:to>
      <xdr:col>12</xdr:col>
      <xdr:colOff>651510</xdr:colOff>
      <xdr:row>61</xdr:row>
      <xdr:rowOff>89535</xdr:rowOff>
    </xdr:to>
    <xdr:pic>
      <xdr:nvPicPr>
        <xdr:cNvPr id="4" name="图片 3" descr="A3DC820A2490E63F0643CE7E6775928E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 rot="16200000">
          <a:off x="4227195" y="10464800"/>
          <a:ext cx="5653405" cy="1003998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99695</xdr:colOff>
      <xdr:row>28</xdr:row>
      <xdr:rowOff>76200</xdr:rowOff>
    </xdr:from>
    <xdr:to>
      <xdr:col>6</xdr:col>
      <xdr:colOff>1095375</xdr:colOff>
      <xdr:row>57</xdr:row>
      <xdr:rowOff>28575</xdr:rowOff>
    </xdr:to>
    <xdr:pic>
      <xdr:nvPicPr>
        <xdr:cNvPr id="5" name="图片 4" descr="860N$A25EP2$W)]~{_JG_$U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9695" y="13059410"/>
          <a:ext cx="7744460" cy="49244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99695</xdr:colOff>
      <xdr:row>30</xdr:row>
      <xdr:rowOff>76200</xdr:rowOff>
    </xdr:from>
    <xdr:to>
      <xdr:col>6</xdr:col>
      <xdr:colOff>1095375</xdr:colOff>
      <xdr:row>59</xdr:row>
      <xdr:rowOff>28575</xdr:rowOff>
    </xdr:to>
    <xdr:pic>
      <xdr:nvPicPr>
        <xdr:cNvPr id="2" name="图片 1" descr="860N$A25EP2$W)]~{_JG_$U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9695" y="14532610"/>
          <a:ext cx="7744460" cy="4924425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30</xdr:row>
      <xdr:rowOff>57150</xdr:rowOff>
    </xdr:from>
    <xdr:to>
      <xdr:col>16</xdr:col>
      <xdr:colOff>2056130</xdr:colOff>
      <xdr:row>64</xdr:row>
      <xdr:rowOff>95250</xdr:rowOff>
    </xdr:to>
    <xdr:pic>
      <xdr:nvPicPr>
        <xdr:cNvPr id="3" name="图片 2" descr="XG2)UC_@SQ%8$V1NRSUJ[EM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844030" y="14513560"/>
          <a:ext cx="10062845" cy="58674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99695</xdr:colOff>
      <xdr:row>30</xdr:row>
      <xdr:rowOff>76200</xdr:rowOff>
    </xdr:from>
    <xdr:to>
      <xdr:col>6</xdr:col>
      <xdr:colOff>1095375</xdr:colOff>
      <xdr:row>59</xdr:row>
      <xdr:rowOff>28575</xdr:rowOff>
    </xdr:to>
    <xdr:pic>
      <xdr:nvPicPr>
        <xdr:cNvPr id="4" name="图片 3" descr="860N$A25EP2$W)]~{_JG_$U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9695" y="14532610"/>
          <a:ext cx="7744460" cy="4924425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30</xdr:row>
      <xdr:rowOff>57150</xdr:rowOff>
    </xdr:from>
    <xdr:to>
      <xdr:col>16</xdr:col>
      <xdr:colOff>2056130</xdr:colOff>
      <xdr:row>64</xdr:row>
      <xdr:rowOff>95250</xdr:rowOff>
    </xdr:to>
    <xdr:pic>
      <xdr:nvPicPr>
        <xdr:cNvPr id="5" name="图片 4" descr="XG2)UC_@SQ%8$V1NRSUJ[EM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844030" y="14513560"/>
          <a:ext cx="10062845" cy="58674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33</xdr:row>
      <xdr:rowOff>9525</xdr:rowOff>
    </xdr:from>
    <xdr:to>
      <xdr:col>6</xdr:col>
      <xdr:colOff>1224915</xdr:colOff>
      <xdr:row>63</xdr:row>
      <xdr:rowOff>9525</xdr:rowOff>
    </xdr:to>
    <xdr:pic>
      <xdr:nvPicPr>
        <xdr:cNvPr id="4" name="图片 3" descr="48]U]5LO9$M3BRC59G)%0D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16180435"/>
          <a:ext cx="7973060" cy="5143500"/>
        </a:xfrm>
        <a:prstGeom prst="rect">
          <a:avLst/>
        </a:prstGeom>
      </xdr:spPr>
    </xdr:pic>
    <xdr:clientData/>
  </xdr:twoCellAnchor>
  <xdr:twoCellAnchor editAs="oneCell">
    <xdr:from>
      <xdr:col>6</xdr:col>
      <xdr:colOff>971550</xdr:colOff>
      <xdr:row>33</xdr:row>
      <xdr:rowOff>76200</xdr:rowOff>
    </xdr:from>
    <xdr:to>
      <xdr:col>16</xdr:col>
      <xdr:colOff>777875</xdr:colOff>
      <xdr:row>63</xdr:row>
      <xdr:rowOff>85725</xdr:rowOff>
    </xdr:to>
    <xdr:pic>
      <xdr:nvPicPr>
        <xdr:cNvPr id="5" name="图片 4" descr="83FF(S{FE}_Z@BHXVUF}E%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720330" y="16247110"/>
          <a:ext cx="7908290" cy="5153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3"/>
  <sheetViews>
    <sheetView workbookViewId="0">
      <selection activeCell="A1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2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3"/>
      <c r="J2" s="7"/>
      <c r="K2" s="7"/>
      <c r="L2" s="7"/>
      <c r="M2" s="7"/>
      <c r="N2" s="7"/>
      <c r="O2" s="64" t="s">
        <v>4</v>
      </c>
      <c r="P2" s="64"/>
      <c r="Q2" s="83">
        <v>15392</v>
      </c>
      <c r="R2" s="65" t="s">
        <v>5</v>
      </c>
      <c r="S2" s="65"/>
      <c r="T2" s="84"/>
      <c r="U2" s="85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6</v>
      </c>
      <c r="B3" s="6"/>
      <c r="C3" s="9">
        <v>17377150.28</v>
      </c>
      <c r="D3" s="9"/>
      <c r="E3" s="9"/>
      <c r="F3" s="9" t="s">
        <v>7</v>
      </c>
      <c r="G3" s="10">
        <v>44711</v>
      </c>
      <c r="H3" s="6" t="s">
        <v>8</v>
      </c>
      <c r="I3" s="6"/>
      <c r="J3" s="19"/>
      <c r="K3" s="19"/>
      <c r="L3" s="19"/>
      <c r="M3" s="19"/>
      <c r="N3" s="19"/>
      <c r="O3" s="6" t="s">
        <v>9</v>
      </c>
      <c r="P3" s="6"/>
      <c r="Q3" s="19" t="s">
        <v>10</v>
      </c>
      <c r="R3" s="86" t="s">
        <v>11</v>
      </c>
      <c r="S3" s="87"/>
      <c r="T3" s="88" t="s">
        <v>12</v>
      </c>
      <c r="U3" s="88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13</v>
      </c>
      <c r="B4" s="6"/>
      <c r="C4" s="9"/>
      <c r="D4" s="9"/>
      <c r="E4" s="9"/>
      <c r="F4" s="9" t="s">
        <v>14</v>
      </c>
      <c r="G4" s="110"/>
      <c r="H4" s="6" t="s">
        <v>15</v>
      </c>
      <c r="I4" s="6"/>
      <c r="J4" s="19" t="s">
        <v>16</v>
      </c>
      <c r="K4" s="19"/>
      <c r="L4" s="19"/>
      <c r="M4" s="19"/>
      <c r="N4" s="19"/>
      <c r="O4" s="6" t="s">
        <v>17</v>
      </c>
      <c r="P4" s="6"/>
      <c r="Q4" s="66" t="s">
        <v>18</v>
      </c>
      <c r="R4" s="9" t="s">
        <v>19</v>
      </c>
      <c r="S4" s="66" t="s">
        <v>20</v>
      </c>
      <c r="T4" s="89" t="s">
        <v>21</v>
      </c>
      <c r="U4" s="90" t="s">
        <v>20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22</v>
      </c>
      <c r="B5" s="11" t="s">
        <v>23</v>
      </c>
      <c r="C5" s="12"/>
      <c r="D5" s="12"/>
      <c r="E5" s="12"/>
      <c r="F5" s="13"/>
      <c r="G5" s="14" t="s">
        <v>24</v>
      </c>
      <c r="H5" s="11" t="s">
        <v>23</v>
      </c>
      <c r="I5" s="12"/>
      <c r="J5" s="13"/>
      <c r="K5" s="11" t="s">
        <v>25</v>
      </c>
      <c r="L5" s="12"/>
      <c r="M5" s="11" t="s">
        <v>26</v>
      </c>
      <c r="N5" s="13"/>
      <c r="O5" s="11" t="s">
        <v>27</v>
      </c>
      <c r="P5" s="13"/>
      <c r="Q5" s="91" t="s">
        <v>28</v>
      </c>
      <c r="R5" s="92"/>
      <c r="S5" s="92"/>
      <c r="T5" s="89" t="s">
        <v>29</v>
      </c>
      <c r="U5" s="93" t="s">
        <v>30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5" t="s">
        <v>31</v>
      </c>
      <c r="C6" s="16"/>
      <c r="D6" s="16"/>
      <c r="E6" s="16"/>
      <c r="F6" s="17"/>
      <c r="G6" s="6"/>
      <c r="H6" s="15" t="s">
        <v>32</v>
      </c>
      <c r="I6" s="16"/>
      <c r="J6" s="17"/>
      <c r="K6" s="15" t="s">
        <v>33</v>
      </c>
      <c r="L6" s="16"/>
      <c r="M6" s="15" t="s">
        <v>34</v>
      </c>
      <c r="N6" s="17"/>
      <c r="O6" s="15" t="s">
        <v>35</v>
      </c>
      <c r="P6" s="17"/>
      <c r="Q6" s="94" t="s">
        <v>36</v>
      </c>
      <c r="R6" s="95"/>
      <c r="S6" s="95"/>
      <c r="T6" s="89"/>
      <c r="U6" s="93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8" t="s">
        <v>37</v>
      </c>
      <c r="C7" s="6" t="s">
        <v>38</v>
      </c>
      <c r="D7" s="6" t="s">
        <v>39</v>
      </c>
      <c r="E7" s="9" t="s">
        <v>40</v>
      </c>
      <c r="F7" s="9" t="s">
        <v>41</v>
      </c>
      <c r="G7" s="18" t="s">
        <v>42</v>
      </c>
      <c r="H7" s="6" t="s">
        <v>43</v>
      </c>
      <c r="I7" s="9" t="s">
        <v>44</v>
      </c>
      <c r="J7" s="9" t="s">
        <v>45</v>
      </c>
      <c r="K7" s="65" t="s">
        <v>44</v>
      </c>
      <c r="L7" s="65" t="s">
        <v>45</v>
      </c>
      <c r="M7" s="9" t="s">
        <v>44</v>
      </c>
      <c r="N7" s="6" t="s">
        <v>45</v>
      </c>
      <c r="O7" s="6" t="s">
        <v>44</v>
      </c>
      <c r="P7" s="6" t="s">
        <v>45</v>
      </c>
      <c r="Q7" s="9" t="s">
        <v>46</v>
      </c>
      <c r="R7" s="9" t="s">
        <v>47</v>
      </c>
      <c r="S7" s="9" t="s">
        <v>48</v>
      </c>
      <c r="T7" s="89"/>
      <c r="U7" s="93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6" customHeight="1" spans="1:16384">
      <c r="A8" s="51">
        <v>1</v>
      </c>
      <c r="B8" s="127">
        <v>44719</v>
      </c>
      <c r="C8" s="46"/>
      <c r="D8" s="117">
        <v>126279</v>
      </c>
      <c r="E8" s="48" t="s">
        <v>49</v>
      </c>
      <c r="F8" s="131" t="s">
        <v>50</v>
      </c>
      <c r="G8" s="73"/>
      <c r="H8" s="119"/>
      <c r="I8" s="73"/>
      <c r="J8" s="115"/>
      <c r="K8" s="51"/>
      <c r="L8" s="51"/>
      <c r="M8" s="73"/>
      <c r="N8" s="74" t="s">
        <v>51</v>
      </c>
      <c r="O8" s="122"/>
      <c r="P8" s="101"/>
      <c r="Q8" s="125" t="s">
        <v>52</v>
      </c>
      <c r="R8" s="133"/>
      <c r="S8" s="99"/>
      <c r="T8" s="124">
        <v>125300</v>
      </c>
      <c r="U8" s="99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5" customHeight="1" spans="1:16384">
      <c r="A9" s="19"/>
      <c r="B9" s="20"/>
      <c r="C9" s="27"/>
      <c r="D9" s="117">
        <v>125300</v>
      </c>
      <c r="E9" s="48" t="s">
        <v>49</v>
      </c>
      <c r="F9" s="131" t="s">
        <v>50</v>
      </c>
      <c r="G9" s="28"/>
      <c r="H9" s="26"/>
      <c r="I9" s="25"/>
      <c r="J9" s="37"/>
      <c r="K9" s="43"/>
      <c r="L9" s="43"/>
      <c r="M9" s="25"/>
      <c r="N9" s="66"/>
      <c r="O9" s="122"/>
      <c r="P9" s="101"/>
      <c r="Q9" s="125" t="s">
        <v>53</v>
      </c>
      <c r="R9" s="101"/>
      <c r="S9" s="101"/>
      <c r="T9" s="124">
        <v>126279</v>
      </c>
      <c r="U9" s="43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37" customHeight="1" spans="1:16384">
      <c r="A10" s="19"/>
      <c r="B10" s="20"/>
      <c r="C10" s="31"/>
      <c r="D10" s="22"/>
      <c r="E10" s="23"/>
      <c r="F10" s="23"/>
      <c r="G10" s="28"/>
      <c r="H10" s="26"/>
      <c r="I10" s="25"/>
      <c r="J10" s="30"/>
      <c r="K10" s="19"/>
      <c r="L10" s="19"/>
      <c r="M10" s="25"/>
      <c r="N10" s="66"/>
      <c r="O10" s="67"/>
      <c r="P10" s="9"/>
      <c r="Q10" s="96"/>
      <c r="R10" s="9"/>
      <c r="S10" s="9"/>
      <c r="T10" s="98"/>
      <c r="U10" s="43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30" customHeight="1" spans="1:16384">
      <c r="A11" s="19"/>
      <c r="B11" s="20"/>
      <c r="C11" s="27"/>
      <c r="D11" s="22"/>
      <c r="E11" s="23"/>
      <c r="F11" s="23"/>
      <c r="G11" s="30"/>
      <c r="H11" s="26"/>
      <c r="I11" s="25"/>
      <c r="J11" s="37"/>
      <c r="K11" s="43"/>
      <c r="L11" s="43"/>
      <c r="M11" s="25"/>
      <c r="N11" s="66"/>
      <c r="O11" s="68"/>
      <c r="P11" s="69"/>
      <c r="Q11" s="96"/>
      <c r="R11" s="9"/>
      <c r="S11" s="9"/>
      <c r="T11" s="98"/>
      <c r="U11" s="43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44" customHeight="1" spans="1:16384">
      <c r="A12" s="51"/>
      <c r="B12" s="127"/>
      <c r="C12" s="46"/>
      <c r="D12" s="117"/>
      <c r="E12" s="131"/>
      <c r="F12" s="48"/>
      <c r="G12" s="118"/>
      <c r="H12" s="119"/>
      <c r="I12" s="73"/>
      <c r="J12" s="118"/>
      <c r="K12" s="51"/>
      <c r="L12" s="51"/>
      <c r="M12" s="73"/>
      <c r="N12" s="74"/>
      <c r="O12" s="122"/>
      <c r="P12" s="101"/>
      <c r="Q12" s="125"/>
      <c r="R12" s="101"/>
      <c r="S12" s="101"/>
      <c r="T12" s="124"/>
      <c r="U12" s="43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32" customHeight="1" spans="1:16384">
      <c r="A13" s="19"/>
      <c r="B13" s="20"/>
      <c r="C13" s="31"/>
      <c r="D13" s="22"/>
      <c r="E13" s="23"/>
      <c r="F13" s="23"/>
      <c r="G13" s="30"/>
      <c r="H13" s="26"/>
      <c r="I13" s="25"/>
      <c r="J13" s="30"/>
      <c r="K13" s="43"/>
      <c r="L13" s="43"/>
      <c r="M13" s="25"/>
      <c r="N13" s="66"/>
      <c r="O13" s="70"/>
      <c r="P13" s="69"/>
      <c r="Q13" s="96"/>
      <c r="R13" s="9"/>
      <c r="S13" s="9"/>
      <c r="T13" s="98"/>
      <c r="U13" s="43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29" customHeight="1" spans="1:16384">
      <c r="A14" s="19"/>
      <c r="B14" s="32"/>
      <c r="C14" s="31"/>
      <c r="D14" s="22"/>
      <c r="E14" s="23"/>
      <c r="F14" s="23"/>
      <c r="G14" s="30"/>
      <c r="H14" s="26"/>
      <c r="I14" s="25"/>
      <c r="J14" s="30"/>
      <c r="K14" s="19"/>
      <c r="L14" s="19"/>
      <c r="M14" s="25"/>
      <c r="N14" s="66"/>
      <c r="O14" s="67"/>
      <c r="P14" s="9"/>
      <c r="Q14" s="126"/>
      <c r="R14" s="9"/>
      <c r="S14" s="9"/>
      <c r="T14" s="98"/>
      <c r="U14" s="102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33" customHeight="1" spans="1:16384">
      <c r="A15" s="51"/>
      <c r="B15" s="45"/>
      <c r="C15" s="53"/>
      <c r="D15" s="120"/>
      <c r="E15" s="48"/>
      <c r="F15" s="48"/>
      <c r="G15" s="118"/>
      <c r="H15" s="119"/>
      <c r="I15" s="73"/>
      <c r="J15" s="118"/>
      <c r="K15" s="99"/>
      <c r="L15" s="99"/>
      <c r="M15" s="73"/>
      <c r="N15" s="74"/>
      <c r="O15" s="122"/>
      <c r="P15" s="101"/>
      <c r="Q15" s="125"/>
      <c r="R15" s="101"/>
      <c r="S15" s="101"/>
      <c r="T15" s="124"/>
      <c r="U15" s="102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29" customHeight="1" spans="1:16384">
      <c r="A16" s="51"/>
      <c r="B16" s="116"/>
      <c r="C16" s="53"/>
      <c r="D16" s="47"/>
      <c r="E16" s="48"/>
      <c r="F16" s="48"/>
      <c r="G16" s="121"/>
      <c r="H16" s="119"/>
      <c r="I16" s="73"/>
      <c r="J16" s="73"/>
      <c r="K16" s="51"/>
      <c r="L16" s="51"/>
      <c r="M16" s="73"/>
      <c r="N16" s="74"/>
      <c r="O16" s="73"/>
      <c r="P16" s="74"/>
      <c r="Q16" s="130"/>
      <c r="R16" s="101"/>
      <c r="S16" s="101"/>
      <c r="T16" s="106"/>
      <c r="U16" s="102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29" hidden="1" customHeight="1" spans="1:16384">
      <c r="A17" s="19"/>
      <c r="B17" s="36"/>
      <c r="C17" s="31"/>
      <c r="D17" s="35"/>
      <c r="E17" s="37"/>
      <c r="F17" s="38"/>
      <c r="G17" s="39"/>
      <c r="H17" s="40"/>
      <c r="I17" s="25"/>
      <c r="J17" s="25"/>
      <c r="K17" s="25"/>
      <c r="L17" s="25"/>
      <c r="M17" s="25"/>
      <c r="N17" s="66"/>
      <c r="O17" s="25"/>
      <c r="P17" s="66"/>
      <c r="Q17" s="126"/>
      <c r="R17" s="9"/>
      <c r="S17" s="9"/>
      <c r="T17" s="103"/>
      <c r="U17" s="102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29" hidden="1" customHeight="1" spans="1:16384">
      <c r="A18" s="19"/>
      <c r="B18" s="36"/>
      <c r="C18" s="31"/>
      <c r="D18" s="35"/>
      <c r="E18" s="23"/>
      <c r="F18" s="23"/>
      <c r="G18" s="39"/>
      <c r="H18" s="41"/>
      <c r="I18" s="25"/>
      <c r="J18" s="25"/>
      <c r="K18" s="37"/>
      <c r="L18" s="37"/>
      <c r="M18" s="25"/>
      <c r="N18" s="66"/>
      <c r="O18" s="25"/>
      <c r="P18" s="66"/>
      <c r="Q18" s="126"/>
      <c r="R18" s="9"/>
      <c r="S18" s="9"/>
      <c r="T18" s="103"/>
      <c r="U18" s="102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31" hidden="1" customHeight="1" spans="1:16384">
      <c r="A19" s="19"/>
      <c r="B19" s="36"/>
      <c r="C19" s="114"/>
      <c r="D19" s="35"/>
      <c r="E19" s="37"/>
      <c r="F19" s="38"/>
      <c r="G19" s="39"/>
      <c r="H19" s="40"/>
      <c r="I19" s="25"/>
      <c r="J19" s="25"/>
      <c r="K19" s="25"/>
      <c r="L19" s="25"/>
      <c r="M19" s="25"/>
      <c r="N19" s="66"/>
      <c r="O19" s="25"/>
      <c r="P19" s="66"/>
      <c r="Q19" s="100"/>
      <c r="R19" s="9"/>
      <c r="S19" s="9"/>
      <c r="T19" s="103"/>
      <c r="U19" s="10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31" hidden="1" customHeight="1" spans="1:16384">
      <c r="A20" s="19"/>
      <c r="B20" s="36"/>
      <c r="C20" s="31"/>
      <c r="D20" s="35"/>
      <c r="E20" s="23"/>
      <c r="F20" s="23"/>
      <c r="G20" s="39"/>
      <c r="H20" s="41"/>
      <c r="I20" s="25"/>
      <c r="J20" s="25"/>
      <c r="K20" s="25"/>
      <c r="L20" s="25"/>
      <c r="M20" s="25"/>
      <c r="N20" s="66"/>
      <c r="O20" s="25"/>
      <c r="P20" s="66"/>
      <c r="Q20" s="100"/>
      <c r="R20" s="9"/>
      <c r="S20" s="9"/>
      <c r="T20" s="103"/>
      <c r="U20" s="10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31" hidden="1" customHeight="1" spans="1:16384">
      <c r="A21" s="19"/>
      <c r="B21" s="36"/>
      <c r="C21" s="31"/>
      <c r="D21" s="35"/>
      <c r="E21" s="23"/>
      <c r="F21" s="23"/>
      <c r="G21" s="39"/>
      <c r="H21" s="41"/>
      <c r="I21" s="25"/>
      <c r="J21" s="25"/>
      <c r="K21" s="25"/>
      <c r="L21" s="25"/>
      <c r="M21" s="25"/>
      <c r="N21" s="66"/>
      <c r="O21" s="25"/>
      <c r="P21" s="66"/>
      <c r="Q21" s="100"/>
      <c r="R21" s="9"/>
      <c r="S21" s="9"/>
      <c r="T21" s="103"/>
      <c r="U21" s="10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31" hidden="1" customHeight="1" spans="1:16384">
      <c r="A22" s="51"/>
      <c r="B22" s="52"/>
      <c r="C22" s="53"/>
      <c r="D22" s="47"/>
      <c r="E22" s="48"/>
      <c r="F22" s="48"/>
      <c r="G22" s="49"/>
      <c r="H22" s="50"/>
      <c r="I22" s="73"/>
      <c r="J22" s="73"/>
      <c r="K22" s="73"/>
      <c r="L22" s="73"/>
      <c r="M22" s="73"/>
      <c r="N22" s="74"/>
      <c r="O22" s="73"/>
      <c r="P22" s="74"/>
      <c r="Q22" s="105"/>
      <c r="R22" s="101"/>
      <c r="S22" s="101"/>
      <c r="T22" s="106"/>
      <c r="U22" s="10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31" hidden="1" customHeight="1" spans="1:16384">
      <c r="A23" s="51"/>
      <c r="B23" s="52"/>
      <c r="C23" s="53"/>
      <c r="D23" s="47"/>
      <c r="E23" s="48"/>
      <c r="F23" s="48"/>
      <c r="G23" s="49"/>
      <c r="H23" s="50"/>
      <c r="I23" s="73"/>
      <c r="J23" s="73"/>
      <c r="K23" s="73"/>
      <c r="L23" s="73"/>
      <c r="M23" s="73"/>
      <c r="N23" s="74"/>
      <c r="O23" s="73"/>
      <c r="P23" s="74"/>
      <c r="Q23" s="105"/>
      <c r="R23" s="101"/>
      <c r="S23" s="101"/>
      <c r="T23" s="106"/>
      <c r="U23" s="10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31" hidden="1" customHeight="1" spans="1:16384">
      <c r="A24" s="51"/>
      <c r="B24" s="52"/>
      <c r="C24" s="53"/>
      <c r="D24" s="47"/>
      <c r="E24" s="48"/>
      <c r="F24" s="48"/>
      <c r="G24" s="49"/>
      <c r="H24" s="50"/>
      <c r="I24" s="73"/>
      <c r="J24" s="73"/>
      <c r="K24" s="73"/>
      <c r="L24" s="73"/>
      <c r="M24" s="73"/>
      <c r="N24" s="74"/>
      <c r="O24" s="73"/>
      <c r="P24" s="74"/>
      <c r="Q24" s="105"/>
      <c r="R24" s="101"/>
      <c r="S24" s="101"/>
      <c r="T24" s="106"/>
      <c r="U24" s="10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30" customHeight="1" spans="1:16384">
      <c r="A25" s="6" t="s">
        <v>54</v>
      </c>
      <c r="B25" s="6"/>
      <c r="C25" s="54">
        <f>SUM(C8:C24)</f>
        <v>0</v>
      </c>
      <c r="D25" s="55">
        <f>SUM(D8:D24)</f>
        <v>251579</v>
      </c>
      <c r="E25" s="56"/>
      <c r="F25" s="56"/>
      <c r="G25" s="56"/>
      <c r="H25" s="54" t="s">
        <v>55</v>
      </c>
      <c r="I25" s="67">
        <f>SUM(I8:I24)</f>
        <v>0</v>
      </c>
      <c r="J25" s="56"/>
      <c r="K25" s="67">
        <f>SUM(K8:K17)</f>
        <v>0</v>
      </c>
      <c r="L25" s="67"/>
      <c r="M25" s="67">
        <f>SUM(M8:M24)</f>
        <v>0</v>
      </c>
      <c r="N25" s="54" t="s">
        <v>55</v>
      </c>
      <c r="O25" s="67">
        <f>SUM(O8:O24)</f>
        <v>0</v>
      </c>
      <c r="P25" s="54" t="s">
        <v>55</v>
      </c>
      <c r="Q25" s="54" t="s">
        <v>55</v>
      </c>
      <c r="R25" s="54"/>
      <c r="S25" s="54"/>
      <c r="T25" s="67">
        <f>SUM(T8:T24)</f>
        <v>251579</v>
      </c>
      <c r="U25" s="107">
        <f>D25+C25-T25-I25-K25-M25-O25</f>
        <v>0</v>
      </c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30" customHeight="1" spans="1:16384">
      <c r="A26" s="57" t="s">
        <v>56</v>
      </c>
      <c r="B26" s="57"/>
      <c r="C26" s="57" t="s">
        <v>57</v>
      </c>
      <c r="D26" s="57"/>
      <c r="E26" s="57"/>
      <c r="F26" s="58">
        <f>O26</f>
        <v>251579</v>
      </c>
      <c r="G26" s="59"/>
      <c r="H26" s="60" t="s">
        <v>58</v>
      </c>
      <c r="I26" s="75"/>
      <c r="J26" s="75"/>
      <c r="K26" s="75"/>
      <c r="L26" s="75"/>
      <c r="M26" s="76"/>
      <c r="N26" s="57" t="s">
        <v>59</v>
      </c>
      <c r="O26" s="77">
        <f>T8+T9</f>
        <v>251579</v>
      </c>
      <c r="P26" s="78"/>
      <c r="Q26" s="78"/>
      <c r="R26" s="78"/>
      <c r="S26" s="78"/>
      <c r="T26" s="78"/>
      <c r="U26" s="108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30" customHeight="1" spans="1:16384">
      <c r="A27" s="57"/>
      <c r="B27" s="57"/>
      <c r="C27" s="57" t="s">
        <v>60</v>
      </c>
      <c r="D27" s="57"/>
      <c r="E27" s="57"/>
      <c r="F27" s="58">
        <v>0</v>
      </c>
      <c r="G27" s="59"/>
      <c r="H27" s="61"/>
      <c r="I27" s="79"/>
      <c r="J27" s="79"/>
      <c r="K27" s="79"/>
      <c r="L27" s="79"/>
      <c r="M27" s="80"/>
      <c r="N27" s="57" t="s">
        <v>61</v>
      </c>
      <c r="O27" s="81">
        <f>O26</f>
        <v>251579</v>
      </c>
      <c r="P27" s="82"/>
      <c r="Q27" s="82"/>
      <c r="R27" s="82"/>
      <c r="S27" s="82"/>
      <c r="T27" s="82"/>
      <c r="U27" s="109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spans="2:16384">
      <c r="B28" s="2"/>
      <c r="E28" s="3"/>
      <c r="F28" s="3"/>
      <c r="G28" s="3"/>
      <c r="I28" s="3"/>
      <c r="J28" s="3"/>
      <c r="M28" s="3"/>
      <c r="T28" s="3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spans="2:16384">
      <c r="B29" s="2"/>
      <c r="E29" s="3"/>
      <c r="F29" s="3"/>
      <c r="G29" s="3"/>
      <c r="I29" s="3"/>
      <c r="J29" s="3"/>
      <c r="M29" s="3"/>
      <c r="T29" s="3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spans="2:16384">
      <c r="B30" s="2"/>
      <c r="E30" s="3"/>
      <c r="F30" s="3"/>
      <c r="G30" s="3"/>
      <c r="I30" s="3"/>
      <c r="J30" s="3"/>
      <c r="M30" s="3"/>
      <c r="T30" s="3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spans="2:16384">
      <c r="B31" s="2"/>
      <c r="E31" s="3"/>
      <c r="F31" s="3"/>
      <c r="G31" s="3"/>
      <c r="I31" s="3"/>
      <c r="J31" s="3"/>
      <c r="M31" s="3"/>
      <c r="T31" s="3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spans="2:16384">
      <c r="B32" s="2"/>
      <c r="E32" s="3"/>
      <c r="F32" s="3"/>
      <c r="G32" s="3"/>
      <c r="I32" s="3"/>
      <c r="J32" s="3"/>
      <c r="M32" s="3"/>
      <c r="T32" s="3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spans="2:16384">
      <c r="B33" s="62"/>
      <c r="E33" s="3"/>
      <c r="F33" s="3"/>
      <c r="G33" s="3"/>
      <c r="I33" s="3"/>
      <c r="J33" s="3"/>
      <c r="M33" s="3"/>
      <c r="T33" s="3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5:B25"/>
    <mergeCell ref="C26:E26"/>
    <mergeCell ref="F26:G26"/>
    <mergeCell ref="O26:U26"/>
    <mergeCell ref="C27:E27"/>
    <mergeCell ref="F27:G27"/>
    <mergeCell ref="O27:U27"/>
    <mergeCell ref="A5:A7"/>
    <mergeCell ref="T5:T7"/>
    <mergeCell ref="U5:U7"/>
    <mergeCell ref="A26:B27"/>
    <mergeCell ref="H26:M27"/>
  </mergeCells>
  <pageMargins left="0.75" right="0.75" top="1" bottom="1" header="0.5" footer="0.5"/>
  <pageSetup paperSize="9" orientation="portrait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2"/>
  <sheetViews>
    <sheetView tabSelected="1" topLeftCell="A25" workbookViewId="0">
      <selection activeCell="Q31" sqref="Q31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2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3"/>
      <c r="J2" s="7"/>
      <c r="K2" s="7"/>
      <c r="L2" s="7"/>
      <c r="M2" s="7"/>
      <c r="N2" s="7"/>
      <c r="O2" s="64" t="s">
        <v>4</v>
      </c>
      <c r="P2" s="64"/>
      <c r="Q2" s="83" t="s">
        <v>81</v>
      </c>
      <c r="R2" s="65" t="s">
        <v>5</v>
      </c>
      <c r="S2" s="65"/>
      <c r="T2" s="84"/>
      <c r="U2" s="85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6</v>
      </c>
      <c r="B3" s="6"/>
      <c r="C3" s="9">
        <v>17377150.28</v>
      </c>
      <c r="D3" s="9"/>
      <c r="E3" s="9"/>
      <c r="F3" s="9" t="s">
        <v>7</v>
      </c>
      <c r="G3" s="10">
        <v>44711</v>
      </c>
      <c r="H3" s="6" t="s">
        <v>8</v>
      </c>
      <c r="I3" s="6"/>
      <c r="J3" s="19" t="s">
        <v>62</v>
      </c>
      <c r="K3" s="19"/>
      <c r="L3" s="19"/>
      <c r="M3" s="19"/>
      <c r="N3" s="19"/>
      <c r="O3" s="6" t="s">
        <v>9</v>
      </c>
      <c r="P3" s="6"/>
      <c r="Q3" s="19" t="s">
        <v>10</v>
      </c>
      <c r="R3" s="86" t="s">
        <v>11</v>
      </c>
      <c r="S3" s="87"/>
      <c r="T3" s="88" t="s">
        <v>12</v>
      </c>
      <c r="U3" s="88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13</v>
      </c>
      <c r="B4" s="6"/>
      <c r="C4" s="9">
        <v>17312744.22</v>
      </c>
      <c r="D4" s="9"/>
      <c r="E4" s="9"/>
      <c r="F4" s="9" t="s">
        <v>14</v>
      </c>
      <c r="G4" s="10">
        <v>44925</v>
      </c>
      <c r="H4" s="6" t="s">
        <v>15</v>
      </c>
      <c r="I4" s="6"/>
      <c r="J4" s="19" t="s">
        <v>16</v>
      </c>
      <c r="K4" s="19"/>
      <c r="L4" s="19"/>
      <c r="M4" s="19"/>
      <c r="N4" s="19"/>
      <c r="O4" s="6" t="s">
        <v>17</v>
      </c>
      <c r="P4" s="6"/>
      <c r="Q4" s="66" t="s">
        <v>18</v>
      </c>
      <c r="R4" s="9" t="s">
        <v>19</v>
      </c>
      <c r="S4" s="66" t="s">
        <v>20</v>
      </c>
      <c r="T4" s="89" t="s">
        <v>21</v>
      </c>
      <c r="U4" s="90" t="s">
        <v>20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22</v>
      </c>
      <c r="B5" s="11" t="s">
        <v>23</v>
      </c>
      <c r="C5" s="12"/>
      <c r="D5" s="12"/>
      <c r="E5" s="12"/>
      <c r="F5" s="13"/>
      <c r="G5" s="14" t="s">
        <v>24</v>
      </c>
      <c r="H5" s="11" t="s">
        <v>23</v>
      </c>
      <c r="I5" s="12"/>
      <c r="J5" s="13"/>
      <c r="K5" s="11" t="s">
        <v>25</v>
      </c>
      <c r="L5" s="12"/>
      <c r="M5" s="11" t="s">
        <v>26</v>
      </c>
      <c r="N5" s="13"/>
      <c r="O5" s="11" t="s">
        <v>27</v>
      </c>
      <c r="P5" s="13"/>
      <c r="Q5" s="91" t="s">
        <v>28</v>
      </c>
      <c r="R5" s="92"/>
      <c r="S5" s="92"/>
      <c r="T5" s="89" t="s">
        <v>29</v>
      </c>
      <c r="U5" s="93" t="s">
        <v>30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5" t="s">
        <v>31</v>
      </c>
      <c r="C6" s="16"/>
      <c r="D6" s="16"/>
      <c r="E6" s="16"/>
      <c r="F6" s="17"/>
      <c r="G6" s="6"/>
      <c r="H6" s="15" t="s">
        <v>32</v>
      </c>
      <c r="I6" s="16"/>
      <c r="J6" s="17"/>
      <c r="K6" s="15" t="s">
        <v>33</v>
      </c>
      <c r="L6" s="16"/>
      <c r="M6" s="15" t="s">
        <v>34</v>
      </c>
      <c r="N6" s="17"/>
      <c r="O6" s="15" t="s">
        <v>35</v>
      </c>
      <c r="P6" s="17"/>
      <c r="Q6" s="94" t="s">
        <v>36</v>
      </c>
      <c r="R6" s="95"/>
      <c r="S6" s="95"/>
      <c r="T6" s="89"/>
      <c r="U6" s="93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8" t="s">
        <v>37</v>
      </c>
      <c r="C7" s="6" t="s">
        <v>38</v>
      </c>
      <c r="D7" s="6" t="s">
        <v>39</v>
      </c>
      <c r="E7" s="9" t="s">
        <v>40</v>
      </c>
      <c r="F7" s="9" t="s">
        <v>41</v>
      </c>
      <c r="G7" s="18" t="s">
        <v>42</v>
      </c>
      <c r="H7" s="6" t="s">
        <v>43</v>
      </c>
      <c r="I7" s="9" t="s">
        <v>44</v>
      </c>
      <c r="J7" s="9" t="s">
        <v>45</v>
      </c>
      <c r="K7" s="65" t="s">
        <v>44</v>
      </c>
      <c r="L7" s="65" t="s">
        <v>45</v>
      </c>
      <c r="M7" s="9" t="s">
        <v>44</v>
      </c>
      <c r="N7" s="6" t="s">
        <v>45</v>
      </c>
      <c r="O7" s="6" t="s">
        <v>44</v>
      </c>
      <c r="P7" s="6" t="s">
        <v>45</v>
      </c>
      <c r="Q7" s="9" t="s">
        <v>46</v>
      </c>
      <c r="R7" s="9" t="s">
        <v>47</v>
      </c>
      <c r="S7" s="9" t="s">
        <v>48</v>
      </c>
      <c r="T7" s="89"/>
      <c r="U7" s="93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6" customHeight="1" spans="1:16384">
      <c r="A8" s="19">
        <v>1</v>
      </c>
      <c r="B8" s="20">
        <v>44719</v>
      </c>
      <c r="C8" s="21"/>
      <c r="D8" s="22">
        <v>126279</v>
      </c>
      <c r="E8" s="23" t="s">
        <v>49</v>
      </c>
      <c r="F8" s="24" t="s">
        <v>50</v>
      </c>
      <c r="G8" s="25"/>
      <c r="H8" s="26"/>
      <c r="I8" s="25"/>
      <c r="J8" s="37"/>
      <c r="K8" s="19"/>
      <c r="L8" s="19"/>
      <c r="M8" s="25"/>
      <c r="N8" s="66" t="s">
        <v>51</v>
      </c>
      <c r="O8" s="67"/>
      <c r="P8" s="9"/>
      <c r="Q8" s="96" t="s">
        <v>52</v>
      </c>
      <c r="R8" s="97"/>
      <c r="S8" s="43"/>
      <c r="T8" s="98">
        <v>125300</v>
      </c>
      <c r="U8" s="99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5" customHeight="1" spans="1:16384">
      <c r="A9" s="19"/>
      <c r="B9" s="20"/>
      <c r="C9" s="27"/>
      <c r="D9" s="22">
        <v>125300</v>
      </c>
      <c r="E9" s="23" t="s">
        <v>49</v>
      </c>
      <c r="F9" s="24" t="s">
        <v>50</v>
      </c>
      <c r="G9" s="28"/>
      <c r="H9" s="26"/>
      <c r="I9" s="25"/>
      <c r="J9" s="37"/>
      <c r="K9" s="43"/>
      <c r="L9" s="43"/>
      <c r="M9" s="25"/>
      <c r="N9" s="66"/>
      <c r="O9" s="67"/>
      <c r="P9" s="9"/>
      <c r="Q9" s="96" t="s">
        <v>53</v>
      </c>
      <c r="R9" s="9"/>
      <c r="S9" s="9"/>
      <c r="T9" s="98">
        <v>126279</v>
      </c>
      <c r="U9" s="43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5" customHeight="1" spans="1:16384">
      <c r="A10" s="19"/>
      <c r="B10" s="20"/>
      <c r="C10" s="27"/>
      <c r="D10" s="22">
        <v>100000</v>
      </c>
      <c r="E10" s="23" t="s">
        <v>49</v>
      </c>
      <c r="F10" s="24" t="s">
        <v>50</v>
      </c>
      <c r="G10" s="28"/>
      <c r="H10" s="26"/>
      <c r="I10" s="25"/>
      <c r="J10" s="37"/>
      <c r="K10" s="43"/>
      <c r="L10" s="43"/>
      <c r="M10" s="25"/>
      <c r="N10" s="66"/>
      <c r="O10" s="67">
        <v>100000</v>
      </c>
      <c r="P10" s="9" t="s">
        <v>75</v>
      </c>
      <c r="Q10" s="96"/>
      <c r="R10" s="9"/>
      <c r="S10" s="9"/>
      <c r="T10" s="98"/>
      <c r="U10" s="43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42" customHeight="1" spans="1:16384">
      <c r="A11" s="29">
        <v>2</v>
      </c>
      <c r="B11" s="20">
        <v>44809</v>
      </c>
      <c r="C11" s="21">
        <v>1480000</v>
      </c>
      <c r="D11" s="22"/>
      <c r="E11" s="23" t="s">
        <v>63</v>
      </c>
      <c r="F11" s="23" t="s">
        <v>64</v>
      </c>
      <c r="G11" s="28"/>
      <c r="H11" s="26">
        <v>0.01</v>
      </c>
      <c r="I11" s="25">
        <v>86885.75</v>
      </c>
      <c r="J11" s="37" t="s">
        <v>65</v>
      </c>
      <c r="K11" s="43">
        <v>52000</v>
      </c>
      <c r="L11" s="43" t="s">
        <v>66</v>
      </c>
      <c r="M11" s="25">
        <v>500</v>
      </c>
      <c r="N11" s="66" t="s">
        <v>67</v>
      </c>
      <c r="O11" s="68"/>
      <c r="P11" s="69"/>
      <c r="Q11" s="96" t="s">
        <v>68</v>
      </c>
      <c r="R11" s="9">
        <v>3592439.6</v>
      </c>
      <c r="S11" s="9"/>
      <c r="T11" s="98">
        <v>1380000</v>
      </c>
      <c r="U11" s="43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42" customHeight="1" spans="1:16384">
      <c r="A12" s="19"/>
      <c r="B12" s="20"/>
      <c r="C12" s="21">
        <v>520000</v>
      </c>
      <c r="D12" s="22"/>
      <c r="E12" s="23" t="s">
        <v>69</v>
      </c>
      <c r="F12" s="23" t="s">
        <v>70</v>
      </c>
      <c r="G12" s="30"/>
      <c r="H12" s="26"/>
      <c r="I12" s="25">
        <v>-44208.14</v>
      </c>
      <c r="J12" s="37" t="s">
        <v>71</v>
      </c>
      <c r="K12" s="19">
        <v>4422.39</v>
      </c>
      <c r="L12" s="19" t="s">
        <v>72</v>
      </c>
      <c r="M12" s="25">
        <v>400</v>
      </c>
      <c r="N12" s="66" t="s">
        <v>73</v>
      </c>
      <c r="O12" s="67"/>
      <c r="P12" s="9"/>
      <c r="Q12" s="96" t="s">
        <v>74</v>
      </c>
      <c r="R12" s="9">
        <v>2431366.26</v>
      </c>
      <c r="S12" s="9"/>
      <c r="T12" s="98">
        <v>520000</v>
      </c>
      <c r="U12" s="43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4" customHeight="1" spans="1:16384">
      <c r="A13" s="29">
        <v>3</v>
      </c>
      <c r="B13" s="20">
        <v>44833</v>
      </c>
      <c r="C13" s="21">
        <v>1500000</v>
      </c>
      <c r="D13" s="22"/>
      <c r="E13" s="23" t="s">
        <v>63</v>
      </c>
      <c r="F13" s="23" t="s">
        <v>64</v>
      </c>
      <c r="G13" s="30"/>
      <c r="H13" s="26">
        <v>0.01</v>
      </c>
      <c r="I13" s="25">
        <v>86885.75</v>
      </c>
      <c r="J13" s="37" t="s">
        <v>76</v>
      </c>
      <c r="K13" s="43">
        <v>0</v>
      </c>
      <c r="L13" s="43"/>
      <c r="M13" s="25">
        <v>300</v>
      </c>
      <c r="N13" s="43" t="s">
        <v>73</v>
      </c>
      <c r="O13" s="43"/>
      <c r="P13" s="43"/>
      <c r="Q13" s="96" t="s">
        <v>68</v>
      </c>
      <c r="R13" s="9">
        <v>3592439.6</v>
      </c>
      <c r="S13" s="43"/>
      <c r="T13" s="98">
        <v>1246000</v>
      </c>
      <c r="U13" s="43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42" customHeight="1" spans="1:16384">
      <c r="A14" s="19"/>
      <c r="B14" s="20"/>
      <c r="C14" s="31"/>
      <c r="D14" s="22"/>
      <c r="E14" s="23"/>
      <c r="F14" s="23"/>
      <c r="G14" s="30"/>
      <c r="H14" s="26"/>
      <c r="I14" s="25">
        <v>-6885.75</v>
      </c>
      <c r="J14" s="37" t="s">
        <v>71</v>
      </c>
      <c r="K14" s="43"/>
      <c r="L14" s="43"/>
      <c r="M14" s="25">
        <v>-300</v>
      </c>
      <c r="N14" s="66" t="s">
        <v>71</v>
      </c>
      <c r="O14" s="70"/>
      <c r="P14" s="69"/>
      <c r="Q14" s="96" t="s">
        <v>77</v>
      </c>
      <c r="R14" s="9">
        <v>2284715</v>
      </c>
      <c r="S14" s="9"/>
      <c r="T14" s="98">
        <v>174000</v>
      </c>
      <c r="U14" s="43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29">
        <v>4</v>
      </c>
      <c r="B15" s="32">
        <v>44855</v>
      </c>
      <c r="C15" s="21">
        <v>985000</v>
      </c>
      <c r="D15" s="22"/>
      <c r="E15" s="23"/>
      <c r="F15" s="23"/>
      <c r="G15" s="30"/>
      <c r="H15" s="26"/>
      <c r="I15" s="25">
        <v>0</v>
      </c>
      <c r="J15" s="30"/>
      <c r="K15" s="19">
        <v>51500</v>
      </c>
      <c r="L15" s="19" t="s">
        <v>66</v>
      </c>
      <c r="M15" s="25">
        <v>200</v>
      </c>
      <c r="N15" s="66" t="s">
        <v>73</v>
      </c>
      <c r="O15" s="67"/>
      <c r="P15" s="9"/>
      <c r="Q15" s="100" t="s">
        <v>77</v>
      </c>
      <c r="R15" s="9">
        <v>2284715</v>
      </c>
      <c r="S15" s="101"/>
      <c r="T15" s="98">
        <v>852000</v>
      </c>
      <c r="U15" s="102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44" customHeight="1" spans="1:16384">
      <c r="A16" s="19"/>
      <c r="B16" s="33"/>
      <c r="C16" s="21">
        <v>1700000</v>
      </c>
      <c r="D16" s="34"/>
      <c r="E16" s="23"/>
      <c r="F16" s="23"/>
      <c r="G16" s="30"/>
      <c r="H16" s="26"/>
      <c r="I16" s="25"/>
      <c r="J16" s="30"/>
      <c r="K16" s="43">
        <v>4379.86</v>
      </c>
      <c r="L16" s="71" t="s">
        <v>78</v>
      </c>
      <c r="M16" s="25">
        <v>100</v>
      </c>
      <c r="N16" s="66" t="s">
        <v>73</v>
      </c>
      <c r="O16" s="67"/>
      <c r="P16" s="9"/>
      <c r="Q16" s="96" t="s">
        <v>79</v>
      </c>
      <c r="R16" s="9">
        <v>724350</v>
      </c>
      <c r="S16" s="101"/>
      <c r="T16" s="98">
        <v>724350</v>
      </c>
      <c r="U16" s="102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43" customHeight="1" spans="1:16384">
      <c r="A17" s="19"/>
      <c r="B17" s="32"/>
      <c r="C17" s="31"/>
      <c r="D17" s="35"/>
      <c r="E17" s="23"/>
      <c r="F17" s="23"/>
      <c r="G17" s="28"/>
      <c r="H17" s="26"/>
      <c r="I17" s="25"/>
      <c r="J17" s="25"/>
      <c r="K17" s="19"/>
      <c r="L17" s="19"/>
      <c r="M17" s="25"/>
      <c r="N17" s="66"/>
      <c r="O17" s="25"/>
      <c r="P17" s="66"/>
      <c r="Q17" s="100" t="s">
        <v>80</v>
      </c>
      <c r="R17" s="9">
        <v>2087100</v>
      </c>
      <c r="S17" s="101"/>
      <c r="T17" s="103">
        <v>903600</v>
      </c>
      <c r="U17" s="102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42" customHeight="1" spans="1:16384">
      <c r="A18" s="19"/>
      <c r="B18" s="36"/>
      <c r="C18" s="31"/>
      <c r="D18" s="35"/>
      <c r="E18" s="37"/>
      <c r="F18" s="38"/>
      <c r="G18" s="39"/>
      <c r="H18" s="40"/>
      <c r="I18" s="25"/>
      <c r="J18" s="25"/>
      <c r="K18" s="25"/>
      <c r="L18" s="25"/>
      <c r="M18" s="25"/>
      <c r="N18" s="66" t="s">
        <v>51</v>
      </c>
      <c r="O18" s="25"/>
      <c r="P18" s="66"/>
      <c r="Q18" s="100" t="s">
        <v>77</v>
      </c>
      <c r="R18" s="9">
        <v>2284715</v>
      </c>
      <c r="S18" s="101"/>
      <c r="T18" s="103">
        <v>148800</v>
      </c>
      <c r="U18" s="102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44" customHeight="1" spans="1:16384">
      <c r="A19" s="29">
        <v>5</v>
      </c>
      <c r="B19" s="33">
        <v>44860</v>
      </c>
      <c r="C19" s="21">
        <v>515000</v>
      </c>
      <c r="D19" s="35"/>
      <c r="E19" s="23" t="s">
        <v>69</v>
      </c>
      <c r="F19" s="23" t="s">
        <v>70</v>
      </c>
      <c r="G19" s="39"/>
      <c r="H19" s="41"/>
      <c r="I19" s="25">
        <v>0</v>
      </c>
      <c r="J19" s="25"/>
      <c r="K19" s="37">
        <v>0</v>
      </c>
      <c r="L19" s="37"/>
      <c r="M19" s="25"/>
      <c r="N19" s="66"/>
      <c r="O19" s="25"/>
      <c r="P19" s="66"/>
      <c r="Q19" s="100" t="s">
        <v>74</v>
      </c>
      <c r="R19" s="9">
        <v>2431366.26</v>
      </c>
      <c r="S19" s="9"/>
      <c r="T19" s="103">
        <v>515000</v>
      </c>
      <c r="U19" s="102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42" customHeight="1" spans="1:16384">
      <c r="A20" s="29">
        <v>6</v>
      </c>
      <c r="B20" s="33">
        <v>44882</v>
      </c>
      <c r="C20" s="21">
        <v>3195000</v>
      </c>
      <c r="D20" s="35"/>
      <c r="E20" s="23" t="s">
        <v>63</v>
      </c>
      <c r="F20" s="23" t="s">
        <v>64</v>
      </c>
      <c r="G20" s="39"/>
      <c r="H20" s="40"/>
      <c r="I20" s="25">
        <v>0</v>
      </c>
      <c r="J20" s="25"/>
      <c r="K20" s="25">
        <v>70271.5</v>
      </c>
      <c r="L20" s="72" t="s">
        <v>82</v>
      </c>
      <c r="M20" s="25">
        <v>300</v>
      </c>
      <c r="N20" s="66" t="s">
        <v>73</v>
      </c>
      <c r="O20" s="25"/>
      <c r="P20" s="66"/>
      <c r="Q20" s="100" t="s">
        <v>80</v>
      </c>
      <c r="R20" s="9">
        <v>2087100</v>
      </c>
      <c r="S20" s="9"/>
      <c r="T20" s="103">
        <v>564750</v>
      </c>
      <c r="U20" s="10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42" customHeight="1" spans="1:16384">
      <c r="A21" s="19"/>
      <c r="B21" s="36"/>
      <c r="C21" s="31"/>
      <c r="D21" s="35"/>
      <c r="E21" s="23"/>
      <c r="F21" s="23"/>
      <c r="G21" s="39"/>
      <c r="H21" s="41"/>
      <c r="I21" s="25"/>
      <c r="J21" s="25"/>
      <c r="K21" s="25">
        <v>1954.13</v>
      </c>
      <c r="L21" s="72" t="s">
        <v>83</v>
      </c>
      <c r="M21" s="25"/>
      <c r="N21" s="66"/>
      <c r="O21" s="25"/>
      <c r="P21" s="66"/>
      <c r="Q21" s="100" t="s">
        <v>68</v>
      </c>
      <c r="R21" s="9">
        <v>3592439.6</v>
      </c>
      <c r="S21" s="9"/>
      <c r="T21" s="103">
        <v>960000</v>
      </c>
      <c r="U21" s="10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42" customHeight="1" spans="1:16384">
      <c r="A22" s="19"/>
      <c r="B22" s="36"/>
      <c r="C22" s="31"/>
      <c r="D22" s="35"/>
      <c r="E22" s="23"/>
      <c r="F22" s="23"/>
      <c r="G22" s="39"/>
      <c r="H22" s="41"/>
      <c r="I22" s="25"/>
      <c r="J22" s="25"/>
      <c r="K22" s="25">
        <v>1065</v>
      </c>
      <c r="L22" s="72" t="s">
        <v>84</v>
      </c>
      <c r="M22" s="25"/>
      <c r="N22" s="66"/>
      <c r="O22" s="25"/>
      <c r="P22" s="66"/>
      <c r="Q22" s="100" t="s">
        <v>77</v>
      </c>
      <c r="R22" s="9">
        <v>2284715</v>
      </c>
      <c r="S22" s="9"/>
      <c r="T22" s="103">
        <v>880380</v>
      </c>
      <c r="U22" s="10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43" customHeight="1" spans="1:16384">
      <c r="A23" s="42">
        <v>7</v>
      </c>
      <c r="B23" s="33">
        <v>44886</v>
      </c>
      <c r="C23" s="43"/>
      <c r="D23" s="43"/>
      <c r="E23" s="43"/>
      <c r="F23" s="43"/>
      <c r="G23" s="39"/>
      <c r="H23" s="41"/>
      <c r="I23" s="25"/>
      <c r="J23" s="25"/>
      <c r="K23" s="25"/>
      <c r="L23" s="25"/>
      <c r="M23" s="25"/>
      <c r="N23" s="66" t="s">
        <v>85</v>
      </c>
      <c r="O23" s="25"/>
      <c r="P23" s="66"/>
      <c r="Q23" s="100" t="s">
        <v>86</v>
      </c>
      <c r="R23" s="9">
        <v>2431366.26</v>
      </c>
      <c r="S23" s="9"/>
      <c r="T23" s="103">
        <v>381000</v>
      </c>
      <c r="U23" s="10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45" customHeight="1" spans="1:16384">
      <c r="A24" s="19"/>
      <c r="B24" s="36"/>
      <c r="C24" s="31"/>
      <c r="D24" s="35"/>
      <c r="E24" s="23"/>
      <c r="F24" s="23"/>
      <c r="G24" s="39"/>
      <c r="H24" s="41"/>
      <c r="I24" s="25"/>
      <c r="J24" s="25"/>
      <c r="K24" s="25"/>
      <c r="L24" s="25"/>
      <c r="M24" s="25"/>
      <c r="N24" s="66"/>
      <c r="O24" s="25"/>
      <c r="P24" s="66"/>
      <c r="Q24" s="100" t="s">
        <v>87</v>
      </c>
      <c r="R24" s="9">
        <v>1510100.21</v>
      </c>
      <c r="S24" s="9"/>
      <c r="T24" s="103">
        <v>335270</v>
      </c>
      <c r="U24" s="10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45" customHeight="1" spans="1:16384">
      <c r="A25" s="29">
        <v>7</v>
      </c>
      <c r="B25" s="33">
        <v>44886</v>
      </c>
      <c r="C25" s="21">
        <v>355000</v>
      </c>
      <c r="D25" s="35"/>
      <c r="E25" s="23" t="s">
        <v>69</v>
      </c>
      <c r="F25" s="23" t="s">
        <v>70</v>
      </c>
      <c r="G25" s="39"/>
      <c r="H25" s="41"/>
      <c r="I25" s="25">
        <v>0</v>
      </c>
      <c r="J25" s="25"/>
      <c r="K25" s="25">
        <v>0</v>
      </c>
      <c r="L25" s="25"/>
      <c r="M25" s="25"/>
      <c r="N25" s="66"/>
      <c r="O25" s="25"/>
      <c r="P25" s="66"/>
      <c r="Q25" s="100" t="s">
        <v>74</v>
      </c>
      <c r="R25" s="9">
        <v>2431366.26</v>
      </c>
      <c r="S25" s="9"/>
      <c r="T25" s="103">
        <v>355000</v>
      </c>
      <c r="U25" s="10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45" customHeight="1" spans="1:16384">
      <c r="A26" s="29">
        <v>8</v>
      </c>
      <c r="B26" s="33">
        <v>44911</v>
      </c>
      <c r="C26" s="21">
        <v>2640000</v>
      </c>
      <c r="D26" s="35"/>
      <c r="E26" s="23" t="s">
        <v>63</v>
      </c>
      <c r="F26" s="23" t="s">
        <v>64</v>
      </c>
      <c r="G26" s="39"/>
      <c r="H26" s="41"/>
      <c r="I26" s="25">
        <v>0</v>
      </c>
      <c r="J26" s="25"/>
      <c r="K26" s="25">
        <v>0</v>
      </c>
      <c r="L26" s="25"/>
      <c r="M26" s="25">
        <v>500</v>
      </c>
      <c r="N26" s="66" t="s">
        <v>73</v>
      </c>
      <c r="O26" s="25"/>
      <c r="P26" s="66"/>
      <c r="Q26" s="100" t="s">
        <v>86</v>
      </c>
      <c r="R26" s="9">
        <v>2431366.26</v>
      </c>
      <c r="S26" s="9"/>
      <c r="T26" s="103">
        <v>2086000</v>
      </c>
      <c r="U26" s="10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45" customHeight="1" spans="1:16384">
      <c r="A27" s="29"/>
      <c r="B27" s="33"/>
      <c r="C27" s="21">
        <v>1010000</v>
      </c>
      <c r="D27" s="35"/>
      <c r="E27" s="23" t="s">
        <v>63</v>
      </c>
      <c r="F27" s="23" t="s">
        <v>64</v>
      </c>
      <c r="G27" s="39"/>
      <c r="H27" s="41"/>
      <c r="I27" s="25"/>
      <c r="J27" s="25"/>
      <c r="K27" s="25"/>
      <c r="L27" s="25"/>
      <c r="M27" s="25"/>
      <c r="N27" s="66"/>
      <c r="O27" s="25"/>
      <c r="P27" s="66"/>
      <c r="Q27" s="100" t="s">
        <v>88</v>
      </c>
      <c r="R27" s="9">
        <v>121640</v>
      </c>
      <c r="S27" s="9"/>
      <c r="T27" s="103">
        <v>121640</v>
      </c>
      <c r="U27" s="10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ht="45" customHeight="1" spans="1:16384">
      <c r="A28" s="29"/>
      <c r="B28" s="33"/>
      <c r="C28" s="21"/>
      <c r="D28" s="35">
        <v>-100000</v>
      </c>
      <c r="E28" s="23"/>
      <c r="F28" s="23"/>
      <c r="G28" s="39"/>
      <c r="H28" s="41"/>
      <c r="I28" s="25"/>
      <c r="J28" s="25"/>
      <c r="K28" s="25"/>
      <c r="L28" s="25"/>
      <c r="M28" s="25"/>
      <c r="N28" s="66"/>
      <c r="O28" s="25">
        <v>-100000</v>
      </c>
      <c r="P28" s="66" t="s">
        <v>89</v>
      </c>
      <c r="Q28" s="100" t="s">
        <v>90</v>
      </c>
      <c r="R28" s="9">
        <v>2254000</v>
      </c>
      <c r="S28" s="9"/>
      <c r="T28" s="103">
        <v>514950</v>
      </c>
      <c r="U28" s="10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ht="45" customHeight="1" spans="1:16384">
      <c r="A29" s="19"/>
      <c r="B29" s="36"/>
      <c r="C29" s="31"/>
      <c r="D29" s="35"/>
      <c r="E29" s="23"/>
      <c r="F29" s="23"/>
      <c r="G29" s="39"/>
      <c r="H29" s="41"/>
      <c r="I29" s="25"/>
      <c r="J29" s="25"/>
      <c r="K29" s="25"/>
      <c r="L29" s="25"/>
      <c r="M29" s="25"/>
      <c r="N29" s="66"/>
      <c r="O29" s="25"/>
      <c r="P29" s="66"/>
      <c r="Q29" s="100" t="s">
        <v>87</v>
      </c>
      <c r="R29" s="9">
        <v>1510100.21</v>
      </c>
      <c r="S29" s="9"/>
      <c r="T29" s="103">
        <v>926800</v>
      </c>
      <c r="U29" s="10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ht="45" customHeight="1" spans="1:16384">
      <c r="A30" s="44">
        <v>9</v>
      </c>
      <c r="B30" s="45">
        <v>44938</v>
      </c>
      <c r="C30" s="46">
        <v>2601000</v>
      </c>
      <c r="D30" s="47"/>
      <c r="E30" s="48" t="s">
        <v>63</v>
      </c>
      <c r="F30" s="48" t="s">
        <v>64</v>
      </c>
      <c r="G30" s="49"/>
      <c r="H30" s="50"/>
      <c r="I30" s="73">
        <v>0</v>
      </c>
      <c r="J30" s="73"/>
      <c r="K30" s="73"/>
      <c r="L30" s="73"/>
      <c r="M30" s="73"/>
      <c r="N30" s="74" t="s">
        <v>73</v>
      </c>
      <c r="O30" s="73"/>
      <c r="P30" s="74"/>
      <c r="Q30" s="105"/>
      <c r="R30" s="101"/>
      <c r="S30" s="101"/>
      <c r="T30" s="106"/>
      <c r="U30" s="10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ht="45" customHeight="1" spans="1:16384">
      <c r="A31" s="51"/>
      <c r="B31" s="52"/>
      <c r="C31" s="53"/>
      <c r="D31" s="47"/>
      <c r="E31" s="48"/>
      <c r="F31" s="48"/>
      <c r="G31" s="49"/>
      <c r="H31" s="50"/>
      <c r="I31" s="73"/>
      <c r="J31" s="73"/>
      <c r="K31" s="73"/>
      <c r="L31" s="73"/>
      <c r="M31" s="73"/>
      <c r="N31" s="74"/>
      <c r="O31" s="73"/>
      <c r="P31" s="74"/>
      <c r="Q31" s="105"/>
      <c r="R31" s="101"/>
      <c r="S31" s="101"/>
      <c r="T31" s="106"/>
      <c r="U31" s="10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ht="45" customHeight="1" spans="1:16384">
      <c r="A32" s="19"/>
      <c r="B32" s="36"/>
      <c r="C32" s="31"/>
      <c r="D32" s="35"/>
      <c r="E32" s="23"/>
      <c r="F32" s="23"/>
      <c r="G32" s="39"/>
      <c r="H32" s="41"/>
      <c r="I32" s="25"/>
      <c r="J32" s="25"/>
      <c r="K32" s="25"/>
      <c r="L32" s="25"/>
      <c r="M32" s="25"/>
      <c r="N32" s="66"/>
      <c r="O32" s="25"/>
      <c r="P32" s="66"/>
      <c r="Q32" s="100"/>
      <c r="R32" s="9"/>
      <c r="S32" s="9"/>
      <c r="T32" s="103"/>
      <c r="U32" s="10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ht="31" customHeight="1" spans="1:16384">
      <c r="A33" s="51"/>
      <c r="B33" s="52"/>
      <c r="C33" s="53"/>
      <c r="D33" s="47"/>
      <c r="E33" s="48"/>
      <c r="F33" s="48"/>
      <c r="G33" s="49"/>
      <c r="H33" s="50"/>
      <c r="I33" s="73"/>
      <c r="J33" s="73"/>
      <c r="K33" s="73"/>
      <c r="L33" s="73"/>
      <c r="M33" s="73"/>
      <c r="N33" s="74"/>
      <c r="O33" s="73"/>
      <c r="P33" s="74"/>
      <c r="Q33" s="105"/>
      <c r="R33" s="101"/>
      <c r="S33" s="101"/>
      <c r="T33" s="106"/>
      <c r="U33" s="10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  <row r="34" s="1" customFormat="1" ht="30" customHeight="1" spans="1:16384">
      <c r="A34" s="6" t="s">
        <v>54</v>
      </c>
      <c r="B34" s="6"/>
      <c r="C34" s="54">
        <f>SUM(C8:C33)</f>
        <v>16501000</v>
      </c>
      <c r="D34" s="55">
        <f>SUM(D8:D33)</f>
        <v>251579</v>
      </c>
      <c r="E34" s="56"/>
      <c r="F34" s="56"/>
      <c r="G34" s="56"/>
      <c r="H34" s="54" t="s">
        <v>55</v>
      </c>
      <c r="I34" s="67">
        <f>SUM(I8:I33)</f>
        <v>122677.61</v>
      </c>
      <c r="J34" s="56"/>
      <c r="K34" s="67">
        <f>SUM(K8:K33)</f>
        <v>185592.88</v>
      </c>
      <c r="L34" s="67"/>
      <c r="M34" s="67">
        <f>SUM(M8:M33)</f>
        <v>2000</v>
      </c>
      <c r="N34" s="54" t="s">
        <v>55</v>
      </c>
      <c r="O34" s="67">
        <f>SUM(O8:O33)</f>
        <v>0</v>
      </c>
      <c r="P34" s="54" t="s">
        <v>55</v>
      </c>
      <c r="Q34" s="54"/>
      <c r="R34" s="54"/>
      <c r="S34" s="54"/>
      <c r="T34" s="67">
        <f>SUM(T8:T33)</f>
        <v>13841119</v>
      </c>
      <c r="U34" s="107">
        <f>D34+C34-T34-I34-K34-M34-O34</f>
        <v>2601189.51</v>
      </c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  <c r="XEW34" s="4"/>
      <c r="XEX34" s="4"/>
      <c r="XEY34" s="4"/>
      <c r="XEZ34" s="4"/>
      <c r="XFA34" s="4"/>
      <c r="XFB34" s="4"/>
      <c r="XFC34" s="4"/>
      <c r="XFD34" s="4"/>
    </row>
    <row r="35" s="1" customFormat="1" ht="30" customHeight="1" spans="1:16384">
      <c r="A35" s="57" t="s">
        <v>56</v>
      </c>
      <c r="B35" s="57"/>
      <c r="C35" s="57" t="s">
        <v>57</v>
      </c>
      <c r="D35" s="57"/>
      <c r="E35" s="57"/>
      <c r="F35" s="58">
        <f>O35</f>
        <v>3649390</v>
      </c>
      <c r="G35" s="59"/>
      <c r="H35" s="60" t="s">
        <v>58</v>
      </c>
      <c r="I35" s="75"/>
      <c r="J35" s="75"/>
      <c r="K35" s="75"/>
      <c r="L35" s="75"/>
      <c r="M35" s="76"/>
      <c r="N35" s="57" t="s">
        <v>59</v>
      </c>
      <c r="O35" s="77">
        <f>T26+T27+T28+T29</f>
        <v>3649390</v>
      </c>
      <c r="P35" s="78"/>
      <c r="Q35" s="78"/>
      <c r="R35" s="78"/>
      <c r="S35" s="78"/>
      <c r="T35" s="78"/>
      <c r="U35" s="108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  <c r="XEW35" s="4"/>
      <c r="XEX35" s="4"/>
      <c r="XEY35" s="4"/>
      <c r="XEZ35" s="4"/>
      <c r="XFA35" s="4"/>
      <c r="XFB35" s="4"/>
      <c r="XFC35" s="4"/>
      <c r="XFD35" s="4"/>
    </row>
    <row r="36" s="1" customFormat="1" ht="30" customHeight="1" spans="1:16384">
      <c r="A36" s="57"/>
      <c r="B36" s="57"/>
      <c r="C36" s="57" t="s">
        <v>60</v>
      </c>
      <c r="D36" s="57"/>
      <c r="E36" s="57"/>
      <c r="F36" s="58">
        <v>0</v>
      </c>
      <c r="G36" s="59"/>
      <c r="H36" s="61"/>
      <c r="I36" s="79"/>
      <c r="J36" s="79"/>
      <c r="K36" s="79"/>
      <c r="L36" s="79"/>
      <c r="M36" s="80"/>
      <c r="N36" s="57" t="s">
        <v>61</v>
      </c>
      <c r="O36" s="81">
        <f>O35</f>
        <v>3649390</v>
      </c>
      <c r="P36" s="82"/>
      <c r="Q36" s="82"/>
      <c r="R36" s="82"/>
      <c r="S36" s="82"/>
      <c r="T36" s="82"/>
      <c r="U36" s="109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  <c r="XEU36" s="4"/>
      <c r="XEV36" s="4"/>
      <c r="XEW36" s="4"/>
      <c r="XEX36" s="4"/>
      <c r="XEY36" s="4"/>
      <c r="XEZ36" s="4"/>
      <c r="XFA36" s="4"/>
      <c r="XFB36" s="4"/>
      <c r="XFC36" s="4"/>
      <c r="XFD36" s="4"/>
    </row>
    <row r="37" s="1" customFormat="1" spans="2:16384">
      <c r="B37" s="2"/>
      <c r="E37" s="3"/>
      <c r="F37" s="3"/>
      <c r="G37" s="3"/>
      <c r="I37" s="3"/>
      <c r="J37" s="3"/>
      <c r="M37" s="3"/>
      <c r="T37" s="3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  <c r="XEU37" s="4"/>
      <c r="XEV37" s="4"/>
      <c r="XEW37" s="4"/>
      <c r="XEX37" s="4"/>
      <c r="XEY37" s="4"/>
      <c r="XEZ37" s="4"/>
      <c r="XFA37" s="4"/>
      <c r="XFB37" s="4"/>
      <c r="XFC37" s="4"/>
      <c r="XFD37" s="4"/>
    </row>
    <row r="38" s="1" customFormat="1" spans="2:16384">
      <c r="B38" s="2"/>
      <c r="E38" s="3"/>
      <c r="F38" s="3"/>
      <c r="G38" s="3"/>
      <c r="I38" s="3"/>
      <c r="J38" s="3"/>
      <c r="M38" s="3"/>
      <c r="T38" s="3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  <c r="XEU38" s="4"/>
      <c r="XEV38" s="4"/>
      <c r="XEW38" s="4"/>
      <c r="XEX38" s="4"/>
      <c r="XEY38" s="4"/>
      <c r="XEZ38" s="4"/>
      <c r="XFA38" s="4"/>
      <c r="XFB38" s="4"/>
      <c r="XFC38" s="4"/>
      <c r="XFD38" s="4"/>
    </row>
    <row r="39" s="1" customFormat="1" spans="2:16384">
      <c r="B39" s="2"/>
      <c r="E39" s="3"/>
      <c r="F39" s="3"/>
      <c r="G39" s="3"/>
      <c r="I39" s="3"/>
      <c r="J39" s="3"/>
      <c r="M39" s="3"/>
      <c r="T39" s="3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  <c r="XEU39" s="4"/>
      <c r="XEV39" s="4"/>
      <c r="XEW39" s="4"/>
      <c r="XEX39" s="4"/>
      <c r="XEY39" s="4"/>
      <c r="XEZ39" s="4"/>
      <c r="XFA39" s="4"/>
      <c r="XFB39" s="4"/>
      <c r="XFC39" s="4"/>
      <c r="XFD39" s="4"/>
    </row>
    <row r="40" s="1" customFormat="1" spans="2:16384">
      <c r="B40" s="2"/>
      <c r="E40" s="3"/>
      <c r="F40" s="3"/>
      <c r="G40" s="3"/>
      <c r="I40" s="3"/>
      <c r="J40" s="3"/>
      <c r="M40" s="3"/>
      <c r="T40" s="3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  <c r="XEU40" s="4"/>
      <c r="XEV40" s="4"/>
      <c r="XEW40" s="4"/>
      <c r="XEX40" s="4"/>
      <c r="XEY40" s="4"/>
      <c r="XEZ40" s="4"/>
      <c r="XFA40" s="4"/>
      <c r="XFB40" s="4"/>
      <c r="XFC40" s="4"/>
      <c r="XFD40" s="4"/>
    </row>
    <row r="41" s="1" customFormat="1" spans="2:16384">
      <c r="B41" s="2"/>
      <c r="E41" s="3"/>
      <c r="F41" s="3"/>
      <c r="G41" s="3"/>
      <c r="I41" s="3"/>
      <c r="J41" s="3"/>
      <c r="M41" s="3"/>
      <c r="T41" s="3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  <c r="XEU41" s="4"/>
      <c r="XEV41" s="4"/>
      <c r="XEW41" s="4"/>
      <c r="XEX41" s="4"/>
      <c r="XEY41" s="4"/>
      <c r="XEZ41" s="4"/>
      <c r="XFA41" s="4"/>
      <c r="XFB41" s="4"/>
      <c r="XFC41" s="4"/>
      <c r="XFD41" s="4"/>
    </row>
    <row r="42" s="1" customFormat="1" spans="2:16384">
      <c r="B42" s="62"/>
      <c r="E42" s="3"/>
      <c r="F42" s="3"/>
      <c r="G42" s="3"/>
      <c r="I42" s="3"/>
      <c r="J42" s="3"/>
      <c r="M42" s="3"/>
      <c r="T42" s="3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  <c r="XEU42" s="4"/>
      <c r="XEV42" s="4"/>
      <c r="XEW42" s="4"/>
      <c r="XEX42" s="4"/>
      <c r="XEY42" s="4"/>
      <c r="XEZ42" s="4"/>
      <c r="XFA42" s="4"/>
      <c r="XFB42" s="4"/>
      <c r="XFC42" s="4"/>
      <c r="XFD42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34:B34"/>
    <mergeCell ref="C35:E35"/>
    <mergeCell ref="F35:G35"/>
    <mergeCell ref="O35:U35"/>
    <mergeCell ref="C36:E36"/>
    <mergeCell ref="F36:G36"/>
    <mergeCell ref="O36:U36"/>
    <mergeCell ref="A5:A7"/>
    <mergeCell ref="T5:T7"/>
    <mergeCell ref="U5:U7"/>
    <mergeCell ref="A35:B36"/>
    <mergeCell ref="H35:M36"/>
  </mergeCell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3"/>
  <sheetViews>
    <sheetView workbookViewId="0">
      <selection activeCell="A1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2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3"/>
      <c r="J2" s="7"/>
      <c r="K2" s="7"/>
      <c r="L2" s="7"/>
      <c r="M2" s="7"/>
      <c r="N2" s="7"/>
      <c r="O2" s="64" t="s">
        <v>4</v>
      </c>
      <c r="P2" s="64"/>
      <c r="Q2" s="83">
        <v>15392</v>
      </c>
      <c r="R2" s="65" t="s">
        <v>5</v>
      </c>
      <c r="S2" s="65"/>
      <c r="T2" s="84"/>
      <c r="U2" s="85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6</v>
      </c>
      <c r="B3" s="6"/>
      <c r="C3" s="9">
        <v>17377150.28</v>
      </c>
      <c r="D3" s="9"/>
      <c r="E3" s="9"/>
      <c r="F3" s="9" t="s">
        <v>7</v>
      </c>
      <c r="G3" s="10">
        <v>44711</v>
      </c>
      <c r="H3" s="6" t="s">
        <v>8</v>
      </c>
      <c r="I3" s="6"/>
      <c r="J3" s="19" t="s">
        <v>62</v>
      </c>
      <c r="K3" s="19"/>
      <c r="L3" s="19"/>
      <c r="M3" s="19"/>
      <c r="N3" s="19"/>
      <c r="O3" s="6" t="s">
        <v>9</v>
      </c>
      <c r="P3" s="6"/>
      <c r="Q3" s="19" t="s">
        <v>10</v>
      </c>
      <c r="R3" s="86" t="s">
        <v>11</v>
      </c>
      <c r="S3" s="87"/>
      <c r="T3" s="88" t="s">
        <v>12</v>
      </c>
      <c r="U3" s="88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13</v>
      </c>
      <c r="B4" s="6"/>
      <c r="C4" s="9"/>
      <c r="D4" s="9"/>
      <c r="E4" s="9"/>
      <c r="F4" s="9" t="s">
        <v>14</v>
      </c>
      <c r="G4" s="110"/>
      <c r="H4" s="6" t="s">
        <v>15</v>
      </c>
      <c r="I4" s="6"/>
      <c r="J4" s="19" t="s">
        <v>16</v>
      </c>
      <c r="K4" s="19"/>
      <c r="L4" s="19"/>
      <c r="M4" s="19"/>
      <c r="N4" s="19"/>
      <c r="O4" s="6" t="s">
        <v>17</v>
      </c>
      <c r="P4" s="6"/>
      <c r="Q4" s="66" t="s">
        <v>18</v>
      </c>
      <c r="R4" s="9" t="s">
        <v>19</v>
      </c>
      <c r="S4" s="66" t="s">
        <v>20</v>
      </c>
      <c r="T4" s="89" t="s">
        <v>21</v>
      </c>
      <c r="U4" s="90" t="s">
        <v>20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22</v>
      </c>
      <c r="B5" s="11" t="s">
        <v>23</v>
      </c>
      <c r="C5" s="12"/>
      <c r="D5" s="12"/>
      <c r="E5" s="12"/>
      <c r="F5" s="13"/>
      <c r="G5" s="14" t="s">
        <v>24</v>
      </c>
      <c r="H5" s="11" t="s">
        <v>23</v>
      </c>
      <c r="I5" s="12"/>
      <c r="J5" s="13"/>
      <c r="K5" s="11" t="s">
        <v>25</v>
      </c>
      <c r="L5" s="12"/>
      <c r="M5" s="11" t="s">
        <v>26</v>
      </c>
      <c r="N5" s="13"/>
      <c r="O5" s="11" t="s">
        <v>27</v>
      </c>
      <c r="P5" s="13"/>
      <c r="Q5" s="91" t="s">
        <v>28</v>
      </c>
      <c r="R5" s="92"/>
      <c r="S5" s="92"/>
      <c r="T5" s="89" t="s">
        <v>29</v>
      </c>
      <c r="U5" s="93" t="s">
        <v>30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5" t="s">
        <v>31</v>
      </c>
      <c r="C6" s="16"/>
      <c r="D6" s="16"/>
      <c r="E6" s="16"/>
      <c r="F6" s="17"/>
      <c r="G6" s="6"/>
      <c r="H6" s="15" t="s">
        <v>32</v>
      </c>
      <c r="I6" s="16"/>
      <c r="J6" s="17"/>
      <c r="K6" s="15" t="s">
        <v>33</v>
      </c>
      <c r="L6" s="16"/>
      <c r="M6" s="15" t="s">
        <v>34</v>
      </c>
      <c r="N6" s="17"/>
      <c r="O6" s="15" t="s">
        <v>35</v>
      </c>
      <c r="P6" s="17"/>
      <c r="Q6" s="94" t="s">
        <v>36</v>
      </c>
      <c r="R6" s="95"/>
      <c r="S6" s="95"/>
      <c r="T6" s="89"/>
      <c r="U6" s="93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8" t="s">
        <v>37</v>
      </c>
      <c r="C7" s="6" t="s">
        <v>38</v>
      </c>
      <c r="D7" s="6" t="s">
        <v>39</v>
      </c>
      <c r="E7" s="9" t="s">
        <v>40</v>
      </c>
      <c r="F7" s="9" t="s">
        <v>41</v>
      </c>
      <c r="G7" s="18" t="s">
        <v>42</v>
      </c>
      <c r="H7" s="6" t="s">
        <v>43</v>
      </c>
      <c r="I7" s="9" t="s">
        <v>44</v>
      </c>
      <c r="J7" s="9" t="s">
        <v>45</v>
      </c>
      <c r="K7" s="65" t="s">
        <v>44</v>
      </c>
      <c r="L7" s="65" t="s">
        <v>45</v>
      </c>
      <c r="M7" s="9" t="s">
        <v>44</v>
      </c>
      <c r="N7" s="6" t="s">
        <v>45</v>
      </c>
      <c r="O7" s="6" t="s">
        <v>44</v>
      </c>
      <c r="P7" s="6" t="s">
        <v>45</v>
      </c>
      <c r="Q7" s="9" t="s">
        <v>46</v>
      </c>
      <c r="R7" s="9" t="s">
        <v>47</v>
      </c>
      <c r="S7" s="9" t="s">
        <v>48</v>
      </c>
      <c r="T7" s="89"/>
      <c r="U7" s="93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6" customHeight="1" spans="1:16384">
      <c r="A8" s="19">
        <v>1</v>
      </c>
      <c r="B8" s="20">
        <v>44719</v>
      </c>
      <c r="C8" s="21"/>
      <c r="D8" s="22">
        <v>126279</v>
      </c>
      <c r="E8" s="23" t="s">
        <v>49</v>
      </c>
      <c r="F8" s="24" t="s">
        <v>50</v>
      </c>
      <c r="G8" s="25"/>
      <c r="H8" s="26"/>
      <c r="I8" s="25"/>
      <c r="J8" s="37"/>
      <c r="K8" s="19"/>
      <c r="L8" s="19"/>
      <c r="M8" s="25"/>
      <c r="N8" s="66" t="s">
        <v>51</v>
      </c>
      <c r="O8" s="67"/>
      <c r="P8" s="9"/>
      <c r="Q8" s="96" t="s">
        <v>52</v>
      </c>
      <c r="R8" s="97"/>
      <c r="S8" s="43"/>
      <c r="T8" s="98">
        <v>125300</v>
      </c>
      <c r="U8" s="99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5" customHeight="1" spans="1:16384">
      <c r="A9" s="19"/>
      <c r="B9" s="20"/>
      <c r="C9" s="27"/>
      <c r="D9" s="22">
        <v>125300</v>
      </c>
      <c r="E9" s="23" t="s">
        <v>49</v>
      </c>
      <c r="F9" s="24" t="s">
        <v>50</v>
      </c>
      <c r="G9" s="28"/>
      <c r="H9" s="26"/>
      <c r="I9" s="25"/>
      <c r="J9" s="37"/>
      <c r="K9" s="43"/>
      <c r="L9" s="43"/>
      <c r="M9" s="25"/>
      <c r="N9" s="66"/>
      <c r="O9" s="67"/>
      <c r="P9" s="9"/>
      <c r="Q9" s="96" t="s">
        <v>53</v>
      </c>
      <c r="R9" s="9"/>
      <c r="S9" s="9"/>
      <c r="T9" s="98">
        <v>126279</v>
      </c>
      <c r="U9" s="43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2" customHeight="1" spans="1:16384">
      <c r="A10" s="44">
        <v>2</v>
      </c>
      <c r="B10" s="127">
        <v>44809</v>
      </c>
      <c r="C10" s="46">
        <v>1480000</v>
      </c>
      <c r="D10" s="117"/>
      <c r="E10" s="48" t="s">
        <v>63</v>
      </c>
      <c r="F10" s="48" t="s">
        <v>64</v>
      </c>
      <c r="G10" s="121"/>
      <c r="H10" s="119">
        <v>0.01</v>
      </c>
      <c r="I10" s="73">
        <v>86885.75</v>
      </c>
      <c r="J10" s="115" t="s">
        <v>65</v>
      </c>
      <c r="K10" s="99">
        <v>52000</v>
      </c>
      <c r="L10" s="99" t="s">
        <v>66</v>
      </c>
      <c r="M10" s="73">
        <v>500</v>
      </c>
      <c r="N10" s="74" t="s">
        <v>67</v>
      </c>
      <c r="O10" s="132"/>
      <c r="P10" s="129"/>
      <c r="Q10" s="125" t="s">
        <v>68</v>
      </c>
      <c r="R10" s="101">
        <v>3592439.6</v>
      </c>
      <c r="S10" s="101"/>
      <c r="T10" s="124">
        <v>1380000</v>
      </c>
      <c r="U10" s="43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42" customHeight="1" spans="1:16384">
      <c r="A11" s="51"/>
      <c r="B11" s="127"/>
      <c r="C11" s="46">
        <v>520000</v>
      </c>
      <c r="D11" s="117"/>
      <c r="E11" s="48" t="s">
        <v>69</v>
      </c>
      <c r="F11" s="48" t="s">
        <v>70</v>
      </c>
      <c r="G11" s="118"/>
      <c r="H11" s="119"/>
      <c r="I11" s="73">
        <v>-44208.14</v>
      </c>
      <c r="J11" s="115" t="s">
        <v>71</v>
      </c>
      <c r="K11" s="51">
        <v>4422.39</v>
      </c>
      <c r="L11" s="51" t="s">
        <v>72</v>
      </c>
      <c r="M11" s="73">
        <v>400</v>
      </c>
      <c r="N11" s="74" t="s">
        <v>73</v>
      </c>
      <c r="O11" s="122"/>
      <c r="P11" s="101"/>
      <c r="Q11" s="125" t="s">
        <v>74</v>
      </c>
      <c r="R11" s="101">
        <v>2431366.26</v>
      </c>
      <c r="S11" s="101"/>
      <c r="T11" s="124">
        <v>520000</v>
      </c>
      <c r="U11" s="43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44" customHeight="1" spans="1:16384">
      <c r="A12" s="51"/>
      <c r="B12" s="127"/>
      <c r="C12" s="46"/>
      <c r="D12" s="117"/>
      <c r="E12" s="131"/>
      <c r="F12" s="48"/>
      <c r="G12" s="118"/>
      <c r="H12" s="119"/>
      <c r="I12" s="73"/>
      <c r="J12" s="118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32" customHeight="1" spans="1:16384">
      <c r="A13" s="51"/>
      <c r="B13" s="127"/>
      <c r="C13" s="53"/>
      <c r="D13" s="117"/>
      <c r="E13" s="48"/>
      <c r="F13" s="48"/>
      <c r="G13" s="118"/>
      <c r="H13" s="119"/>
      <c r="I13" s="73"/>
      <c r="J13" s="118"/>
      <c r="K13" s="99"/>
      <c r="L13" s="99"/>
      <c r="M13" s="73"/>
      <c r="N13" s="74"/>
      <c r="O13" s="128"/>
      <c r="P13" s="129"/>
      <c r="Q13" s="125"/>
      <c r="R13" s="101"/>
      <c r="S13" s="101"/>
      <c r="T13" s="124"/>
      <c r="U13" s="43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29" customHeight="1" spans="1:16384">
      <c r="A14" s="19"/>
      <c r="B14" s="32"/>
      <c r="C14" s="31"/>
      <c r="D14" s="22"/>
      <c r="E14" s="23"/>
      <c r="F14" s="23"/>
      <c r="G14" s="30"/>
      <c r="H14" s="26"/>
      <c r="I14" s="25"/>
      <c r="J14" s="30"/>
      <c r="K14" s="19"/>
      <c r="L14" s="19"/>
      <c r="M14" s="25"/>
      <c r="N14" s="66"/>
      <c r="O14" s="67"/>
      <c r="P14" s="9"/>
      <c r="Q14" s="126"/>
      <c r="R14" s="9"/>
      <c r="S14" s="9"/>
      <c r="T14" s="98"/>
      <c r="U14" s="102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33" customHeight="1" spans="1:16384">
      <c r="A15" s="51"/>
      <c r="B15" s="45"/>
      <c r="C15" s="53"/>
      <c r="D15" s="120"/>
      <c r="E15" s="48"/>
      <c r="F15" s="48"/>
      <c r="G15" s="118"/>
      <c r="H15" s="119"/>
      <c r="I15" s="73"/>
      <c r="J15" s="118"/>
      <c r="K15" s="99"/>
      <c r="L15" s="99"/>
      <c r="M15" s="73"/>
      <c r="N15" s="74"/>
      <c r="O15" s="122"/>
      <c r="P15" s="101"/>
      <c r="Q15" s="125"/>
      <c r="R15" s="101"/>
      <c r="S15" s="101"/>
      <c r="T15" s="124"/>
      <c r="U15" s="102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29" customHeight="1" spans="1:16384">
      <c r="A16" s="51"/>
      <c r="B16" s="116"/>
      <c r="C16" s="53"/>
      <c r="D16" s="47"/>
      <c r="E16" s="48"/>
      <c r="F16" s="48"/>
      <c r="G16" s="121"/>
      <c r="H16" s="119"/>
      <c r="I16" s="73"/>
      <c r="J16" s="73"/>
      <c r="K16" s="51"/>
      <c r="L16" s="51"/>
      <c r="M16" s="73"/>
      <c r="N16" s="74"/>
      <c r="O16" s="73"/>
      <c r="P16" s="74"/>
      <c r="Q16" s="130"/>
      <c r="R16" s="101"/>
      <c r="S16" s="101"/>
      <c r="T16" s="106"/>
      <c r="U16" s="102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29" hidden="1" customHeight="1" spans="1:16384">
      <c r="A17" s="19"/>
      <c r="B17" s="36"/>
      <c r="C17" s="31"/>
      <c r="D17" s="35"/>
      <c r="E17" s="37"/>
      <c r="F17" s="38"/>
      <c r="G17" s="39"/>
      <c r="H17" s="40"/>
      <c r="I17" s="25"/>
      <c r="J17" s="25"/>
      <c r="K17" s="25"/>
      <c r="L17" s="25"/>
      <c r="M17" s="25"/>
      <c r="N17" s="66"/>
      <c r="O17" s="25"/>
      <c r="P17" s="66"/>
      <c r="Q17" s="126"/>
      <c r="R17" s="9"/>
      <c r="S17" s="9"/>
      <c r="T17" s="103"/>
      <c r="U17" s="102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29" hidden="1" customHeight="1" spans="1:16384">
      <c r="A18" s="19"/>
      <c r="B18" s="36"/>
      <c r="C18" s="31"/>
      <c r="D18" s="35"/>
      <c r="E18" s="23"/>
      <c r="F18" s="23"/>
      <c r="G18" s="39"/>
      <c r="H18" s="41"/>
      <c r="I18" s="25"/>
      <c r="J18" s="25"/>
      <c r="K18" s="37"/>
      <c r="L18" s="37"/>
      <c r="M18" s="25"/>
      <c r="N18" s="66"/>
      <c r="O18" s="25"/>
      <c r="P18" s="66"/>
      <c r="Q18" s="126"/>
      <c r="R18" s="9"/>
      <c r="S18" s="9"/>
      <c r="T18" s="103"/>
      <c r="U18" s="102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31" hidden="1" customHeight="1" spans="1:16384">
      <c r="A19" s="19"/>
      <c r="B19" s="36"/>
      <c r="C19" s="114"/>
      <c r="D19" s="35"/>
      <c r="E19" s="37"/>
      <c r="F19" s="38"/>
      <c r="G19" s="39"/>
      <c r="H19" s="40"/>
      <c r="I19" s="25"/>
      <c r="J19" s="25"/>
      <c r="K19" s="25"/>
      <c r="L19" s="25"/>
      <c r="M19" s="25"/>
      <c r="N19" s="66"/>
      <c r="O19" s="25"/>
      <c r="P19" s="66"/>
      <c r="Q19" s="100"/>
      <c r="R19" s="9"/>
      <c r="S19" s="9"/>
      <c r="T19" s="103"/>
      <c r="U19" s="10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31" hidden="1" customHeight="1" spans="1:16384">
      <c r="A20" s="19"/>
      <c r="B20" s="36"/>
      <c r="C20" s="31"/>
      <c r="D20" s="35"/>
      <c r="E20" s="23"/>
      <c r="F20" s="23"/>
      <c r="G20" s="39"/>
      <c r="H20" s="41"/>
      <c r="I20" s="25"/>
      <c r="J20" s="25"/>
      <c r="K20" s="25"/>
      <c r="L20" s="25"/>
      <c r="M20" s="25"/>
      <c r="N20" s="66"/>
      <c r="O20" s="25"/>
      <c r="P20" s="66"/>
      <c r="Q20" s="100"/>
      <c r="R20" s="9"/>
      <c r="S20" s="9"/>
      <c r="T20" s="103"/>
      <c r="U20" s="10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31" hidden="1" customHeight="1" spans="1:16384">
      <c r="A21" s="19"/>
      <c r="B21" s="36"/>
      <c r="C21" s="31"/>
      <c r="D21" s="35"/>
      <c r="E21" s="23"/>
      <c r="F21" s="23"/>
      <c r="G21" s="39"/>
      <c r="H21" s="41"/>
      <c r="I21" s="25"/>
      <c r="J21" s="25"/>
      <c r="K21" s="25"/>
      <c r="L21" s="25"/>
      <c r="M21" s="25"/>
      <c r="N21" s="66"/>
      <c r="O21" s="25"/>
      <c r="P21" s="66"/>
      <c r="Q21" s="100"/>
      <c r="R21" s="9"/>
      <c r="S21" s="9"/>
      <c r="T21" s="103"/>
      <c r="U21" s="10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31" hidden="1" customHeight="1" spans="1:16384">
      <c r="A22" s="51"/>
      <c r="B22" s="52"/>
      <c r="C22" s="53"/>
      <c r="D22" s="47"/>
      <c r="E22" s="48"/>
      <c r="F22" s="48"/>
      <c r="G22" s="49"/>
      <c r="H22" s="50"/>
      <c r="I22" s="73"/>
      <c r="J22" s="73"/>
      <c r="K22" s="73"/>
      <c r="L22" s="73"/>
      <c r="M22" s="73"/>
      <c r="N22" s="74"/>
      <c r="O22" s="73"/>
      <c r="P22" s="74"/>
      <c r="Q22" s="105"/>
      <c r="R22" s="101"/>
      <c r="S22" s="101"/>
      <c r="T22" s="106"/>
      <c r="U22" s="10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31" hidden="1" customHeight="1" spans="1:16384">
      <c r="A23" s="51"/>
      <c r="B23" s="52"/>
      <c r="C23" s="53"/>
      <c r="D23" s="47"/>
      <c r="E23" s="48"/>
      <c r="F23" s="48"/>
      <c r="G23" s="49"/>
      <c r="H23" s="50"/>
      <c r="I23" s="73"/>
      <c r="J23" s="73"/>
      <c r="K23" s="73"/>
      <c r="L23" s="73"/>
      <c r="M23" s="73"/>
      <c r="N23" s="74"/>
      <c r="O23" s="73"/>
      <c r="P23" s="74"/>
      <c r="Q23" s="105"/>
      <c r="R23" s="101"/>
      <c r="S23" s="101"/>
      <c r="T23" s="106"/>
      <c r="U23" s="10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31" hidden="1" customHeight="1" spans="1:16384">
      <c r="A24" s="51"/>
      <c r="B24" s="52"/>
      <c r="C24" s="53"/>
      <c r="D24" s="47"/>
      <c r="E24" s="48"/>
      <c r="F24" s="48"/>
      <c r="G24" s="49"/>
      <c r="H24" s="50"/>
      <c r="I24" s="73"/>
      <c r="J24" s="73"/>
      <c r="K24" s="73"/>
      <c r="L24" s="73"/>
      <c r="M24" s="73"/>
      <c r="N24" s="74"/>
      <c r="O24" s="73"/>
      <c r="P24" s="74"/>
      <c r="Q24" s="105"/>
      <c r="R24" s="101"/>
      <c r="S24" s="101"/>
      <c r="T24" s="106"/>
      <c r="U24" s="10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30" customHeight="1" spans="1:16384">
      <c r="A25" s="6" t="s">
        <v>54</v>
      </c>
      <c r="B25" s="6"/>
      <c r="C25" s="54">
        <f>SUM(C8:C24)</f>
        <v>2000000</v>
      </c>
      <c r="D25" s="55">
        <f>SUM(D8:D24)</f>
        <v>251579</v>
      </c>
      <c r="E25" s="56"/>
      <c r="F25" s="56"/>
      <c r="G25" s="56"/>
      <c r="H25" s="54" t="s">
        <v>55</v>
      </c>
      <c r="I25" s="67">
        <f>SUM(I8:I24)</f>
        <v>42677.61</v>
      </c>
      <c r="J25" s="56"/>
      <c r="K25" s="67">
        <f>SUM(K8:K17)</f>
        <v>56422.39</v>
      </c>
      <c r="L25" s="67"/>
      <c r="M25" s="67">
        <f>SUM(M8:M24)</f>
        <v>900</v>
      </c>
      <c r="N25" s="54" t="s">
        <v>55</v>
      </c>
      <c r="O25" s="67">
        <f>SUM(O8:O24)</f>
        <v>0</v>
      </c>
      <c r="P25" s="54" t="s">
        <v>55</v>
      </c>
      <c r="Q25" s="54"/>
      <c r="R25" s="54"/>
      <c r="S25" s="54"/>
      <c r="T25" s="67">
        <f>SUM(T8:T24)</f>
        <v>2151579</v>
      </c>
      <c r="U25" s="107">
        <f>D25+C25-T25-I25-K25-M25-O25</f>
        <v>0</v>
      </c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30" customHeight="1" spans="1:16384">
      <c r="A26" s="57" t="s">
        <v>56</v>
      </c>
      <c r="B26" s="57"/>
      <c r="C26" s="57" t="s">
        <v>57</v>
      </c>
      <c r="D26" s="57"/>
      <c r="E26" s="57"/>
      <c r="F26" s="58">
        <f>O26</f>
        <v>1900000</v>
      </c>
      <c r="G26" s="59"/>
      <c r="H26" s="60" t="s">
        <v>58</v>
      </c>
      <c r="I26" s="75"/>
      <c r="J26" s="75"/>
      <c r="K26" s="75"/>
      <c r="L26" s="75"/>
      <c r="M26" s="76"/>
      <c r="N26" s="57" t="s">
        <v>59</v>
      </c>
      <c r="O26" s="77">
        <v>1900000</v>
      </c>
      <c r="P26" s="78"/>
      <c r="Q26" s="78"/>
      <c r="R26" s="78"/>
      <c r="S26" s="78"/>
      <c r="T26" s="78"/>
      <c r="U26" s="108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30" customHeight="1" spans="1:16384">
      <c r="A27" s="57"/>
      <c r="B27" s="57"/>
      <c r="C27" s="57" t="s">
        <v>60</v>
      </c>
      <c r="D27" s="57"/>
      <c r="E27" s="57"/>
      <c r="F27" s="58">
        <v>0</v>
      </c>
      <c r="G27" s="59"/>
      <c r="H27" s="61"/>
      <c r="I27" s="79"/>
      <c r="J27" s="79"/>
      <c r="K27" s="79"/>
      <c r="L27" s="79"/>
      <c r="M27" s="80"/>
      <c r="N27" s="57" t="s">
        <v>61</v>
      </c>
      <c r="O27" s="81">
        <f>O26</f>
        <v>1900000</v>
      </c>
      <c r="P27" s="82"/>
      <c r="Q27" s="82"/>
      <c r="R27" s="82"/>
      <c r="S27" s="82"/>
      <c r="T27" s="82"/>
      <c r="U27" s="109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spans="2:16384">
      <c r="B28" s="2"/>
      <c r="E28" s="3"/>
      <c r="F28" s="3"/>
      <c r="G28" s="3"/>
      <c r="I28" s="3"/>
      <c r="J28" s="3"/>
      <c r="M28" s="3"/>
      <c r="T28" s="3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spans="2:16384">
      <c r="B29" s="2"/>
      <c r="E29" s="3"/>
      <c r="F29" s="3"/>
      <c r="G29" s="3"/>
      <c r="I29" s="3"/>
      <c r="J29" s="3"/>
      <c r="M29" s="3"/>
      <c r="Q29" s="1">
        <f>C3*0.01</f>
        <v>173771.5028</v>
      </c>
      <c r="T29" s="3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spans="2:16384">
      <c r="B30" s="2"/>
      <c r="E30" s="3"/>
      <c r="F30" s="3"/>
      <c r="G30" s="3"/>
      <c r="I30" s="3"/>
      <c r="J30" s="3"/>
      <c r="M30" s="3"/>
      <c r="Q30" s="1">
        <f>Q29-I10</f>
        <v>86885.7528</v>
      </c>
      <c r="T30" s="3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spans="2:16384">
      <c r="B31" s="2"/>
      <c r="E31" s="3"/>
      <c r="F31" s="3"/>
      <c r="G31" s="3"/>
      <c r="I31" s="3"/>
      <c r="J31" s="3"/>
      <c r="M31" s="3"/>
      <c r="T31" s="3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spans="2:16384">
      <c r="B32" s="2"/>
      <c r="E32" s="3"/>
      <c r="F32" s="3"/>
      <c r="G32" s="3"/>
      <c r="I32" s="3"/>
      <c r="J32" s="3"/>
      <c r="M32" s="3"/>
      <c r="T32" s="3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spans="2:16384">
      <c r="B33" s="62"/>
      <c r="E33" s="3"/>
      <c r="F33" s="3"/>
      <c r="G33" s="3"/>
      <c r="I33" s="3"/>
      <c r="J33" s="3"/>
      <c r="M33" s="3"/>
      <c r="T33" s="3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5:B25"/>
    <mergeCell ref="C26:E26"/>
    <mergeCell ref="F26:G26"/>
    <mergeCell ref="O26:U26"/>
    <mergeCell ref="C27:E27"/>
    <mergeCell ref="F27:G27"/>
    <mergeCell ref="O27:U27"/>
    <mergeCell ref="A5:A7"/>
    <mergeCell ref="T5:T7"/>
    <mergeCell ref="U5:U7"/>
    <mergeCell ref="A26:B27"/>
    <mergeCell ref="H26:M27"/>
  </mergeCells>
  <pageMargins left="0.75" right="0.75" top="1" bottom="1" header="0.5" footer="0.5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4"/>
  <sheetViews>
    <sheetView topLeftCell="C2" workbookViewId="0">
      <selection activeCell="C2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2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3"/>
      <c r="J2" s="7"/>
      <c r="K2" s="7"/>
      <c r="L2" s="7"/>
      <c r="M2" s="7"/>
      <c r="N2" s="7"/>
      <c r="O2" s="64" t="s">
        <v>4</v>
      </c>
      <c r="P2" s="64"/>
      <c r="Q2" s="83">
        <v>15392</v>
      </c>
      <c r="R2" s="65" t="s">
        <v>5</v>
      </c>
      <c r="S2" s="65"/>
      <c r="T2" s="84"/>
      <c r="U2" s="85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6</v>
      </c>
      <c r="B3" s="6"/>
      <c r="C3" s="9">
        <v>17377150.28</v>
      </c>
      <c r="D3" s="9"/>
      <c r="E3" s="9"/>
      <c r="F3" s="9" t="s">
        <v>7</v>
      </c>
      <c r="G3" s="10">
        <v>44711</v>
      </c>
      <c r="H3" s="6" t="s">
        <v>8</v>
      </c>
      <c r="I3" s="6"/>
      <c r="J3" s="19" t="s">
        <v>62</v>
      </c>
      <c r="K3" s="19"/>
      <c r="L3" s="19"/>
      <c r="M3" s="19"/>
      <c r="N3" s="19"/>
      <c r="O3" s="6" t="s">
        <v>9</v>
      </c>
      <c r="P3" s="6"/>
      <c r="Q3" s="19" t="s">
        <v>10</v>
      </c>
      <c r="R3" s="86" t="s">
        <v>11</v>
      </c>
      <c r="S3" s="87"/>
      <c r="T3" s="88" t="s">
        <v>12</v>
      </c>
      <c r="U3" s="88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13</v>
      </c>
      <c r="B4" s="6"/>
      <c r="C4" s="9"/>
      <c r="D4" s="9"/>
      <c r="E4" s="9"/>
      <c r="F4" s="9" t="s">
        <v>14</v>
      </c>
      <c r="G4" s="110"/>
      <c r="H4" s="6" t="s">
        <v>15</v>
      </c>
      <c r="I4" s="6"/>
      <c r="J4" s="19" t="s">
        <v>16</v>
      </c>
      <c r="K4" s="19"/>
      <c r="L4" s="19"/>
      <c r="M4" s="19"/>
      <c r="N4" s="19"/>
      <c r="O4" s="6" t="s">
        <v>17</v>
      </c>
      <c r="P4" s="6"/>
      <c r="Q4" s="66" t="s">
        <v>18</v>
      </c>
      <c r="R4" s="9" t="s">
        <v>19</v>
      </c>
      <c r="S4" s="66" t="s">
        <v>20</v>
      </c>
      <c r="T4" s="89" t="s">
        <v>21</v>
      </c>
      <c r="U4" s="90" t="s">
        <v>20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22</v>
      </c>
      <c r="B5" s="11" t="s">
        <v>23</v>
      </c>
      <c r="C5" s="12"/>
      <c r="D5" s="12"/>
      <c r="E5" s="12"/>
      <c r="F5" s="13"/>
      <c r="G5" s="14" t="s">
        <v>24</v>
      </c>
      <c r="H5" s="11" t="s">
        <v>23</v>
      </c>
      <c r="I5" s="12"/>
      <c r="J5" s="13"/>
      <c r="K5" s="11" t="s">
        <v>25</v>
      </c>
      <c r="L5" s="12"/>
      <c r="M5" s="11" t="s">
        <v>26</v>
      </c>
      <c r="N5" s="13"/>
      <c r="O5" s="11" t="s">
        <v>27</v>
      </c>
      <c r="P5" s="13"/>
      <c r="Q5" s="91" t="s">
        <v>28</v>
      </c>
      <c r="R5" s="92"/>
      <c r="S5" s="92"/>
      <c r="T5" s="89" t="s">
        <v>29</v>
      </c>
      <c r="U5" s="93" t="s">
        <v>30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5" t="s">
        <v>31</v>
      </c>
      <c r="C6" s="16"/>
      <c r="D6" s="16"/>
      <c r="E6" s="16"/>
      <c r="F6" s="17"/>
      <c r="G6" s="6"/>
      <c r="H6" s="15" t="s">
        <v>32</v>
      </c>
      <c r="I6" s="16"/>
      <c r="J6" s="17"/>
      <c r="K6" s="15" t="s">
        <v>33</v>
      </c>
      <c r="L6" s="16"/>
      <c r="M6" s="15" t="s">
        <v>34</v>
      </c>
      <c r="N6" s="17"/>
      <c r="O6" s="15" t="s">
        <v>35</v>
      </c>
      <c r="P6" s="17"/>
      <c r="Q6" s="94" t="s">
        <v>36</v>
      </c>
      <c r="R6" s="95"/>
      <c r="S6" s="95"/>
      <c r="T6" s="89"/>
      <c r="U6" s="93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8" t="s">
        <v>37</v>
      </c>
      <c r="C7" s="6" t="s">
        <v>38</v>
      </c>
      <c r="D7" s="6" t="s">
        <v>39</v>
      </c>
      <c r="E7" s="9" t="s">
        <v>40</v>
      </c>
      <c r="F7" s="9" t="s">
        <v>41</v>
      </c>
      <c r="G7" s="18" t="s">
        <v>42</v>
      </c>
      <c r="H7" s="6" t="s">
        <v>43</v>
      </c>
      <c r="I7" s="9" t="s">
        <v>44</v>
      </c>
      <c r="J7" s="9" t="s">
        <v>45</v>
      </c>
      <c r="K7" s="65" t="s">
        <v>44</v>
      </c>
      <c r="L7" s="65" t="s">
        <v>45</v>
      </c>
      <c r="M7" s="9" t="s">
        <v>44</v>
      </c>
      <c r="N7" s="6" t="s">
        <v>45</v>
      </c>
      <c r="O7" s="6" t="s">
        <v>44</v>
      </c>
      <c r="P7" s="6" t="s">
        <v>45</v>
      </c>
      <c r="Q7" s="9" t="s">
        <v>46</v>
      </c>
      <c r="R7" s="9" t="s">
        <v>47</v>
      </c>
      <c r="S7" s="9" t="s">
        <v>48</v>
      </c>
      <c r="T7" s="89"/>
      <c r="U7" s="93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6" customHeight="1" spans="1:16384">
      <c r="A8" s="19">
        <v>1</v>
      </c>
      <c r="B8" s="20">
        <v>44719</v>
      </c>
      <c r="C8" s="21"/>
      <c r="D8" s="22">
        <v>126279</v>
      </c>
      <c r="E8" s="23" t="s">
        <v>49</v>
      </c>
      <c r="F8" s="24" t="s">
        <v>50</v>
      </c>
      <c r="G8" s="25"/>
      <c r="H8" s="26"/>
      <c r="I8" s="25"/>
      <c r="J8" s="37"/>
      <c r="K8" s="19"/>
      <c r="L8" s="19"/>
      <c r="M8" s="25"/>
      <c r="N8" s="66" t="s">
        <v>51</v>
      </c>
      <c r="O8" s="67"/>
      <c r="P8" s="9"/>
      <c r="Q8" s="96" t="s">
        <v>52</v>
      </c>
      <c r="R8" s="97"/>
      <c r="S8" s="43"/>
      <c r="T8" s="98">
        <v>125300</v>
      </c>
      <c r="U8" s="99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5" customHeight="1" spans="1:16384">
      <c r="A9" s="19"/>
      <c r="B9" s="20"/>
      <c r="C9" s="27"/>
      <c r="D9" s="22">
        <v>125300</v>
      </c>
      <c r="E9" s="23" t="s">
        <v>49</v>
      </c>
      <c r="F9" s="24" t="s">
        <v>50</v>
      </c>
      <c r="G9" s="28"/>
      <c r="H9" s="26"/>
      <c r="I9" s="25"/>
      <c r="J9" s="37"/>
      <c r="K9" s="43"/>
      <c r="L9" s="43"/>
      <c r="M9" s="25"/>
      <c r="N9" s="66"/>
      <c r="O9" s="67"/>
      <c r="P9" s="9"/>
      <c r="Q9" s="96" t="s">
        <v>53</v>
      </c>
      <c r="R9" s="9"/>
      <c r="S9" s="9"/>
      <c r="T9" s="98">
        <v>126279</v>
      </c>
      <c r="U9" s="43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5" customHeight="1" spans="1:16384">
      <c r="A10" s="19"/>
      <c r="B10" s="20"/>
      <c r="C10" s="27"/>
      <c r="D10" s="22">
        <v>100000</v>
      </c>
      <c r="E10" s="23" t="s">
        <v>49</v>
      </c>
      <c r="F10" s="24" t="s">
        <v>50</v>
      </c>
      <c r="G10" s="28"/>
      <c r="H10" s="26"/>
      <c r="I10" s="25"/>
      <c r="J10" s="37"/>
      <c r="K10" s="43"/>
      <c r="L10" s="43"/>
      <c r="M10" s="25"/>
      <c r="N10" s="66"/>
      <c r="O10" s="67">
        <v>100000</v>
      </c>
      <c r="P10" s="9" t="s">
        <v>75</v>
      </c>
      <c r="Q10" s="96"/>
      <c r="R10" s="9"/>
      <c r="S10" s="9"/>
      <c r="T10" s="98"/>
      <c r="U10" s="43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42" customHeight="1" spans="1:16384">
      <c r="A11" s="29">
        <v>2</v>
      </c>
      <c r="B11" s="20">
        <v>44809</v>
      </c>
      <c r="C11" s="21">
        <v>1480000</v>
      </c>
      <c r="D11" s="22"/>
      <c r="E11" s="23" t="s">
        <v>63</v>
      </c>
      <c r="F11" s="23" t="s">
        <v>64</v>
      </c>
      <c r="G11" s="28"/>
      <c r="H11" s="26">
        <v>0.01</v>
      </c>
      <c r="I11" s="25">
        <v>86885.75</v>
      </c>
      <c r="J11" s="37" t="s">
        <v>65</v>
      </c>
      <c r="K11" s="43">
        <v>52000</v>
      </c>
      <c r="L11" s="43" t="s">
        <v>66</v>
      </c>
      <c r="M11" s="25">
        <v>500</v>
      </c>
      <c r="N11" s="66" t="s">
        <v>67</v>
      </c>
      <c r="O11" s="68"/>
      <c r="P11" s="69"/>
      <c r="Q11" s="96" t="s">
        <v>68</v>
      </c>
      <c r="R11" s="9">
        <v>3592439.6</v>
      </c>
      <c r="S11" s="9"/>
      <c r="T11" s="98">
        <v>1380000</v>
      </c>
      <c r="U11" s="43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42" customHeight="1" spans="1:16384">
      <c r="A12" s="19"/>
      <c r="B12" s="20"/>
      <c r="C12" s="21">
        <v>520000</v>
      </c>
      <c r="D12" s="22"/>
      <c r="E12" s="23" t="s">
        <v>69</v>
      </c>
      <c r="F12" s="23" t="s">
        <v>70</v>
      </c>
      <c r="G12" s="30"/>
      <c r="H12" s="26"/>
      <c r="I12" s="25">
        <v>-44208.14</v>
      </c>
      <c r="J12" s="37" t="s">
        <v>71</v>
      </c>
      <c r="K12" s="19">
        <v>4422.39</v>
      </c>
      <c r="L12" s="19" t="s">
        <v>72</v>
      </c>
      <c r="M12" s="25">
        <v>400</v>
      </c>
      <c r="N12" s="66" t="s">
        <v>73</v>
      </c>
      <c r="O12" s="67"/>
      <c r="P12" s="9"/>
      <c r="Q12" s="96" t="s">
        <v>74</v>
      </c>
      <c r="R12" s="9">
        <v>2431366.26</v>
      </c>
      <c r="S12" s="9"/>
      <c r="T12" s="98">
        <v>520000</v>
      </c>
      <c r="U12" s="43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4" customHeight="1" spans="1:16384">
      <c r="A13" s="44">
        <v>3</v>
      </c>
      <c r="B13" s="127">
        <v>44833</v>
      </c>
      <c r="C13" s="46">
        <v>1500000</v>
      </c>
      <c r="D13" s="117"/>
      <c r="E13" s="48" t="s">
        <v>63</v>
      </c>
      <c r="F13" s="48" t="s">
        <v>64</v>
      </c>
      <c r="G13" s="118"/>
      <c r="H13" s="119">
        <v>0.01</v>
      </c>
      <c r="I13" s="73">
        <v>86885.75</v>
      </c>
      <c r="J13" s="115" t="s">
        <v>76</v>
      </c>
      <c r="K13" s="99">
        <v>0</v>
      </c>
      <c r="L13" s="99"/>
      <c r="M13" s="73">
        <v>300</v>
      </c>
      <c r="N13" s="99" t="s">
        <v>73</v>
      </c>
      <c r="O13" s="43"/>
      <c r="P13" s="43"/>
      <c r="Q13" s="125" t="s">
        <v>68</v>
      </c>
      <c r="R13" s="101">
        <v>3592439.6</v>
      </c>
      <c r="S13" s="99"/>
      <c r="T13" s="124">
        <v>1246000</v>
      </c>
      <c r="U13" s="43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42" customHeight="1" spans="1:16384">
      <c r="A14" s="51"/>
      <c r="B14" s="127"/>
      <c r="C14" s="53"/>
      <c r="D14" s="117"/>
      <c r="E14" s="48"/>
      <c r="F14" s="48"/>
      <c r="G14" s="118"/>
      <c r="H14" s="119"/>
      <c r="I14" s="73">
        <v>-6885.75</v>
      </c>
      <c r="J14" s="115" t="s">
        <v>71</v>
      </c>
      <c r="K14" s="99"/>
      <c r="L14" s="99"/>
      <c r="M14" s="73">
        <v>-300</v>
      </c>
      <c r="N14" s="74" t="s">
        <v>71</v>
      </c>
      <c r="O14" s="128"/>
      <c r="P14" s="129"/>
      <c r="Q14" s="125" t="s">
        <v>77</v>
      </c>
      <c r="R14" s="101">
        <v>2284715</v>
      </c>
      <c r="S14" s="101"/>
      <c r="T14" s="124">
        <v>174000</v>
      </c>
      <c r="U14" s="43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32" customHeight="1" spans="1:16384">
      <c r="A15" s="19"/>
      <c r="B15" s="32"/>
      <c r="C15" s="31"/>
      <c r="D15" s="22"/>
      <c r="E15" s="23"/>
      <c r="F15" s="23"/>
      <c r="G15" s="30"/>
      <c r="H15" s="26"/>
      <c r="I15" s="25"/>
      <c r="J15" s="30"/>
      <c r="K15" s="19"/>
      <c r="L15" s="19"/>
      <c r="M15" s="25"/>
      <c r="N15" s="66"/>
      <c r="O15" s="67"/>
      <c r="P15" s="9"/>
      <c r="Q15" s="126"/>
      <c r="R15" s="9"/>
      <c r="S15" s="9"/>
      <c r="T15" s="98"/>
      <c r="U15" s="102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33" customHeight="1" spans="1:16384">
      <c r="A16" s="51"/>
      <c r="B16" s="45"/>
      <c r="C16" s="53"/>
      <c r="D16" s="120"/>
      <c r="E16" s="48"/>
      <c r="F16" s="48"/>
      <c r="G16" s="118"/>
      <c r="H16" s="119"/>
      <c r="I16" s="73"/>
      <c r="J16" s="118"/>
      <c r="K16" s="99"/>
      <c r="L16" s="99"/>
      <c r="M16" s="73"/>
      <c r="N16" s="74"/>
      <c r="O16" s="122"/>
      <c r="P16" s="101"/>
      <c r="Q16" s="125"/>
      <c r="R16" s="101"/>
      <c r="S16" s="101"/>
      <c r="T16" s="124"/>
      <c r="U16" s="102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29" customHeight="1" spans="1:16384">
      <c r="A17" s="51"/>
      <c r="B17" s="116"/>
      <c r="C17" s="53"/>
      <c r="D17" s="47"/>
      <c r="E17" s="48"/>
      <c r="F17" s="48"/>
      <c r="G17" s="121"/>
      <c r="H17" s="119"/>
      <c r="I17" s="73"/>
      <c r="J17" s="73"/>
      <c r="K17" s="51"/>
      <c r="L17" s="51"/>
      <c r="M17" s="73"/>
      <c r="N17" s="74"/>
      <c r="O17" s="73"/>
      <c r="P17" s="74"/>
      <c r="Q17" s="130"/>
      <c r="R17" s="101"/>
      <c r="S17" s="101"/>
      <c r="T17" s="106"/>
      <c r="U17" s="102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29" hidden="1" customHeight="1" spans="1:16384">
      <c r="A18" s="19"/>
      <c r="B18" s="36"/>
      <c r="C18" s="31"/>
      <c r="D18" s="35"/>
      <c r="E18" s="37"/>
      <c r="F18" s="38"/>
      <c r="G18" s="39"/>
      <c r="H18" s="40"/>
      <c r="I18" s="25"/>
      <c r="J18" s="25"/>
      <c r="K18" s="25"/>
      <c r="L18" s="25"/>
      <c r="M18" s="25"/>
      <c r="N18" s="66"/>
      <c r="O18" s="25"/>
      <c r="P18" s="66"/>
      <c r="Q18" s="126"/>
      <c r="R18" s="9"/>
      <c r="S18" s="9"/>
      <c r="T18" s="103"/>
      <c r="U18" s="102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29" hidden="1" customHeight="1" spans="1:16384">
      <c r="A19" s="19"/>
      <c r="B19" s="36"/>
      <c r="C19" s="31"/>
      <c r="D19" s="35"/>
      <c r="E19" s="23"/>
      <c r="F19" s="23"/>
      <c r="G19" s="39"/>
      <c r="H19" s="41"/>
      <c r="I19" s="25"/>
      <c r="J19" s="25"/>
      <c r="K19" s="37"/>
      <c r="L19" s="37"/>
      <c r="M19" s="25"/>
      <c r="N19" s="66"/>
      <c r="O19" s="25"/>
      <c r="P19" s="66"/>
      <c r="Q19" s="126"/>
      <c r="R19" s="9"/>
      <c r="S19" s="9"/>
      <c r="T19" s="103"/>
      <c r="U19" s="102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31" hidden="1" customHeight="1" spans="1:16384">
      <c r="A20" s="19"/>
      <c r="B20" s="36"/>
      <c r="C20" s="114"/>
      <c r="D20" s="35"/>
      <c r="E20" s="37"/>
      <c r="F20" s="38"/>
      <c r="G20" s="39"/>
      <c r="H20" s="40"/>
      <c r="I20" s="25"/>
      <c r="J20" s="25"/>
      <c r="K20" s="25"/>
      <c r="L20" s="25"/>
      <c r="M20" s="25"/>
      <c r="N20" s="66"/>
      <c r="O20" s="25"/>
      <c r="P20" s="66"/>
      <c r="Q20" s="100"/>
      <c r="R20" s="9"/>
      <c r="S20" s="9"/>
      <c r="T20" s="103"/>
      <c r="U20" s="10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31" hidden="1" customHeight="1" spans="1:16384">
      <c r="A21" s="19"/>
      <c r="B21" s="36"/>
      <c r="C21" s="31"/>
      <c r="D21" s="35"/>
      <c r="E21" s="23"/>
      <c r="F21" s="23"/>
      <c r="G21" s="39"/>
      <c r="H21" s="41"/>
      <c r="I21" s="25"/>
      <c r="J21" s="25"/>
      <c r="K21" s="25"/>
      <c r="L21" s="25"/>
      <c r="M21" s="25"/>
      <c r="N21" s="66"/>
      <c r="O21" s="25"/>
      <c r="P21" s="66"/>
      <c r="Q21" s="100"/>
      <c r="R21" s="9"/>
      <c r="S21" s="9"/>
      <c r="T21" s="103"/>
      <c r="U21" s="10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31" hidden="1" customHeight="1" spans="1:16384">
      <c r="A22" s="19"/>
      <c r="B22" s="36"/>
      <c r="C22" s="31"/>
      <c r="D22" s="35"/>
      <c r="E22" s="23"/>
      <c r="F22" s="23"/>
      <c r="G22" s="39"/>
      <c r="H22" s="41"/>
      <c r="I22" s="25"/>
      <c r="J22" s="25"/>
      <c r="K22" s="25"/>
      <c r="L22" s="25"/>
      <c r="M22" s="25"/>
      <c r="N22" s="66"/>
      <c r="O22" s="25"/>
      <c r="P22" s="66"/>
      <c r="Q22" s="100"/>
      <c r="R22" s="9"/>
      <c r="S22" s="9"/>
      <c r="T22" s="103"/>
      <c r="U22" s="10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31" hidden="1" customHeight="1" spans="1:16384">
      <c r="A23" s="51"/>
      <c r="B23" s="52"/>
      <c r="C23" s="53"/>
      <c r="D23" s="47"/>
      <c r="E23" s="48"/>
      <c r="F23" s="48"/>
      <c r="G23" s="49"/>
      <c r="H23" s="50"/>
      <c r="I23" s="73"/>
      <c r="J23" s="73"/>
      <c r="K23" s="73"/>
      <c r="L23" s="73"/>
      <c r="M23" s="73"/>
      <c r="N23" s="74"/>
      <c r="O23" s="73"/>
      <c r="P23" s="74"/>
      <c r="Q23" s="105"/>
      <c r="R23" s="101"/>
      <c r="S23" s="101"/>
      <c r="T23" s="106"/>
      <c r="U23" s="10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31" hidden="1" customHeight="1" spans="1:16384">
      <c r="A24" s="51"/>
      <c r="B24" s="52"/>
      <c r="C24" s="53"/>
      <c r="D24" s="47"/>
      <c r="E24" s="48"/>
      <c r="F24" s="48"/>
      <c r="G24" s="49"/>
      <c r="H24" s="50"/>
      <c r="I24" s="73"/>
      <c r="J24" s="73"/>
      <c r="K24" s="73"/>
      <c r="L24" s="73"/>
      <c r="M24" s="73"/>
      <c r="N24" s="74"/>
      <c r="O24" s="73"/>
      <c r="P24" s="74"/>
      <c r="Q24" s="105"/>
      <c r="R24" s="101"/>
      <c r="S24" s="101"/>
      <c r="T24" s="106"/>
      <c r="U24" s="10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31" hidden="1" customHeight="1" spans="1:16384">
      <c r="A25" s="51"/>
      <c r="B25" s="52"/>
      <c r="C25" s="53"/>
      <c r="D25" s="47"/>
      <c r="E25" s="48"/>
      <c r="F25" s="48"/>
      <c r="G25" s="49"/>
      <c r="H25" s="50"/>
      <c r="I25" s="73"/>
      <c r="J25" s="73"/>
      <c r="K25" s="73"/>
      <c r="L25" s="73"/>
      <c r="M25" s="73"/>
      <c r="N25" s="74"/>
      <c r="O25" s="73"/>
      <c r="P25" s="74"/>
      <c r="Q25" s="105"/>
      <c r="R25" s="101"/>
      <c r="S25" s="101"/>
      <c r="T25" s="106"/>
      <c r="U25" s="10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30" customHeight="1" spans="1:16384">
      <c r="A26" s="6" t="s">
        <v>54</v>
      </c>
      <c r="B26" s="6"/>
      <c r="C26" s="54">
        <f>SUM(C8:C25)</f>
        <v>3500000</v>
      </c>
      <c r="D26" s="55">
        <f>SUM(D8:D25)</f>
        <v>351579</v>
      </c>
      <c r="E26" s="56"/>
      <c r="F26" s="56"/>
      <c r="G26" s="56"/>
      <c r="H26" s="54" t="s">
        <v>55</v>
      </c>
      <c r="I26" s="67">
        <f>SUM(I8:I25)</f>
        <v>122677.61</v>
      </c>
      <c r="J26" s="56"/>
      <c r="K26" s="67">
        <f>SUM(K8:K18)</f>
        <v>56422.39</v>
      </c>
      <c r="L26" s="67"/>
      <c r="M26" s="67">
        <f>SUM(M8:M25)</f>
        <v>900</v>
      </c>
      <c r="N26" s="54" t="s">
        <v>55</v>
      </c>
      <c r="O26" s="67">
        <f>SUM(O8:O25)</f>
        <v>100000</v>
      </c>
      <c r="P26" s="54" t="s">
        <v>55</v>
      </c>
      <c r="Q26" s="54"/>
      <c r="R26" s="54"/>
      <c r="S26" s="54"/>
      <c r="T26" s="67">
        <f>SUM(T8:T25)</f>
        <v>3571579</v>
      </c>
      <c r="U26" s="107">
        <f>D26+C26-T26-I26-K26-M26-O26</f>
        <v>0</v>
      </c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30" customHeight="1" spans="1:16384">
      <c r="A27" s="57" t="s">
        <v>56</v>
      </c>
      <c r="B27" s="57"/>
      <c r="C27" s="57" t="s">
        <v>57</v>
      </c>
      <c r="D27" s="57"/>
      <c r="E27" s="57"/>
      <c r="F27" s="58">
        <f>O27</f>
        <v>1420000</v>
      </c>
      <c r="G27" s="59"/>
      <c r="H27" s="60" t="s">
        <v>58</v>
      </c>
      <c r="I27" s="75"/>
      <c r="J27" s="75"/>
      <c r="K27" s="75"/>
      <c r="L27" s="75"/>
      <c r="M27" s="76"/>
      <c r="N27" s="57" t="s">
        <v>59</v>
      </c>
      <c r="O27" s="77">
        <v>1420000</v>
      </c>
      <c r="P27" s="78"/>
      <c r="Q27" s="78"/>
      <c r="R27" s="78"/>
      <c r="S27" s="78"/>
      <c r="T27" s="78"/>
      <c r="U27" s="108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ht="30" customHeight="1" spans="1:16384">
      <c r="A28" s="57"/>
      <c r="B28" s="57"/>
      <c r="C28" s="57" t="s">
        <v>60</v>
      </c>
      <c r="D28" s="57"/>
      <c r="E28" s="57"/>
      <c r="F28" s="58">
        <v>0</v>
      </c>
      <c r="G28" s="59"/>
      <c r="H28" s="61"/>
      <c r="I28" s="79"/>
      <c r="J28" s="79"/>
      <c r="K28" s="79"/>
      <c r="L28" s="79"/>
      <c r="M28" s="80"/>
      <c r="N28" s="57" t="s">
        <v>61</v>
      </c>
      <c r="O28" s="81">
        <f>O27</f>
        <v>1420000</v>
      </c>
      <c r="P28" s="82"/>
      <c r="Q28" s="82"/>
      <c r="R28" s="82"/>
      <c r="S28" s="82"/>
      <c r="T28" s="82"/>
      <c r="U28" s="109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spans="2:16384">
      <c r="B29" s="2"/>
      <c r="E29" s="3"/>
      <c r="F29" s="3"/>
      <c r="G29" s="3"/>
      <c r="I29" s="3"/>
      <c r="J29" s="3"/>
      <c r="M29" s="3"/>
      <c r="T29" s="3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spans="2:16384">
      <c r="B30" s="2"/>
      <c r="E30" s="3"/>
      <c r="F30" s="3"/>
      <c r="G30" s="3"/>
      <c r="I30" s="3"/>
      <c r="J30" s="3"/>
      <c r="M30" s="3"/>
      <c r="T30" s="3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spans="2:16384">
      <c r="B31" s="2"/>
      <c r="E31" s="3"/>
      <c r="F31" s="3"/>
      <c r="G31" s="3"/>
      <c r="I31" s="3"/>
      <c r="J31" s="3"/>
      <c r="M31" s="3"/>
      <c r="T31" s="3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spans="2:16384">
      <c r="B32" s="2"/>
      <c r="E32" s="3"/>
      <c r="F32" s="3"/>
      <c r="G32" s="3"/>
      <c r="I32" s="3"/>
      <c r="J32" s="3"/>
      <c r="M32" s="3"/>
      <c r="T32" s="3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spans="2:16384">
      <c r="B33" s="2"/>
      <c r="E33" s="3"/>
      <c r="F33" s="3"/>
      <c r="G33" s="3"/>
      <c r="I33" s="3"/>
      <c r="J33" s="3"/>
      <c r="M33" s="3"/>
      <c r="T33" s="3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  <row r="34" s="1" customFormat="1" spans="2:16384">
      <c r="B34" s="62"/>
      <c r="E34" s="3"/>
      <c r="F34" s="3"/>
      <c r="G34" s="3"/>
      <c r="I34" s="3"/>
      <c r="J34" s="3"/>
      <c r="M34" s="3"/>
      <c r="T34" s="3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  <c r="XEW34" s="4"/>
      <c r="XEX34" s="4"/>
      <c r="XEY34" s="4"/>
      <c r="XEZ34" s="4"/>
      <c r="XFA34" s="4"/>
      <c r="XFB34" s="4"/>
      <c r="XFC34" s="4"/>
      <c r="XFD34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6:B26"/>
    <mergeCell ref="C27:E27"/>
    <mergeCell ref="F27:G27"/>
    <mergeCell ref="O27:U27"/>
    <mergeCell ref="C28:E28"/>
    <mergeCell ref="F28:G28"/>
    <mergeCell ref="O28:U28"/>
    <mergeCell ref="A5:A7"/>
    <mergeCell ref="T5:T7"/>
    <mergeCell ref="U5:U7"/>
    <mergeCell ref="A27:B28"/>
    <mergeCell ref="H27:M28"/>
  </mergeCells>
  <pageMargins left="0.75" right="0.75" top="1" bottom="1" header="0.5" footer="0.5"/>
  <pageSetup paperSize="9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4"/>
  <sheetViews>
    <sheetView topLeftCell="A10" workbookViewId="0">
      <selection activeCell="A10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2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3"/>
      <c r="J2" s="7"/>
      <c r="K2" s="7"/>
      <c r="L2" s="7"/>
      <c r="M2" s="7"/>
      <c r="N2" s="7"/>
      <c r="O2" s="64" t="s">
        <v>4</v>
      </c>
      <c r="P2" s="64"/>
      <c r="Q2" s="83">
        <v>15392</v>
      </c>
      <c r="R2" s="65" t="s">
        <v>5</v>
      </c>
      <c r="S2" s="65"/>
      <c r="T2" s="84"/>
      <c r="U2" s="85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6</v>
      </c>
      <c r="B3" s="6"/>
      <c r="C3" s="9">
        <v>17377150.28</v>
      </c>
      <c r="D3" s="9"/>
      <c r="E3" s="9"/>
      <c r="F3" s="9" t="s">
        <v>7</v>
      </c>
      <c r="G3" s="10">
        <v>44711</v>
      </c>
      <c r="H3" s="6" t="s">
        <v>8</v>
      </c>
      <c r="I3" s="6"/>
      <c r="J3" s="19" t="s">
        <v>62</v>
      </c>
      <c r="K3" s="19"/>
      <c r="L3" s="19"/>
      <c r="M3" s="19"/>
      <c r="N3" s="19"/>
      <c r="O3" s="6" t="s">
        <v>9</v>
      </c>
      <c r="P3" s="6"/>
      <c r="Q3" s="19" t="s">
        <v>10</v>
      </c>
      <c r="R3" s="86" t="s">
        <v>11</v>
      </c>
      <c r="S3" s="87"/>
      <c r="T3" s="88" t="s">
        <v>12</v>
      </c>
      <c r="U3" s="88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13</v>
      </c>
      <c r="B4" s="6"/>
      <c r="C4" s="9"/>
      <c r="D4" s="9"/>
      <c r="E4" s="9"/>
      <c r="F4" s="9" t="s">
        <v>14</v>
      </c>
      <c r="G4" s="110"/>
      <c r="H4" s="6" t="s">
        <v>15</v>
      </c>
      <c r="I4" s="6"/>
      <c r="J4" s="19" t="s">
        <v>16</v>
      </c>
      <c r="K4" s="19"/>
      <c r="L4" s="19"/>
      <c r="M4" s="19"/>
      <c r="N4" s="19"/>
      <c r="O4" s="6" t="s">
        <v>17</v>
      </c>
      <c r="P4" s="6"/>
      <c r="Q4" s="66" t="s">
        <v>18</v>
      </c>
      <c r="R4" s="9" t="s">
        <v>19</v>
      </c>
      <c r="S4" s="66" t="s">
        <v>20</v>
      </c>
      <c r="T4" s="89" t="s">
        <v>21</v>
      </c>
      <c r="U4" s="90" t="s">
        <v>20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22</v>
      </c>
      <c r="B5" s="11" t="s">
        <v>23</v>
      </c>
      <c r="C5" s="12"/>
      <c r="D5" s="12"/>
      <c r="E5" s="12"/>
      <c r="F5" s="13"/>
      <c r="G5" s="14" t="s">
        <v>24</v>
      </c>
      <c r="H5" s="11" t="s">
        <v>23</v>
      </c>
      <c r="I5" s="12"/>
      <c r="J5" s="13"/>
      <c r="K5" s="11" t="s">
        <v>25</v>
      </c>
      <c r="L5" s="12"/>
      <c r="M5" s="11" t="s">
        <v>26</v>
      </c>
      <c r="N5" s="13"/>
      <c r="O5" s="11" t="s">
        <v>27</v>
      </c>
      <c r="P5" s="13"/>
      <c r="Q5" s="91" t="s">
        <v>28</v>
      </c>
      <c r="R5" s="92"/>
      <c r="S5" s="92"/>
      <c r="T5" s="89" t="s">
        <v>29</v>
      </c>
      <c r="U5" s="93" t="s">
        <v>30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5" t="s">
        <v>31</v>
      </c>
      <c r="C6" s="16"/>
      <c r="D6" s="16"/>
      <c r="E6" s="16"/>
      <c r="F6" s="17"/>
      <c r="G6" s="6"/>
      <c r="H6" s="15" t="s">
        <v>32</v>
      </c>
      <c r="I6" s="16"/>
      <c r="J6" s="17"/>
      <c r="K6" s="15" t="s">
        <v>33</v>
      </c>
      <c r="L6" s="16"/>
      <c r="M6" s="15" t="s">
        <v>34</v>
      </c>
      <c r="N6" s="17"/>
      <c r="O6" s="15" t="s">
        <v>35</v>
      </c>
      <c r="P6" s="17"/>
      <c r="Q6" s="94" t="s">
        <v>36</v>
      </c>
      <c r="R6" s="95"/>
      <c r="S6" s="95"/>
      <c r="T6" s="89"/>
      <c r="U6" s="93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8" t="s">
        <v>37</v>
      </c>
      <c r="C7" s="6" t="s">
        <v>38</v>
      </c>
      <c r="D7" s="6" t="s">
        <v>39</v>
      </c>
      <c r="E7" s="9" t="s">
        <v>40</v>
      </c>
      <c r="F7" s="9" t="s">
        <v>41</v>
      </c>
      <c r="G7" s="18" t="s">
        <v>42</v>
      </c>
      <c r="H7" s="6" t="s">
        <v>43</v>
      </c>
      <c r="I7" s="9" t="s">
        <v>44</v>
      </c>
      <c r="J7" s="9" t="s">
        <v>45</v>
      </c>
      <c r="K7" s="65" t="s">
        <v>44</v>
      </c>
      <c r="L7" s="65" t="s">
        <v>45</v>
      </c>
      <c r="M7" s="9" t="s">
        <v>44</v>
      </c>
      <c r="N7" s="6" t="s">
        <v>45</v>
      </c>
      <c r="O7" s="6" t="s">
        <v>44</v>
      </c>
      <c r="P7" s="6" t="s">
        <v>45</v>
      </c>
      <c r="Q7" s="9" t="s">
        <v>46</v>
      </c>
      <c r="R7" s="9" t="s">
        <v>47</v>
      </c>
      <c r="S7" s="9" t="s">
        <v>48</v>
      </c>
      <c r="T7" s="89"/>
      <c r="U7" s="93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6" customHeight="1" spans="1:16384">
      <c r="A8" s="19">
        <v>1</v>
      </c>
      <c r="B8" s="20">
        <v>44719</v>
      </c>
      <c r="C8" s="21"/>
      <c r="D8" s="22">
        <v>126279</v>
      </c>
      <c r="E8" s="23" t="s">
        <v>49</v>
      </c>
      <c r="F8" s="24" t="s">
        <v>50</v>
      </c>
      <c r="G8" s="25"/>
      <c r="H8" s="26"/>
      <c r="I8" s="25"/>
      <c r="J8" s="37"/>
      <c r="K8" s="19"/>
      <c r="L8" s="19"/>
      <c r="M8" s="25"/>
      <c r="N8" s="66" t="s">
        <v>51</v>
      </c>
      <c r="O8" s="67"/>
      <c r="P8" s="9"/>
      <c r="Q8" s="96" t="s">
        <v>52</v>
      </c>
      <c r="R8" s="97"/>
      <c r="S8" s="43"/>
      <c r="T8" s="98">
        <v>125300</v>
      </c>
      <c r="U8" s="99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5" customHeight="1" spans="1:16384">
      <c r="A9" s="19"/>
      <c r="B9" s="20"/>
      <c r="C9" s="27"/>
      <c r="D9" s="22">
        <v>125300</v>
      </c>
      <c r="E9" s="23" t="s">
        <v>49</v>
      </c>
      <c r="F9" s="24" t="s">
        <v>50</v>
      </c>
      <c r="G9" s="28"/>
      <c r="H9" s="26"/>
      <c r="I9" s="25"/>
      <c r="J9" s="37"/>
      <c r="K9" s="43"/>
      <c r="L9" s="43"/>
      <c r="M9" s="25"/>
      <c r="N9" s="66"/>
      <c r="O9" s="67"/>
      <c r="P9" s="9"/>
      <c r="Q9" s="96" t="s">
        <v>53</v>
      </c>
      <c r="R9" s="9"/>
      <c r="S9" s="9"/>
      <c r="T9" s="98">
        <v>126279</v>
      </c>
      <c r="U9" s="43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5" customHeight="1" spans="1:16384">
      <c r="A10" s="19"/>
      <c r="B10" s="20"/>
      <c r="C10" s="27"/>
      <c r="D10" s="22">
        <v>100000</v>
      </c>
      <c r="E10" s="23" t="s">
        <v>49</v>
      </c>
      <c r="F10" s="24" t="s">
        <v>50</v>
      </c>
      <c r="G10" s="28"/>
      <c r="H10" s="26"/>
      <c r="I10" s="25"/>
      <c r="J10" s="37"/>
      <c r="K10" s="43"/>
      <c r="L10" s="43"/>
      <c r="M10" s="25"/>
      <c r="N10" s="66"/>
      <c r="O10" s="67">
        <v>100000</v>
      </c>
      <c r="P10" s="9" t="s">
        <v>75</v>
      </c>
      <c r="Q10" s="96"/>
      <c r="R10" s="9"/>
      <c r="S10" s="9"/>
      <c r="T10" s="98"/>
      <c r="U10" s="43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42" customHeight="1" spans="1:16384">
      <c r="A11" s="29">
        <v>2</v>
      </c>
      <c r="B11" s="20">
        <v>44809</v>
      </c>
      <c r="C11" s="21">
        <v>1480000</v>
      </c>
      <c r="D11" s="22"/>
      <c r="E11" s="23" t="s">
        <v>63</v>
      </c>
      <c r="F11" s="23" t="s">
        <v>64</v>
      </c>
      <c r="G11" s="28"/>
      <c r="H11" s="26">
        <v>0.01</v>
      </c>
      <c r="I11" s="25">
        <v>86885.75</v>
      </c>
      <c r="J11" s="37" t="s">
        <v>65</v>
      </c>
      <c r="K11" s="43">
        <v>52000</v>
      </c>
      <c r="L11" s="43" t="s">
        <v>66</v>
      </c>
      <c r="M11" s="25">
        <v>500</v>
      </c>
      <c r="N11" s="66" t="s">
        <v>67</v>
      </c>
      <c r="O11" s="68"/>
      <c r="P11" s="69"/>
      <c r="Q11" s="96" t="s">
        <v>68</v>
      </c>
      <c r="R11" s="9">
        <v>3592439.6</v>
      </c>
      <c r="S11" s="9"/>
      <c r="T11" s="98">
        <v>1380000</v>
      </c>
      <c r="U11" s="43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42" customHeight="1" spans="1:16384">
      <c r="A12" s="19"/>
      <c r="B12" s="20"/>
      <c r="C12" s="21">
        <v>520000</v>
      </c>
      <c r="D12" s="22"/>
      <c r="E12" s="23" t="s">
        <v>69</v>
      </c>
      <c r="F12" s="23" t="s">
        <v>70</v>
      </c>
      <c r="G12" s="30"/>
      <c r="H12" s="26"/>
      <c r="I12" s="25">
        <v>-44208.14</v>
      </c>
      <c r="J12" s="37" t="s">
        <v>71</v>
      </c>
      <c r="K12" s="19">
        <v>4422.39</v>
      </c>
      <c r="L12" s="19" t="s">
        <v>72</v>
      </c>
      <c r="M12" s="25">
        <v>400</v>
      </c>
      <c r="N12" s="66" t="s">
        <v>73</v>
      </c>
      <c r="O12" s="67"/>
      <c r="P12" s="9"/>
      <c r="Q12" s="96" t="s">
        <v>74</v>
      </c>
      <c r="R12" s="9">
        <v>2431366.26</v>
      </c>
      <c r="S12" s="9"/>
      <c r="T12" s="98">
        <v>520000</v>
      </c>
      <c r="U12" s="43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4" customHeight="1" spans="1:16384">
      <c r="A13" s="29">
        <v>3</v>
      </c>
      <c r="B13" s="20">
        <v>44833</v>
      </c>
      <c r="C13" s="21">
        <v>1500000</v>
      </c>
      <c r="D13" s="22"/>
      <c r="E13" s="23" t="s">
        <v>63</v>
      </c>
      <c r="F13" s="23" t="s">
        <v>64</v>
      </c>
      <c r="G13" s="30"/>
      <c r="H13" s="26">
        <v>0.01</v>
      </c>
      <c r="I13" s="25">
        <v>86885.75</v>
      </c>
      <c r="J13" s="37" t="s">
        <v>76</v>
      </c>
      <c r="K13" s="43">
        <v>0</v>
      </c>
      <c r="L13" s="43"/>
      <c r="M13" s="25">
        <v>300</v>
      </c>
      <c r="N13" s="43" t="s">
        <v>73</v>
      </c>
      <c r="O13" s="43"/>
      <c r="P13" s="43"/>
      <c r="Q13" s="96" t="s">
        <v>68</v>
      </c>
      <c r="R13" s="9">
        <v>3592439.6</v>
      </c>
      <c r="S13" s="43"/>
      <c r="T13" s="98">
        <v>1246000</v>
      </c>
      <c r="U13" s="43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42" customHeight="1" spans="1:16384">
      <c r="A14" s="19"/>
      <c r="B14" s="20"/>
      <c r="C14" s="31"/>
      <c r="D14" s="22"/>
      <c r="E14" s="23"/>
      <c r="F14" s="23"/>
      <c r="G14" s="30"/>
      <c r="H14" s="26"/>
      <c r="I14" s="25">
        <v>-6885.75</v>
      </c>
      <c r="J14" s="37" t="s">
        <v>71</v>
      </c>
      <c r="K14" s="43"/>
      <c r="L14" s="43"/>
      <c r="M14" s="25">
        <v>-300</v>
      </c>
      <c r="N14" s="66" t="s">
        <v>71</v>
      </c>
      <c r="O14" s="70"/>
      <c r="P14" s="69"/>
      <c r="Q14" s="96" t="s">
        <v>77</v>
      </c>
      <c r="R14" s="9">
        <v>2284715</v>
      </c>
      <c r="S14" s="9"/>
      <c r="T14" s="98">
        <v>174000</v>
      </c>
      <c r="U14" s="43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44">
        <v>4</v>
      </c>
      <c r="B15" s="116">
        <v>44855</v>
      </c>
      <c r="C15" s="46">
        <v>985000</v>
      </c>
      <c r="D15" s="117"/>
      <c r="E15" s="48"/>
      <c r="F15" s="48"/>
      <c r="G15" s="118"/>
      <c r="H15" s="119"/>
      <c r="I15" s="73">
        <v>0</v>
      </c>
      <c r="J15" s="118"/>
      <c r="K15" s="51">
        <v>51500</v>
      </c>
      <c r="L15" s="51" t="s">
        <v>66</v>
      </c>
      <c r="M15" s="73">
        <v>200</v>
      </c>
      <c r="N15" s="74" t="s">
        <v>73</v>
      </c>
      <c r="O15" s="122"/>
      <c r="P15" s="101"/>
      <c r="Q15" s="105" t="s">
        <v>77</v>
      </c>
      <c r="R15" s="101">
        <v>2284715</v>
      </c>
      <c r="S15" s="101"/>
      <c r="T15" s="124">
        <v>852000</v>
      </c>
      <c r="U15" s="102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44" customHeight="1" spans="1:16384">
      <c r="A16" s="51"/>
      <c r="B16" s="45"/>
      <c r="C16" s="46">
        <v>1700000</v>
      </c>
      <c r="D16" s="120"/>
      <c r="E16" s="48"/>
      <c r="F16" s="48"/>
      <c r="G16" s="118"/>
      <c r="H16" s="119"/>
      <c r="I16" s="73"/>
      <c r="J16" s="118"/>
      <c r="K16" s="99">
        <v>4379.86</v>
      </c>
      <c r="L16" s="123" t="s">
        <v>78</v>
      </c>
      <c r="M16" s="73">
        <v>100</v>
      </c>
      <c r="N16" s="74" t="s">
        <v>73</v>
      </c>
      <c r="O16" s="122"/>
      <c r="P16" s="101"/>
      <c r="Q16" s="125" t="s">
        <v>79</v>
      </c>
      <c r="R16" s="101">
        <v>724350</v>
      </c>
      <c r="S16" s="101"/>
      <c r="T16" s="124">
        <v>724350</v>
      </c>
      <c r="U16" s="102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43" customHeight="1" spans="1:16384">
      <c r="A17" s="51"/>
      <c r="B17" s="116"/>
      <c r="C17" s="53"/>
      <c r="D17" s="47"/>
      <c r="E17" s="48"/>
      <c r="F17" s="48"/>
      <c r="G17" s="121"/>
      <c r="H17" s="119"/>
      <c r="I17" s="73"/>
      <c r="J17" s="73"/>
      <c r="K17" s="51"/>
      <c r="L17" s="51"/>
      <c r="M17" s="73"/>
      <c r="N17" s="74"/>
      <c r="O17" s="73"/>
      <c r="P17" s="74"/>
      <c r="Q17" s="105" t="s">
        <v>80</v>
      </c>
      <c r="R17" s="101">
        <v>2087100</v>
      </c>
      <c r="S17" s="101"/>
      <c r="T17" s="106">
        <v>903600</v>
      </c>
      <c r="U17" s="102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42" customHeight="1" spans="1:16384">
      <c r="A18" s="19"/>
      <c r="B18" s="36"/>
      <c r="C18" s="31"/>
      <c r="D18" s="35"/>
      <c r="E18" s="37"/>
      <c r="F18" s="38"/>
      <c r="G18" s="39"/>
      <c r="H18" s="40"/>
      <c r="I18" s="25"/>
      <c r="J18" s="25"/>
      <c r="K18" s="25"/>
      <c r="L18" s="25"/>
      <c r="M18" s="25"/>
      <c r="N18" s="74" t="s">
        <v>51</v>
      </c>
      <c r="O18" s="25"/>
      <c r="P18" s="66"/>
      <c r="Q18" s="105" t="s">
        <v>77</v>
      </c>
      <c r="R18" s="101">
        <v>2284715</v>
      </c>
      <c r="S18" s="101"/>
      <c r="T18" s="106">
        <v>148800</v>
      </c>
      <c r="U18" s="102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29" customHeight="1" spans="1:16384">
      <c r="A19" s="19"/>
      <c r="B19" s="36"/>
      <c r="C19" s="31"/>
      <c r="D19" s="35"/>
      <c r="E19" s="23"/>
      <c r="F19" s="23"/>
      <c r="G19" s="39"/>
      <c r="H19" s="41"/>
      <c r="I19" s="25"/>
      <c r="J19" s="25"/>
      <c r="K19" s="37"/>
      <c r="L19" s="37"/>
      <c r="M19" s="25"/>
      <c r="N19" s="66"/>
      <c r="O19" s="25"/>
      <c r="P19" s="66"/>
      <c r="Q19" s="126"/>
      <c r="R19" s="9"/>
      <c r="S19" s="9"/>
      <c r="T19" s="103"/>
      <c r="U19" s="102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31" hidden="1" customHeight="1" spans="1:16384">
      <c r="A20" s="19"/>
      <c r="B20" s="36"/>
      <c r="C20" s="114"/>
      <c r="D20" s="35"/>
      <c r="E20" s="37"/>
      <c r="F20" s="38"/>
      <c r="G20" s="39"/>
      <c r="H20" s="40"/>
      <c r="I20" s="25"/>
      <c r="J20" s="25"/>
      <c r="K20" s="25"/>
      <c r="L20" s="25"/>
      <c r="M20" s="25"/>
      <c r="N20" s="66"/>
      <c r="O20" s="25"/>
      <c r="P20" s="66"/>
      <c r="Q20" s="100"/>
      <c r="R20" s="9"/>
      <c r="S20" s="9"/>
      <c r="T20" s="103"/>
      <c r="U20" s="10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31" hidden="1" customHeight="1" spans="1:16384">
      <c r="A21" s="19"/>
      <c r="B21" s="36"/>
      <c r="C21" s="31"/>
      <c r="D21" s="35"/>
      <c r="E21" s="23"/>
      <c r="F21" s="23"/>
      <c r="G21" s="39"/>
      <c r="H21" s="41"/>
      <c r="I21" s="25"/>
      <c r="J21" s="25"/>
      <c r="K21" s="25"/>
      <c r="L21" s="25"/>
      <c r="M21" s="25"/>
      <c r="N21" s="66"/>
      <c r="O21" s="25"/>
      <c r="P21" s="66"/>
      <c r="Q21" s="100"/>
      <c r="R21" s="9"/>
      <c r="S21" s="9"/>
      <c r="T21" s="103"/>
      <c r="U21" s="10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31" hidden="1" customHeight="1" spans="1:16384">
      <c r="A22" s="19"/>
      <c r="B22" s="36"/>
      <c r="C22" s="31"/>
      <c r="D22" s="35"/>
      <c r="E22" s="23"/>
      <c r="F22" s="23"/>
      <c r="G22" s="39"/>
      <c r="H22" s="41"/>
      <c r="I22" s="25"/>
      <c r="J22" s="25"/>
      <c r="K22" s="25"/>
      <c r="L22" s="25"/>
      <c r="M22" s="25"/>
      <c r="N22" s="66"/>
      <c r="O22" s="25"/>
      <c r="P22" s="66"/>
      <c r="Q22" s="100"/>
      <c r="R22" s="9"/>
      <c r="S22" s="9"/>
      <c r="T22" s="103"/>
      <c r="U22" s="10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31" hidden="1" customHeight="1" spans="1:16384">
      <c r="A23" s="51"/>
      <c r="B23" s="52"/>
      <c r="C23" s="53"/>
      <c r="D23" s="47"/>
      <c r="E23" s="48"/>
      <c r="F23" s="48"/>
      <c r="G23" s="49"/>
      <c r="H23" s="50"/>
      <c r="I23" s="73"/>
      <c r="J23" s="73"/>
      <c r="K23" s="73"/>
      <c r="L23" s="73"/>
      <c r="M23" s="73"/>
      <c r="N23" s="74"/>
      <c r="O23" s="73"/>
      <c r="P23" s="74"/>
      <c r="Q23" s="105"/>
      <c r="R23" s="101"/>
      <c r="S23" s="101"/>
      <c r="T23" s="106"/>
      <c r="U23" s="10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31" hidden="1" customHeight="1" spans="1:16384">
      <c r="A24" s="51"/>
      <c r="B24" s="52"/>
      <c r="C24" s="53"/>
      <c r="D24" s="47"/>
      <c r="E24" s="48"/>
      <c r="F24" s="48"/>
      <c r="G24" s="49"/>
      <c r="H24" s="50"/>
      <c r="I24" s="73"/>
      <c r="J24" s="73"/>
      <c r="K24" s="73"/>
      <c r="L24" s="73"/>
      <c r="M24" s="73"/>
      <c r="N24" s="74"/>
      <c r="O24" s="73"/>
      <c r="P24" s="74"/>
      <c r="Q24" s="105"/>
      <c r="R24" s="101"/>
      <c r="S24" s="101"/>
      <c r="T24" s="106"/>
      <c r="U24" s="10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31" hidden="1" customHeight="1" spans="1:16384">
      <c r="A25" s="51"/>
      <c r="B25" s="52"/>
      <c r="C25" s="53"/>
      <c r="D25" s="47"/>
      <c r="E25" s="48"/>
      <c r="F25" s="48"/>
      <c r="G25" s="49"/>
      <c r="H25" s="50"/>
      <c r="I25" s="73"/>
      <c r="J25" s="73"/>
      <c r="K25" s="73"/>
      <c r="L25" s="73"/>
      <c r="M25" s="73"/>
      <c r="N25" s="74"/>
      <c r="O25" s="73"/>
      <c r="P25" s="74"/>
      <c r="Q25" s="105"/>
      <c r="R25" s="101"/>
      <c r="S25" s="101"/>
      <c r="T25" s="106"/>
      <c r="U25" s="10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30" customHeight="1" spans="1:16384">
      <c r="A26" s="6" t="s">
        <v>54</v>
      </c>
      <c r="B26" s="6"/>
      <c r="C26" s="54">
        <f>SUM(C8:C25)</f>
        <v>6185000</v>
      </c>
      <c r="D26" s="55">
        <f>SUM(D8:D25)</f>
        <v>351579</v>
      </c>
      <c r="E26" s="56"/>
      <c r="F26" s="56"/>
      <c r="G26" s="56"/>
      <c r="H26" s="54" t="s">
        <v>55</v>
      </c>
      <c r="I26" s="67">
        <f>SUM(I8:I25)</f>
        <v>122677.61</v>
      </c>
      <c r="J26" s="56"/>
      <c r="K26" s="67">
        <f>SUM(K8:K18)</f>
        <v>112302.25</v>
      </c>
      <c r="L26" s="67"/>
      <c r="M26" s="67">
        <f>SUM(M8:M25)</f>
        <v>1200</v>
      </c>
      <c r="N26" s="54" t="s">
        <v>55</v>
      </c>
      <c r="O26" s="67">
        <f>SUM(O8:O25)</f>
        <v>100000</v>
      </c>
      <c r="P26" s="54" t="s">
        <v>55</v>
      </c>
      <c r="Q26" s="54"/>
      <c r="R26" s="54"/>
      <c r="S26" s="54"/>
      <c r="T26" s="67">
        <f>SUM(T8:T25)</f>
        <v>6200329</v>
      </c>
      <c r="U26" s="107">
        <f>D26+C26-T26-I26-K26-M26-O26</f>
        <v>70.140000000014</v>
      </c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30" customHeight="1" spans="1:16384">
      <c r="A27" s="57" t="s">
        <v>56</v>
      </c>
      <c r="B27" s="57"/>
      <c r="C27" s="57" t="s">
        <v>57</v>
      </c>
      <c r="D27" s="57"/>
      <c r="E27" s="57"/>
      <c r="F27" s="58">
        <f>O27</f>
        <v>2628750</v>
      </c>
      <c r="G27" s="59"/>
      <c r="H27" s="60" t="s">
        <v>58</v>
      </c>
      <c r="I27" s="75"/>
      <c r="J27" s="75"/>
      <c r="K27" s="75"/>
      <c r="L27" s="75"/>
      <c r="M27" s="76"/>
      <c r="N27" s="57" t="s">
        <v>59</v>
      </c>
      <c r="O27" s="77">
        <f>T15+T16+T17+T18</f>
        <v>2628750</v>
      </c>
      <c r="P27" s="78"/>
      <c r="Q27" s="78"/>
      <c r="R27" s="78"/>
      <c r="S27" s="78"/>
      <c r="T27" s="78"/>
      <c r="U27" s="108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ht="30" customHeight="1" spans="1:16384">
      <c r="A28" s="57"/>
      <c r="B28" s="57"/>
      <c r="C28" s="57" t="s">
        <v>60</v>
      </c>
      <c r="D28" s="57"/>
      <c r="E28" s="57"/>
      <c r="F28" s="58">
        <v>0</v>
      </c>
      <c r="G28" s="59"/>
      <c r="H28" s="61"/>
      <c r="I28" s="79"/>
      <c r="J28" s="79"/>
      <c r="K28" s="79"/>
      <c r="L28" s="79"/>
      <c r="M28" s="80"/>
      <c r="N28" s="57" t="s">
        <v>61</v>
      </c>
      <c r="O28" s="81">
        <f>O27</f>
        <v>2628750</v>
      </c>
      <c r="P28" s="82"/>
      <c r="Q28" s="82"/>
      <c r="R28" s="82"/>
      <c r="S28" s="82"/>
      <c r="T28" s="82"/>
      <c r="U28" s="109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spans="2:16384">
      <c r="B29" s="2"/>
      <c r="E29" s="3"/>
      <c r="F29" s="3"/>
      <c r="G29" s="3"/>
      <c r="I29" s="3"/>
      <c r="J29" s="3"/>
      <c r="M29" s="3"/>
      <c r="T29" s="3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spans="2:16384">
      <c r="B30" s="2"/>
      <c r="E30" s="3"/>
      <c r="F30" s="3"/>
      <c r="G30" s="3"/>
      <c r="I30" s="3"/>
      <c r="J30" s="3"/>
      <c r="M30" s="3"/>
      <c r="T30" s="3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spans="2:16384">
      <c r="B31" s="2"/>
      <c r="E31" s="3"/>
      <c r="F31" s="3"/>
      <c r="G31" s="3"/>
      <c r="I31" s="3"/>
      <c r="J31" s="3"/>
      <c r="M31" s="3"/>
      <c r="T31" s="3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spans="2:16384">
      <c r="B32" s="2"/>
      <c r="E32" s="3"/>
      <c r="F32" s="3"/>
      <c r="G32" s="3"/>
      <c r="I32" s="3"/>
      <c r="J32" s="3"/>
      <c r="M32" s="3"/>
      <c r="T32" s="3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spans="2:16384">
      <c r="B33" s="2"/>
      <c r="E33" s="3"/>
      <c r="F33" s="3"/>
      <c r="G33" s="3"/>
      <c r="I33" s="3"/>
      <c r="J33" s="3"/>
      <c r="M33" s="3"/>
      <c r="T33" s="3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  <row r="34" s="1" customFormat="1" spans="2:16384">
      <c r="B34" s="62"/>
      <c r="E34" s="3"/>
      <c r="F34" s="3"/>
      <c r="G34" s="3"/>
      <c r="I34" s="3"/>
      <c r="J34" s="3"/>
      <c r="M34" s="3"/>
      <c r="T34" s="3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  <c r="XEW34" s="4"/>
      <c r="XEX34" s="4"/>
      <c r="XEY34" s="4"/>
      <c r="XEZ34" s="4"/>
      <c r="XFA34" s="4"/>
      <c r="XFB34" s="4"/>
      <c r="XFC34" s="4"/>
      <c r="XFD34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6:B26"/>
    <mergeCell ref="C27:E27"/>
    <mergeCell ref="F27:G27"/>
    <mergeCell ref="O27:U27"/>
    <mergeCell ref="C28:E28"/>
    <mergeCell ref="F28:G28"/>
    <mergeCell ref="O28:U28"/>
    <mergeCell ref="A5:A7"/>
    <mergeCell ref="T5:T7"/>
    <mergeCell ref="U5:U7"/>
    <mergeCell ref="A27:B28"/>
    <mergeCell ref="H27:M28"/>
  </mergeCells>
  <pageMargins left="0.75" right="0.75" top="1" bottom="1" header="0.5" footer="0.5"/>
  <pageSetup paperSize="9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4"/>
  <sheetViews>
    <sheetView topLeftCell="C15" workbookViewId="0">
      <selection activeCell="C15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2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3"/>
      <c r="J2" s="7"/>
      <c r="K2" s="7"/>
      <c r="L2" s="7"/>
      <c r="M2" s="7"/>
      <c r="N2" s="7"/>
      <c r="O2" s="64" t="s">
        <v>4</v>
      </c>
      <c r="P2" s="64"/>
      <c r="Q2" s="83" t="s">
        <v>81</v>
      </c>
      <c r="R2" s="65" t="s">
        <v>5</v>
      </c>
      <c r="S2" s="65"/>
      <c r="T2" s="84"/>
      <c r="U2" s="85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6</v>
      </c>
      <c r="B3" s="6"/>
      <c r="C3" s="9">
        <v>17377150.28</v>
      </c>
      <c r="D3" s="9"/>
      <c r="E3" s="9"/>
      <c r="F3" s="9" t="s">
        <v>7</v>
      </c>
      <c r="G3" s="10">
        <v>44711</v>
      </c>
      <c r="H3" s="6" t="s">
        <v>8</v>
      </c>
      <c r="I3" s="6"/>
      <c r="J3" s="19" t="s">
        <v>62</v>
      </c>
      <c r="K3" s="19"/>
      <c r="L3" s="19"/>
      <c r="M3" s="19"/>
      <c r="N3" s="19"/>
      <c r="O3" s="6" t="s">
        <v>9</v>
      </c>
      <c r="P3" s="6"/>
      <c r="Q3" s="19" t="s">
        <v>10</v>
      </c>
      <c r="R3" s="86" t="s">
        <v>11</v>
      </c>
      <c r="S3" s="87"/>
      <c r="T3" s="88" t="s">
        <v>12</v>
      </c>
      <c r="U3" s="88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13</v>
      </c>
      <c r="B4" s="6"/>
      <c r="C4" s="9"/>
      <c r="D4" s="9"/>
      <c r="E4" s="9"/>
      <c r="F4" s="9" t="s">
        <v>14</v>
      </c>
      <c r="G4" s="110"/>
      <c r="H4" s="6" t="s">
        <v>15</v>
      </c>
      <c r="I4" s="6"/>
      <c r="J4" s="19" t="s">
        <v>16</v>
      </c>
      <c r="K4" s="19"/>
      <c r="L4" s="19"/>
      <c r="M4" s="19"/>
      <c r="N4" s="19"/>
      <c r="O4" s="6" t="s">
        <v>17</v>
      </c>
      <c r="P4" s="6"/>
      <c r="Q4" s="66" t="s">
        <v>18</v>
      </c>
      <c r="R4" s="9" t="s">
        <v>19</v>
      </c>
      <c r="S4" s="66" t="s">
        <v>20</v>
      </c>
      <c r="T4" s="89" t="s">
        <v>21</v>
      </c>
      <c r="U4" s="90" t="s">
        <v>20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22</v>
      </c>
      <c r="B5" s="11" t="s">
        <v>23</v>
      </c>
      <c r="C5" s="12"/>
      <c r="D5" s="12"/>
      <c r="E5" s="12"/>
      <c r="F5" s="13"/>
      <c r="G5" s="14" t="s">
        <v>24</v>
      </c>
      <c r="H5" s="11" t="s">
        <v>23</v>
      </c>
      <c r="I5" s="12"/>
      <c r="J5" s="13"/>
      <c r="K5" s="11" t="s">
        <v>25</v>
      </c>
      <c r="L5" s="12"/>
      <c r="M5" s="11" t="s">
        <v>26</v>
      </c>
      <c r="N5" s="13"/>
      <c r="O5" s="11" t="s">
        <v>27</v>
      </c>
      <c r="P5" s="13"/>
      <c r="Q5" s="91" t="s">
        <v>28</v>
      </c>
      <c r="R5" s="92"/>
      <c r="S5" s="92"/>
      <c r="T5" s="89" t="s">
        <v>29</v>
      </c>
      <c r="U5" s="93" t="s">
        <v>30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5" t="s">
        <v>31</v>
      </c>
      <c r="C6" s="16"/>
      <c r="D6" s="16"/>
      <c r="E6" s="16"/>
      <c r="F6" s="17"/>
      <c r="G6" s="6"/>
      <c r="H6" s="15" t="s">
        <v>32</v>
      </c>
      <c r="I6" s="16"/>
      <c r="J6" s="17"/>
      <c r="K6" s="15" t="s">
        <v>33</v>
      </c>
      <c r="L6" s="16"/>
      <c r="M6" s="15" t="s">
        <v>34</v>
      </c>
      <c r="N6" s="17"/>
      <c r="O6" s="15" t="s">
        <v>35</v>
      </c>
      <c r="P6" s="17"/>
      <c r="Q6" s="94" t="s">
        <v>36</v>
      </c>
      <c r="R6" s="95"/>
      <c r="S6" s="95"/>
      <c r="T6" s="89"/>
      <c r="U6" s="93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8" t="s">
        <v>37</v>
      </c>
      <c r="C7" s="6" t="s">
        <v>38</v>
      </c>
      <c r="D7" s="6" t="s">
        <v>39</v>
      </c>
      <c r="E7" s="9" t="s">
        <v>40</v>
      </c>
      <c r="F7" s="9" t="s">
        <v>41</v>
      </c>
      <c r="G7" s="18" t="s">
        <v>42</v>
      </c>
      <c r="H7" s="6" t="s">
        <v>43</v>
      </c>
      <c r="I7" s="9" t="s">
        <v>44</v>
      </c>
      <c r="J7" s="9" t="s">
        <v>45</v>
      </c>
      <c r="K7" s="65" t="s">
        <v>44</v>
      </c>
      <c r="L7" s="65" t="s">
        <v>45</v>
      </c>
      <c r="M7" s="9" t="s">
        <v>44</v>
      </c>
      <c r="N7" s="6" t="s">
        <v>45</v>
      </c>
      <c r="O7" s="6" t="s">
        <v>44</v>
      </c>
      <c r="P7" s="6" t="s">
        <v>45</v>
      </c>
      <c r="Q7" s="9" t="s">
        <v>46</v>
      </c>
      <c r="R7" s="9" t="s">
        <v>47</v>
      </c>
      <c r="S7" s="9" t="s">
        <v>48</v>
      </c>
      <c r="T7" s="89"/>
      <c r="U7" s="93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6" customHeight="1" spans="1:16384">
      <c r="A8" s="19">
        <v>1</v>
      </c>
      <c r="B8" s="20">
        <v>44719</v>
      </c>
      <c r="C8" s="21"/>
      <c r="D8" s="22">
        <v>126279</v>
      </c>
      <c r="E8" s="23" t="s">
        <v>49</v>
      </c>
      <c r="F8" s="24" t="s">
        <v>50</v>
      </c>
      <c r="G8" s="25"/>
      <c r="H8" s="26"/>
      <c r="I8" s="25"/>
      <c r="J8" s="37"/>
      <c r="K8" s="19"/>
      <c r="L8" s="19"/>
      <c r="M8" s="25"/>
      <c r="N8" s="66" t="s">
        <v>51</v>
      </c>
      <c r="O8" s="67"/>
      <c r="P8" s="9"/>
      <c r="Q8" s="96" t="s">
        <v>52</v>
      </c>
      <c r="R8" s="97"/>
      <c r="S8" s="43"/>
      <c r="T8" s="98">
        <v>125300</v>
      </c>
      <c r="U8" s="99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5" customHeight="1" spans="1:16384">
      <c r="A9" s="19"/>
      <c r="B9" s="20"/>
      <c r="C9" s="27"/>
      <c r="D9" s="22">
        <v>125300</v>
      </c>
      <c r="E9" s="23" t="s">
        <v>49</v>
      </c>
      <c r="F9" s="24" t="s">
        <v>50</v>
      </c>
      <c r="G9" s="28"/>
      <c r="H9" s="26"/>
      <c r="I9" s="25"/>
      <c r="J9" s="37"/>
      <c r="K9" s="43"/>
      <c r="L9" s="43"/>
      <c r="M9" s="25"/>
      <c r="N9" s="66"/>
      <c r="O9" s="67"/>
      <c r="P9" s="9"/>
      <c r="Q9" s="96" t="s">
        <v>53</v>
      </c>
      <c r="R9" s="9"/>
      <c r="S9" s="9"/>
      <c r="T9" s="98">
        <v>126279</v>
      </c>
      <c r="U9" s="43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5" customHeight="1" spans="1:16384">
      <c r="A10" s="19"/>
      <c r="B10" s="20"/>
      <c r="C10" s="27"/>
      <c r="D10" s="22">
        <v>100000</v>
      </c>
      <c r="E10" s="23" t="s">
        <v>49</v>
      </c>
      <c r="F10" s="24" t="s">
        <v>50</v>
      </c>
      <c r="G10" s="28"/>
      <c r="H10" s="26"/>
      <c r="I10" s="25"/>
      <c r="J10" s="37"/>
      <c r="K10" s="43"/>
      <c r="L10" s="43"/>
      <c r="M10" s="25"/>
      <c r="N10" s="66"/>
      <c r="O10" s="67">
        <v>100000</v>
      </c>
      <c r="P10" s="9" t="s">
        <v>75</v>
      </c>
      <c r="Q10" s="96"/>
      <c r="R10" s="9"/>
      <c r="S10" s="9"/>
      <c r="T10" s="98"/>
      <c r="U10" s="43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42" customHeight="1" spans="1:16384">
      <c r="A11" s="29">
        <v>2</v>
      </c>
      <c r="B11" s="20">
        <v>44809</v>
      </c>
      <c r="C11" s="21">
        <v>1480000</v>
      </c>
      <c r="D11" s="22"/>
      <c r="E11" s="23" t="s">
        <v>63</v>
      </c>
      <c r="F11" s="23" t="s">
        <v>64</v>
      </c>
      <c r="G11" s="28"/>
      <c r="H11" s="26">
        <v>0.01</v>
      </c>
      <c r="I11" s="25">
        <v>86885.75</v>
      </c>
      <c r="J11" s="37" t="s">
        <v>65</v>
      </c>
      <c r="K11" s="43">
        <v>52000</v>
      </c>
      <c r="L11" s="43" t="s">
        <v>66</v>
      </c>
      <c r="M11" s="25">
        <v>500</v>
      </c>
      <c r="N11" s="66" t="s">
        <v>67</v>
      </c>
      <c r="O11" s="68"/>
      <c r="P11" s="69"/>
      <c r="Q11" s="96" t="s">
        <v>68</v>
      </c>
      <c r="R11" s="9">
        <v>3592439.6</v>
      </c>
      <c r="S11" s="9"/>
      <c r="T11" s="98">
        <v>1380000</v>
      </c>
      <c r="U11" s="43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42" customHeight="1" spans="1:16384">
      <c r="A12" s="19"/>
      <c r="B12" s="20"/>
      <c r="C12" s="21">
        <v>520000</v>
      </c>
      <c r="D12" s="22"/>
      <c r="E12" s="23" t="s">
        <v>69</v>
      </c>
      <c r="F12" s="23" t="s">
        <v>70</v>
      </c>
      <c r="G12" s="30"/>
      <c r="H12" s="26"/>
      <c r="I12" s="25">
        <v>-44208.14</v>
      </c>
      <c r="J12" s="37" t="s">
        <v>71</v>
      </c>
      <c r="K12" s="19">
        <v>4422.39</v>
      </c>
      <c r="L12" s="19" t="s">
        <v>72</v>
      </c>
      <c r="M12" s="25">
        <v>400</v>
      </c>
      <c r="N12" s="66" t="s">
        <v>73</v>
      </c>
      <c r="O12" s="67"/>
      <c r="P12" s="9"/>
      <c r="Q12" s="96" t="s">
        <v>74</v>
      </c>
      <c r="R12" s="9">
        <v>2431366.26</v>
      </c>
      <c r="S12" s="9"/>
      <c r="T12" s="98">
        <v>520000</v>
      </c>
      <c r="U12" s="43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4" customHeight="1" spans="1:16384">
      <c r="A13" s="29">
        <v>3</v>
      </c>
      <c r="B13" s="20">
        <v>44833</v>
      </c>
      <c r="C13" s="21">
        <v>1500000</v>
      </c>
      <c r="D13" s="22"/>
      <c r="E13" s="23" t="s">
        <v>63</v>
      </c>
      <c r="F13" s="23" t="s">
        <v>64</v>
      </c>
      <c r="G13" s="30"/>
      <c r="H13" s="26">
        <v>0.01</v>
      </c>
      <c r="I13" s="25">
        <v>86885.75</v>
      </c>
      <c r="J13" s="37" t="s">
        <v>76</v>
      </c>
      <c r="K13" s="43">
        <v>0</v>
      </c>
      <c r="L13" s="43"/>
      <c r="M13" s="25">
        <v>300</v>
      </c>
      <c r="N13" s="43" t="s">
        <v>73</v>
      </c>
      <c r="O13" s="43"/>
      <c r="P13" s="43"/>
      <c r="Q13" s="96" t="s">
        <v>68</v>
      </c>
      <c r="R13" s="9">
        <v>3592439.6</v>
      </c>
      <c r="S13" s="43"/>
      <c r="T13" s="98">
        <v>1246000</v>
      </c>
      <c r="U13" s="43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42" customHeight="1" spans="1:16384">
      <c r="A14" s="19"/>
      <c r="B14" s="20"/>
      <c r="C14" s="31"/>
      <c r="D14" s="22"/>
      <c r="E14" s="23"/>
      <c r="F14" s="23"/>
      <c r="G14" s="30"/>
      <c r="H14" s="26"/>
      <c r="I14" s="25">
        <v>-6885.75</v>
      </c>
      <c r="J14" s="37" t="s">
        <v>71</v>
      </c>
      <c r="K14" s="43"/>
      <c r="L14" s="43"/>
      <c r="M14" s="25">
        <v>-300</v>
      </c>
      <c r="N14" s="66" t="s">
        <v>71</v>
      </c>
      <c r="O14" s="70"/>
      <c r="P14" s="69"/>
      <c r="Q14" s="96" t="s">
        <v>77</v>
      </c>
      <c r="R14" s="9">
        <v>2284715</v>
      </c>
      <c r="S14" s="9"/>
      <c r="T14" s="98">
        <v>174000</v>
      </c>
      <c r="U14" s="43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29">
        <v>4</v>
      </c>
      <c r="B15" s="32">
        <v>44855</v>
      </c>
      <c r="C15" s="21">
        <v>985000</v>
      </c>
      <c r="D15" s="22"/>
      <c r="E15" s="23"/>
      <c r="F15" s="23"/>
      <c r="G15" s="30"/>
      <c r="H15" s="26"/>
      <c r="I15" s="25">
        <v>0</v>
      </c>
      <c r="J15" s="30"/>
      <c r="K15" s="19">
        <v>51500</v>
      </c>
      <c r="L15" s="19" t="s">
        <v>66</v>
      </c>
      <c r="M15" s="25">
        <v>200</v>
      </c>
      <c r="N15" s="66" t="s">
        <v>73</v>
      </c>
      <c r="O15" s="67"/>
      <c r="P15" s="9"/>
      <c r="Q15" s="100" t="s">
        <v>77</v>
      </c>
      <c r="R15" s="9">
        <v>2284715</v>
      </c>
      <c r="S15" s="101"/>
      <c r="T15" s="98">
        <v>852000</v>
      </c>
      <c r="U15" s="102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44" customHeight="1" spans="1:16384">
      <c r="A16" s="19"/>
      <c r="B16" s="33"/>
      <c r="C16" s="21">
        <v>1700000</v>
      </c>
      <c r="D16" s="34"/>
      <c r="E16" s="23"/>
      <c r="F16" s="23"/>
      <c r="G16" s="30"/>
      <c r="H16" s="26"/>
      <c r="I16" s="25"/>
      <c r="J16" s="30"/>
      <c r="K16" s="43">
        <v>4379.86</v>
      </c>
      <c r="L16" s="71" t="s">
        <v>78</v>
      </c>
      <c r="M16" s="25">
        <v>100</v>
      </c>
      <c r="N16" s="66" t="s">
        <v>73</v>
      </c>
      <c r="O16" s="67"/>
      <c r="P16" s="9"/>
      <c r="Q16" s="96" t="s">
        <v>79</v>
      </c>
      <c r="R16" s="9">
        <v>724350</v>
      </c>
      <c r="S16" s="101"/>
      <c r="T16" s="98">
        <v>724350</v>
      </c>
      <c r="U16" s="102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43" customHeight="1" spans="1:16384">
      <c r="A17" s="19"/>
      <c r="B17" s="32"/>
      <c r="C17" s="31"/>
      <c r="D17" s="35"/>
      <c r="E17" s="23"/>
      <c r="F17" s="23"/>
      <c r="G17" s="28"/>
      <c r="H17" s="26"/>
      <c r="I17" s="25"/>
      <c r="J17" s="25"/>
      <c r="K17" s="19"/>
      <c r="L17" s="19"/>
      <c r="M17" s="25"/>
      <c r="N17" s="66"/>
      <c r="O17" s="25"/>
      <c r="P17" s="66"/>
      <c r="Q17" s="100" t="s">
        <v>80</v>
      </c>
      <c r="R17" s="9">
        <v>2087100</v>
      </c>
      <c r="S17" s="101"/>
      <c r="T17" s="103">
        <v>903600</v>
      </c>
      <c r="U17" s="102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42" customHeight="1" spans="1:16384">
      <c r="A18" s="19"/>
      <c r="B18" s="36"/>
      <c r="C18" s="31"/>
      <c r="D18" s="35"/>
      <c r="E18" s="37"/>
      <c r="F18" s="38"/>
      <c r="G18" s="39"/>
      <c r="H18" s="40"/>
      <c r="I18" s="25"/>
      <c r="J18" s="25"/>
      <c r="K18" s="25"/>
      <c r="L18" s="25"/>
      <c r="M18" s="25"/>
      <c r="N18" s="66" t="s">
        <v>51</v>
      </c>
      <c r="O18" s="25"/>
      <c r="P18" s="66"/>
      <c r="Q18" s="100" t="s">
        <v>77</v>
      </c>
      <c r="R18" s="9">
        <v>2284715</v>
      </c>
      <c r="S18" s="101"/>
      <c r="T18" s="103">
        <v>148800</v>
      </c>
      <c r="U18" s="102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44" customHeight="1" spans="1:16384">
      <c r="A19" s="44">
        <v>5</v>
      </c>
      <c r="B19" s="45">
        <v>44860</v>
      </c>
      <c r="C19" s="53">
        <v>515000</v>
      </c>
      <c r="D19" s="47"/>
      <c r="E19" s="48" t="s">
        <v>69</v>
      </c>
      <c r="F19" s="48" t="s">
        <v>70</v>
      </c>
      <c r="G19" s="49"/>
      <c r="H19" s="50"/>
      <c r="I19" s="73">
        <v>0</v>
      </c>
      <c r="J19" s="73"/>
      <c r="K19" s="115">
        <v>0</v>
      </c>
      <c r="L19" s="115"/>
      <c r="M19" s="73"/>
      <c r="N19" s="74"/>
      <c r="O19" s="73"/>
      <c r="P19" s="74"/>
      <c r="Q19" s="105" t="s">
        <v>74</v>
      </c>
      <c r="R19" s="101">
        <v>2431366.26</v>
      </c>
      <c r="S19" s="101"/>
      <c r="T19" s="106">
        <v>515000</v>
      </c>
      <c r="U19" s="102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31" customHeight="1" spans="1:16384">
      <c r="A20" s="19"/>
      <c r="B20" s="36"/>
      <c r="C20" s="114"/>
      <c r="D20" s="35"/>
      <c r="E20" s="37"/>
      <c r="F20" s="38"/>
      <c r="G20" s="39"/>
      <c r="H20" s="40"/>
      <c r="I20" s="25"/>
      <c r="J20" s="25"/>
      <c r="K20" s="25"/>
      <c r="L20" s="25"/>
      <c r="M20" s="25"/>
      <c r="N20" s="66"/>
      <c r="O20" s="25"/>
      <c r="P20" s="66"/>
      <c r="Q20" s="100"/>
      <c r="R20" s="9"/>
      <c r="S20" s="9"/>
      <c r="T20" s="103"/>
      <c r="U20" s="10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31" customHeight="1" spans="1:16384">
      <c r="A21" s="19"/>
      <c r="B21" s="36"/>
      <c r="C21" s="31"/>
      <c r="D21" s="35"/>
      <c r="E21" s="23"/>
      <c r="F21" s="23"/>
      <c r="G21" s="39"/>
      <c r="H21" s="41"/>
      <c r="I21" s="25"/>
      <c r="J21" s="25"/>
      <c r="K21" s="25"/>
      <c r="L21" s="25"/>
      <c r="M21" s="25"/>
      <c r="N21" s="66"/>
      <c r="O21" s="25"/>
      <c r="P21" s="66"/>
      <c r="Q21" s="100"/>
      <c r="R21" s="9"/>
      <c r="S21" s="9"/>
      <c r="T21" s="103"/>
      <c r="U21" s="10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31" customHeight="1" spans="1:16384">
      <c r="A22" s="19"/>
      <c r="B22" s="36"/>
      <c r="C22" s="31"/>
      <c r="D22" s="35"/>
      <c r="E22" s="23"/>
      <c r="F22" s="23"/>
      <c r="G22" s="39"/>
      <c r="H22" s="41"/>
      <c r="I22" s="25"/>
      <c r="J22" s="25"/>
      <c r="K22" s="25"/>
      <c r="L22" s="25"/>
      <c r="M22" s="25"/>
      <c r="N22" s="66"/>
      <c r="O22" s="25"/>
      <c r="P22" s="66"/>
      <c r="Q22" s="100"/>
      <c r="R22" s="9"/>
      <c r="S22" s="9"/>
      <c r="T22" s="103"/>
      <c r="U22" s="10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31" customHeight="1" spans="1:16384">
      <c r="A23" s="51"/>
      <c r="B23" s="52"/>
      <c r="C23" s="53"/>
      <c r="D23" s="47"/>
      <c r="E23" s="48"/>
      <c r="F23" s="48"/>
      <c r="G23" s="49"/>
      <c r="H23" s="50"/>
      <c r="I23" s="73"/>
      <c r="J23" s="73"/>
      <c r="K23" s="73"/>
      <c r="L23" s="73"/>
      <c r="M23" s="73"/>
      <c r="N23" s="74"/>
      <c r="O23" s="73"/>
      <c r="P23" s="74"/>
      <c r="Q23" s="105"/>
      <c r="R23" s="101"/>
      <c r="S23" s="101"/>
      <c r="T23" s="106"/>
      <c r="U23" s="10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31" customHeight="1" spans="1:16384">
      <c r="A24" s="51"/>
      <c r="B24" s="52"/>
      <c r="C24" s="53"/>
      <c r="D24" s="47"/>
      <c r="E24" s="48"/>
      <c r="F24" s="48"/>
      <c r="G24" s="49"/>
      <c r="H24" s="50"/>
      <c r="I24" s="73"/>
      <c r="J24" s="73"/>
      <c r="K24" s="73"/>
      <c r="L24" s="73"/>
      <c r="M24" s="73"/>
      <c r="N24" s="74"/>
      <c r="O24" s="73"/>
      <c r="P24" s="74"/>
      <c r="Q24" s="105"/>
      <c r="R24" s="101"/>
      <c r="S24" s="101"/>
      <c r="T24" s="106"/>
      <c r="U24" s="10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31" customHeight="1" spans="1:16384">
      <c r="A25" s="51"/>
      <c r="B25" s="52"/>
      <c r="C25" s="53"/>
      <c r="D25" s="47"/>
      <c r="E25" s="48"/>
      <c r="F25" s="48"/>
      <c r="G25" s="49"/>
      <c r="H25" s="50"/>
      <c r="I25" s="73"/>
      <c r="J25" s="73"/>
      <c r="K25" s="73"/>
      <c r="L25" s="73"/>
      <c r="M25" s="73"/>
      <c r="N25" s="74"/>
      <c r="O25" s="73"/>
      <c r="P25" s="74"/>
      <c r="Q25" s="105"/>
      <c r="R25" s="101"/>
      <c r="S25" s="101"/>
      <c r="T25" s="106"/>
      <c r="U25" s="10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30" customHeight="1" spans="1:16384">
      <c r="A26" s="6" t="s">
        <v>54</v>
      </c>
      <c r="B26" s="6"/>
      <c r="C26" s="54">
        <f>SUM(C8:C25)</f>
        <v>6700000</v>
      </c>
      <c r="D26" s="55">
        <f>SUM(D8:D25)</f>
        <v>351579</v>
      </c>
      <c r="E26" s="56"/>
      <c r="F26" s="56"/>
      <c r="G26" s="56"/>
      <c r="H26" s="54" t="s">
        <v>55</v>
      </c>
      <c r="I26" s="67">
        <f>SUM(I8:I25)</f>
        <v>122677.61</v>
      </c>
      <c r="J26" s="56"/>
      <c r="K26" s="67">
        <f>SUM(K8:K18)</f>
        <v>112302.25</v>
      </c>
      <c r="L26" s="67"/>
      <c r="M26" s="67">
        <f>SUM(M8:M25)</f>
        <v>1200</v>
      </c>
      <c r="N26" s="54" t="s">
        <v>55</v>
      </c>
      <c r="O26" s="67">
        <f>SUM(O8:O25)</f>
        <v>100000</v>
      </c>
      <c r="P26" s="54" t="s">
        <v>55</v>
      </c>
      <c r="Q26" s="54"/>
      <c r="R26" s="54"/>
      <c r="S26" s="54"/>
      <c r="T26" s="67">
        <f>SUM(T8:T25)</f>
        <v>6715329</v>
      </c>
      <c r="U26" s="107">
        <f>D26+C26-T26-I26-K26-M26-O26</f>
        <v>70.140000000014</v>
      </c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30" customHeight="1" spans="1:16384">
      <c r="A27" s="57" t="s">
        <v>56</v>
      </c>
      <c r="B27" s="57"/>
      <c r="C27" s="57" t="s">
        <v>57</v>
      </c>
      <c r="D27" s="57"/>
      <c r="E27" s="57"/>
      <c r="F27" s="58">
        <f>O27</f>
        <v>515000</v>
      </c>
      <c r="G27" s="59"/>
      <c r="H27" s="60" t="s">
        <v>58</v>
      </c>
      <c r="I27" s="75"/>
      <c r="J27" s="75"/>
      <c r="K27" s="75"/>
      <c r="L27" s="75"/>
      <c r="M27" s="76"/>
      <c r="N27" s="57" t="s">
        <v>59</v>
      </c>
      <c r="O27" s="77">
        <v>515000</v>
      </c>
      <c r="P27" s="78"/>
      <c r="Q27" s="78"/>
      <c r="R27" s="78"/>
      <c r="S27" s="78"/>
      <c r="T27" s="78"/>
      <c r="U27" s="108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ht="30" customHeight="1" spans="1:16384">
      <c r="A28" s="57"/>
      <c r="B28" s="57"/>
      <c r="C28" s="57" t="s">
        <v>60</v>
      </c>
      <c r="D28" s="57"/>
      <c r="E28" s="57"/>
      <c r="F28" s="58">
        <v>0</v>
      </c>
      <c r="G28" s="59"/>
      <c r="H28" s="61"/>
      <c r="I28" s="79"/>
      <c r="J28" s="79"/>
      <c r="K28" s="79"/>
      <c r="L28" s="79"/>
      <c r="M28" s="80"/>
      <c r="N28" s="57" t="s">
        <v>61</v>
      </c>
      <c r="O28" s="81">
        <f>O27</f>
        <v>515000</v>
      </c>
      <c r="P28" s="82"/>
      <c r="Q28" s="82"/>
      <c r="R28" s="82"/>
      <c r="S28" s="82"/>
      <c r="T28" s="82"/>
      <c r="U28" s="109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spans="2:16384">
      <c r="B29" s="2"/>
      <c r="E29" s="3"/>
      <c r="F29" s="3"/>
      <c r="G29" s="3"/>
      <c r="I29" s="3"/>
      <c r="J29" s="3"/>
      <c r="M29" s="3"/>
      <c r="T29" s="3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spans="2:16384">
      <c r="B30" s="2"/>
      <c r="E30" s="3"/>
      <c r="F30" s="3"/>
      <c r="G30" s="3"/>
      <c r="I30" s="3"/>
      <c r="J30" s="3"/>
      <c r="M30" s="3"/>
      <c r="T30" s="3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spans="2:16384">
      <c r="B31" s="2"/>
      <c r="E31" s="3"/>
      <c r="F31" s="3"/>
      <c r="G31" s="3"/>
      <c r="I31" s="3"/>
      <c r="J31" s="3"/>
      <c r="M31" s="3"/>
      <c r="T31" s="3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spans="2:16384">
      <c r="B32" s="2"/>
      <c r="E32" s="3"/>
      <c r="F32" s="3"/>
      <c r="G32" s="3"/>
      <c r="I32" s="3"/>
      <c r="J32" s="3"/>
      <c r="M32" s="3"/>
      <c r="T32" s="3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spans="2:16384">
      <c r="B33" s="2"/>
      <c r="E33" s="3"/>
      <c r="F33" s="3"/>
      <c r="G33" s="3"/>
      <c r="I33" s="3"/>
      <c r="J33" s="3"/>
      <c r="M33" s="3"/>
      <c r="T33" s="3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  <row r="34" s="1" customFormat="1" spans="2:16384">
      <c r="B34" s="62"/>
      <c r="E34" s="3"/>
      <c r="F34" s="3"/>
      <c r="G34" s="3"/>
      <c r="I34" s="3"/>
      <c r="J34" s="3"/>
      <c r="M34" s="3"/>
      <c r="T34" s="3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  <c r="XEW34" s="4"/>
      <c r="XEX34" s="4"/>
      <c r="XEY34" s="4"/>
      <c r="XEZ34" s="4"/>
      <c r="XFA34" s="4"/>
      <c r="XFB34" s="4"/>
      <c r="XFC34" s="4"/>
      <c r="XFD34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6:B26"/>
    <mergeCell ref="C27:E27"/>
    <mergeCell ref="F27:G27"/>
    <mergeCell ref="O27:U27"/>
    <mergeCell ref="C28:E28"/>
    <mergeCell ref="F28:G28"/>
    <mergeCell ref="O28:U28"/>
    <mergeCell ref="A5:A7"/>
    <mergeCell ref="T5:T7"/>
    <mergeCell ref="U5:U7"/>
    <mergeCell ref="A27:B28"/>
    <mergeCell ref="H27:M28"/>
  </mergeCells>
  <pageMargins left="0.75" right="0.75" top="1" bottom="1" header="0.5" footer="0.5"/>
  <pageSetup paperSize="9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4"/>
  <sheetViews>
    <sheetView topLeftCell="A14" workbookViewId="0">
      <selection activeCell="A14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2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3"/>
      <c r="J2" s="7"/>
      <c r="K2" s="7"/>
      <c r="L2" s="7"/>
      <c r="M2" s="7"/>
      <c r="N2" s="7"/>
      <c r="O2" s="64" t="s">
        <v>4</v>
      </c>
      <c r="P2" s="64"/>
      <c r="Q2" s="83" t="s">
        <v>81</v>
      </c>
      <c r="R2" s="65" t="s">
        <v>5</v>
      </c>
      <c r="S2" s="65"/>
      <c r="T2" s="84"/>
      <c r="U2" s="85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6</v>
      </c>
      <c r="B3" s="6"/>
      <c r="C3" s="9">
        <v>17377150.28</v>
      </c>
      <c r="D3" s="9"/>
      <c r="E3" s="9"/>
      <c r="F3" s="9" t="s">
        <v>7</v>
      </c>
      <c r="G3" s="10">
        <v>44711</v>
      </c>
      <c r="H3" s="6" t="s">
        <v>8</v>
      </c>
      <c r="I3" s="6"/>
      <c r="J3" s="19" t="s">
        <v>62</v>
      </c>
      <c r="K3" s="19"/>
      <c r="L3" s="19"/>
      <c r="M3" s="19"/>
      <c r="N3" s="19"/>
      <c r="O3" s="6" t="s">
        <v>9</v>
      </c>
      <c r="P3" s="6"/>
      <c r="Q3" s="19" t="s">
        <v>10</v>
      </c>
      <c r="R3" s="86" t="s">
        <v>11</v>
      </c>
      <c r="S3" s="87"/>
      <c r="T3" s="88" t="s">
        <v>12</v>
      </c>
      <c r="U3" s="88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13</v>
      </c>
      <c r="B4" s="6"/>
      <c r="C4" s="9"/>
      <c r="D4" s="9"/>
      <c r="E4" s="9"/>
      <c r="F4" s="9" t="s">
        <v>14</v>
      </c>
      <c r="G4" s="110"/>
      <c r="H4" s="6" t="s">
        <v>15</v>
      </c>
      <c r="I4" s="6"/>
      <c r="J4" s="19" t="s">
        <v>16</v>
      </c>
      <c r="K4" s="19"/>
      <c r="L4" s="19"/>
      <c r="M4" s="19"/>
      <c r="N4" s="19"/>
      <c r="O4" s="6" t="s">
        <v>17</v>
      </c>
      <c r="P4" s="6"/>
      <c r="Q4" s="66" t="s">
        <v>18</v>
      </c>
      <c r="R4" s="9" t="s">
        <v>19</v>
      </c>
      <c r="S4" s="66" t="s">
        <v>20</v>
      </c>
      <c r="T4" s="89" t="s">
        <v>21</v>
      </c>
      <c r="U4" s="90" t="s">
        <v>20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22</v>
      </c>
      <c r="B5" s="11" t="s">
        <v>23</v>
      </c>
      <c r="C5" s="12"/>
      <c r="D5" s="12"/>
      <c r="E5" s="12"/>
      <c r="F5" s="13"/>
      <c r="G5" s="14" t="s">
        <v>24</v>
      </c>
      <c r="H5" s="11" t="s">
        <v>23</v>
      </c>
      <c r="I5" s="12"/>
      <c r="J5" s="13"/>
      <c r="K5" s="11" t="s">
        <v>25</v>
      </c>
      <c r="L5" s="12"/>
      <c r="M5" s="11" t="s">
        <v>26</v>
      </c>
      <c r="N5" s="13"/>
      <c r="O5" s="11" t="s">
        <v>27</v>
      </c>
      <c r="P5" s="13"/>
      <c r="Q5" s="91" t="s">
        <v>28</v>
      </c>
      <c r="R5" s="92"/>
      <c r="S5" s="92"/>
      <c r="T5" s="89" t="s">
        <v>29</v>
      </c>
      <c r="U5" s="93" t="s">
        <v>30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5" t="s">
        <v>31</v>
      </c>
      <c r="C6" s="16"/>
      <c r="D6" s="16"/>
      <c r="E6" s="16"/>
      <c r="F6" s="17"/>
      <c r="G6" s="6"/>
      <c r="H6" s="15" t="s">
        <v>32</v>
      </c>
      <c r="I6" s="16"/>
      <c r="J6" s="17"/>
      <c r="K6" s="15" t="s">
        <v>33</v>
      </c>
      <c r="L6" s="16"/>
      <c r="M6" s="15" t="s">
        <v>34</v>
      </c>
      <c r="N6" s="17"/>
      <c r="O6" s="15" t="s">
        <v>35</v>
      </c>
      <c r="P6" s="17"/>
      <c r="Q6" s="94" t="s">
        <v>36</v>
      </c>
      <c r="R6" s="95"/>
      <c r="S6" s="95"/>
      <c r="T6" s="89"/>
      <c r="U6" s="93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8" t="s">
        <v>37</v>
      </c>
      <c r="C7" s="6" t="s">
        <v>38</v>
      </c>
      <c r="D7" s="6" t="s">
        <v>39</v>
      </c>
      <c r="E7" s="9" t="s">
        <v>40</v>
      </c>
      <c r="F7" s="9" t="s">
        <v>41</v>
      </c>
      <c r="G7" s="18" t="s">
        <v>42</v>
      </c>
      <c r="H7" s="6" t="s">
        <v>43</v>
      </c>
      <c r="I7" s="9" t="s">
        <v>44</v>
      </c>
      <c r="J7" s="9" t="s">
        <v>45</v>
      </c>
      <c r="K7" s="65" t="s">
        <v>44</v>
      </c>
      <c r="L7" s="65" t="s">
        <v>45</v>
      </c>
      <c r="M7" s="9" t="s">
        <v>44</v>
      </c>
      <c r="N7" s="6" t="s">
        <v>45</v>
      </c>
      <c r="O7" s="6" t="s">
        <v>44</v>
      </c>
      <c r="P7" s="6" t="s">
        <v>45</v>
      </c>
      <c r="Q7" s="9" t="s">
        <v>46</v>
      </c>
      <c r="R7" s="9" t="s">
        <v>47</v>
      </c>
      <c r="S7" s="9" t="s">
        <v>48</v>
      </c>
      <c r="T7" s="89"/>
      <c r="U7" s="93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6" customHeight="1" spans="1:16384">
      <c r="A8" s="19">
        <v>1</v>
      </c>
      <c r="B8" s="20">
        <v>44719</v>
      </c>
      <c r="C8" s="21"/>
      <c r="D8" s="22">
        <v>126279</v>
      </c>
      <c r="E8" s="23" t="s">
        <v>49</v>
      </c>
      <c r="F8" s="24" t="s">
        <v>50</v>
      </c>
      <c r="G8" s="25"/>
      <c r="H8" s="26"/>
      <c r="I8" s="25"/>
      <c r="J8" s="37"/>
      <c r="K8" s="19"/>
      <c r="L8" s="19"/>
      <c r="M8" s="25"/>
      <c r="N8" s="66" t="s">
        <v>51</v>
      </c>
      <c r="O8" s="67"/>
      <c r="P8" s="9"/>
      <c r="Q8" s="96" t="s">
        <v>52</v>
      </c>
      <c r="R8" s="97"/>
      <c r="S8" s="43"/>
      <c r="T8" s="98">
        <v>125300</v>
      </c>
      <c r="U8" s="99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5" customHeight="1" spans="1:16384">
      <c r="A9" s="19"/>
      <c r="B9" s="20"/>
      <c r="C9" s="27"/>
      <c r="D9" s="22">
        <v>125300</v>
      </c>
      <c r="E9" s="23" t="s">
        <v>49</v>
      </c>
      <c r="F9" s="24" t="s">
        <v>50</v>
      </c>
      <c r="G9" s="28"/>
      <c r="H9" s="26"/>
      <c r="I9" s="25"/>
      <c r="J9" s="37"/>
      <c r="K9" s="43"/>
      <c r="L9" s="43"/>
      <c r="M9" s="25"/>
      <c r="N9" s="66"/>
      <c r="O9" s="67"/>
      <c r="P9" s="9"/>
      <c r="Q9" s="96" t="s">
        <v>53</v>
      </c>
      <c r="R9" s="9"/>
      <c r="S9" s="9"/>
      <c r="T9" s="98">
        <v>126279</v>
      </c>
      <c r="U9" s="43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5" customHeight="1" spans="1:16384">
      <c r="A10" s="19"/>
      <c r="B10" s="20"/>
      <c r="C10" s="27"/>
      <c r="D10" s="22">
        <v>100000</v>
      </c>
      <c r="E10" s="23" t="s">
        <v>49</v>
      </c>
      <c r="F10" s="24" t="s">
        <v>50</v>
      </c>
      <c r="G10" s="28"/>
      <c r="H10" s="26"/>
      <c r="I10" s="25"/>
      <c r="J10" s="37"/>
      <c r="K10" s="43"/>
      <c r="L10" s="43"/>
      <c r="M10" s="25"/>
      <c r="N10" s="66"/>
      <c r="O10" s="67">
        <v>100000</v>
      </c>
      <c r="P10" s="9" t="s">
        <v>75</v>
      </c>
      <c r="Q10" s="96"/>
      <c r="R10" s="9"/>
      <c r="S10" s="9"/>
      <c r="T10" s="98"/>
      <c r="U10" s="43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42" customHeight="1" spans="1:16384">
      <c r="A11" s="29">
        <v>2</v>
      </c>
      <c r="B11" s="20">
        <v>44809</v>
      </c>
      <c r="C11" s="21">
        <v>1480000</v>
      </c>
      <c r="D11" s="22"/>
      <c r="E11" s="23" t="s">
        <v>63</v>
      </c>
      <c r="F11" s="23" t="s">
        <v>64</v>
      </c>
      <c r="G11" s="28"/>
      <c r="H11" s="26">
        <v>0.01</v>
      </c>
      <c r="I11" s="25">
        <v>86885.75</v>
      </c>
      <c r="J11" s="37" t="s">
        <v>65</v>
      </c>
      <c r="K11" s="43">
        <v>52000</v>
      </c>
      <c r="L11" s="43" t="s">
        <v>66</v>
      </c>
      <c r="M11" s="25">
        <v>500</v>
      </c>
      <c r="N11" s="66" t="s">
        <v>67</v>
      </c>
      <c r="O11" s="68"/>
      <c r="P11" s="69"/>
      <c r="Q11" s="96" t="s">
        <v>68</v>
      </c>
      <c r="R11" s="9">
        <v>3592439.6</v>
      </c>
      <c r="S11" s="9"/>
      <c r="T11" s="98">
        <v>1380000</v>
      </c>
      <c r="U11" s="43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42" customHeight="1" spans="1:16384">
      <c r="A12" s="19"/>
      <c r="B12" s="20"/>
      <c r="C12" s="21">
        <v>520000</v>
      </c>
      <c r="D12" s="22"/>
      <c r="E12" s="23" t="s">
        <v>69</v>
      </c>
      <c r="F12" s="23" t="s">
        <v>70</v>
      </c>
      <c r="G12" s="30"/>
      <c r="H12" s="26"/>
      <c r="I12" s="25">
        <v>-44208.14</v>
      </c>
      <c r="J12" s="37" t="s">
        <v>71</v>
      </c>
      <c r="K12" s="19">
        <v>4422.39</v>
      </c>
      <c r="L12" s="19" t="s">
        <v>72</v>
      </c>
      <c r="M12" s="25">
        <v>400</v>
      </c>
      <c r="N12" s="66" t="s">
        <v>73</v>
      </c>
      <c r="O12" s="67"/>
      <c r="P12" s="9"/>
      <c r="Q12" s="96" t="s">
        <v>74</v>
      </c>
      <c r="R12" s="9">
        <v>2431366.26</v>
      </c>
      <c r="S12" s="9"/>
      <c r="T12" s="98">
        <v>520000</v>
      </c>
      <c r="U12" s="43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4" customHeight="1" spans="1:16384">
      <c r="A13" s="29">
        <v>3</v>
      </c>
      <c r="B13" s="20">
        <v>44833</v>
      </c>
      <c r="C13" s="21">
        <v>1500000</v>
      </c>
      <c r="D13" s="22"/>
      <c r="E13" s="23" t="s">
        <v>63</v>
      </c>
      <c r="F13" s="23" t="s">
        <v>64</v>
      </c>
      <c r="G13" s="30"/>
      <c r="H13" s="26">
        <v>0.01</v>
      </c>
      <c r="I13" s="25">
        <v>86885.75</v>
      </c>
      <c r="J13" s="37" t="s">
        <v>76</v>
      </c>
      <c r="K13" s="43">
        <v>0</v>
      </c>
      <c r="L13" s="43"/>
      <c r="M13" s="25">
        <v>300</v>
      </c>
      <c r="N13" s="43" t="s">
        <v>73</v>
      </c>
      <c r="O13" s="43"/>
      <c r="P13" s="43"/>
      <c r="Q13" s="96" t="s">
        <v>68</v>
      </c>
      <c r="R13" s="9">
        <v>3592439.6</v>
      </c>
      <c r="S13" s="43"/>
      <c r="T13" s="98">
        <v>1246000</v>
      </c>
      <c r="U13" s="43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42" customHeight="1" spans="1:16384">
      <c r="A14" s="19"/>
      <c r="B14" s="20"/>
      <c r="C14" s="31"/>
      <c r="D14" s="22"/>
      <c r="E14" s="23"/>
      <c r="F14" s="23"/>
      <c r="G14" s="30"/>
      <c r="H14" s="26"/>
      <c r="I14" s="25">
        <v>-6885.75</v>
      </c>
      <c r="J14" s="37" t="s">
        <v>71</v>
      </c>
      <c r="K14" s="43"/>
      <c r="L14" s="43"/>
      <c r="M14" s="25">
        <v>-300</v>
      </c>
      <c r="N14" s="66" t="s">
        <v>71</v>
      </c>
      <c r="O14" s="70"/>
      <c r="P14" s="69"/>
      <c r="Q14" s="96" t="s">
        <v>77</v>
      </c>
      <c r="R14" s="9">
        <v>2284715</v>
      </c>
      <c r="S14" s="9"/>
      <c r="T14" s="98">
        <v>174000</v>
      </c>
      <c r="U14" s="43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29">
        <v>4</v>
      </c>
      <c r="B15" s="32">
        <v>44855</v>
      </c>
      <c r="C15" s="21">
        <v>985000</v>
      </c>
      <c r="D15" s="22"/>
      <c r="E15" s="23"/>
      <c r="F15" s="23"/>
      <c r="G15" s="30"/>
      <c r="H15" s="26"/>
      <c r="I15" s="25">
        <v>0</v>
      </c>
      <c r="J15" s="30"/>
      <c r="K15" s="19">
        <v>51500</v>
      </c>
      <c r="L15" s="19" t="s">
        <v>66</v>
      </c>
      <c r="M15" s="25">
        <v>200</v>
      </c>
      <c r="N15" s="66" t="s">
        <v>73</v>
      </c>
      <c r="O15" s="67"/>
      <c r="P15" s="9"/>
      <c r="Q15" s="100" t="s">
        <v>77</v>
      </c>
      <c r="R15" s="9">
        <v>2284715</v>
      </c>
      <c r="S15" s="101"/>
      <c r="T15" s="98">
        <v>852000</v>
      </c>
      <c r="U15" s="102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44" customHeight="1" spans="1:16384">
      <c r="A16" s="19"/>
      <c r="B16" s="33"/>
      <c r="C16" s="21">
        <v>1700000</v>
      </c>
      <c r="D16" s="34"/>
      <c r="E16" s="23"/>
      <c r="F16" s="23"/>
      <c r="G16" s="30"/>
      <c r="H16" s="26"/>
      <c r="I16" s="25"/>
      <c r="J16" s="30"/>
      <c r="K16" s="43">
        <v>4379.86</v>
      </c>
      <c r="L16" s="71" t="s">
        <v>78</v>
      </c>
      <c r="M16" s="25">
        <v>100</v>
      </c>
      <c r="N16" s="66" t="s">
        <v>73</v>
      </c>
      <c r="O16" s="67"/>
      <c r="P16" s="9"/>
      <c r="Q16" s="96" t="s">
        <v>79</v>
      </c>
      <c r="R16" s="9">
        <v>724350</v>
      </c>
      <c r="S16" s="101"/>
      <c r="T16" s="98">
        <v>724350</v>
      </c>
      <c r="U16" s="102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43" customHeight="1" spans="1:16384">
      <c r="A17" s="19"/>
      <c r="B17" s="32"/>
      <c r="C17" s="31"/>
      <c r="D17" s="35"/>
      <c r="E17" s="23"/>
      <c r="F17" s="23"/>
      <c r="G17" s="28"/>
      <c r="H17" s="26"/>
      <c r="I17" s="25"/>
      <c r="J17" s="25"/>
      <c r="K17" s="19"/>
      <c r="L17" s="19"/>
      <c r="M17" s="25"/>
      <c r="N17" s="66"/>
      <c r="O17" s="25"/>
      <c r="P17" s="66"/>
      <c r="Q17" s="100" t="s">
        <v>80</v>
      </c>
      <c r="R17" s="9">
        <v>2087100</v>
      </c>
      <c r="S17" s="101"/>
      <c r="T17" s="103">
        <v>903600</v>
      </c>
      <c r="U17" s="102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42" customHeight="1" spans="1:16384">
      <c r="A18" s="19"/>
      <c r="B18" s="36"/>
      <c r="C18" s="31"/>
      <c r="D18" s="35"/>
      <c r="E18" s="37"/>
      <c r="F18" s="38"/>
      <c r="G18" s="39"/>
      <c r="H18" s="40"/>
      <c r="I18" s="25"/>
      <c r="J18" s="25"/>
      <c r="K18" s="25"/>
      <c r="L18" s="25"/>
      <c r="M18" s="25"/>
      <c r="N18" s="66" t="s">
        <v>51</v>
      </c>
      <c r="O18" s="25"/>
      <c r="P18" s="66"/>
      <c r="Q18" s="100" t="s">
        <v>77</v>
      </c>
      <c r="R18" s="9">
        <v>2284715</v>
      </c>
      <c r="S18" s="101"/>
      <c r="T18" s="103">
        <v>148800</v>
      </c>
      <c r="U18" s="102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44" customHeight="1" spans="1:16384">
      <c r="A19" s="29">
        <v>5</v>
      </c>
      <c r="B19" s="33">
        <v>44860</v>
      </c>
      <c r="C19" s="21">
        <v>515000</v>
      </c>
      <c r="D19" s="35"/>
      <c r="E19" s="23" t="s">
        <v>69</v>
      </c>
      <c r="F19" s="23" t="s">
        <v>70</v>
      </c>
      <c r="G19" s="39"/>
      <c r="H19" s="41"/>
      <c r="I19" s="25">
        <v>0</v>
      </c>
      <c r="J19" s="25"/>
      <c r="K19" s="37">
        <v>0</v>
      </c>
      <c r="L19" s="37"/>
      <c r="M19" s="25"/>
      <c r="N19" s="66"/>
      <c r="O19" s="25"/>
      <c r="P19" s="66"/>
      <c r="Q19" s="100" t="s">
        <v>74</v>
      </c>
      <c r="R19" s="9">
        <v>2431366.26</v>
      </c>
      <c r="S19" s="9"/>
      <c r="T19" s="103">
        <v>515000</v>
      </c>
      <c r="U19" s="102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42" customHeight="1" spans="1:16384">
      <c r="A20" s="44">
        <v>6</v>
      </c>
      <c r="B20" s="45">
        <v>44882</v>
      </c>
      <c r="C20" s="46">
        <v>3195000</v>
      </c>
      <c r="D20" s="47"/>
      <c r="E20" s="48" t="s">
        <v>63</v>
      </c>
      <c r="F20" s="48" t="s">
        <v>64</v>
      </c>
      <c r="G20" s="49"/>
      <c r="H20" s="112"/>
      <c r="I20" s="73">
        <v>0</v>
      </c>
      <c r="J20" s="73"/>
      <c r="K20" s="73">
        <v>70271.5</v>
      </c>
      <c r="L20" s="113" t="s">
        <v>82</v>
      </c>
      <c r="M20" s="73">
        <v>300</v>
      </c>
      <c r="N20" s="74" t="s">
        <v>73</v>
      </c>
      <c r="O20" s="73"/>
      <c r="P20" s="74"/>
      <c r="Q20" s="105" t="s">
        <v>80</v>
      </c>
      <c r="R20" s="101">
        <v>2087100</v>
      </c>
      <c r="S20" s="101"/>
      <c r="T20" s="106">
        <v>564750</v>
      </c>
      <c r="U20" s="10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42" customHeight="1" spans="1:16384">
      <c r="A21" s="19"/>
      <c r="B21" s="36"/>
      <c r="C21" s="31"/>
      <c r="D21" s="35"/>
      <c r="E21" s="23"/>
      <c r="F21" s="23"/>
      <c r="G21" s="39"/>
      <c r="H21" s="41"/>
      <c r="I21" s="25"/>
      <c r="J21" s="25"/>
      <c r="K21" s="73">
        <v>1954.13</v>
      </c>
      <c r="L21" s="113" t="s">
        <v>83</v>
      </c>
      <c r="M21" s="25"/>
      <c r="N21" s="66"/>
      <c r="O21" s="25"/>
      <c r="P21" s="66"/>
      <c r="Q21" s="105" t="s">
        <v>68</v>
      </c>
      <c r="R21" s="101">
        <v>3592439.6</v>
      </c>
      <c r="S21" s="101"/>
      <c r="T21" s="106">
        <v>960000</v>
      </c>
      <c r="U21" s="10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42" customHeight="1" spans="1:16384">
      <c r="A22" s="19"/>
      <c r="B22" s="36"/>
      <c r="C22" s="31"/>
      <c r="D22" s="35"/>
      <c r="E22" s="23"/>
      <c r="F22" s="23"/>
      <c r="G22" s="39"/>
      <c r="H22" s="41"/>
      <c r="I22" s="25"/>
      <c r="J22" s="25"/>
      <c r="K22" s="73">
        <v>1065</v>
      </c>
      <c r="L22" s="113" t="s">
        <v>84</v>
      </c>
      <c r="M22" s="25"/>
      <c r="N22" s="66"/>
      <c r="O22" s="25"/>
      <c r="P22" s="66"/>
      <c r="Q22" s="105" t="s">
        <v>77</v>
      </c>
      <c r="R22" s="101">
        <v>2284715</v>
      </c>
      <c r="S22" s="101"/>
      <c r="T22" s="106">
        <v>880380</v>
      </c>
      <c r="U22" s="10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31" customHeight="1" spans="1:16384">
      <c r="A23" s="51"/>
      <c r="B23" s="52"/>
      <c r="C23" s="53"/>
      <c r="D23" s="47"/>
      <c r="E23" s="48"/>
      <c r="F23" s="48"/>
      <c r="G23" s="49"/>
      <c r="H23" s="50"/>
      <c r="I23" s="73"/>
      <c r="J23" s="73"/>
      <c r="K23" s="73"/>
      <c r="L23" s="73"/>
      <c r="M23" s="73"/>
      <c r="N23" s="74"/>
      <c r="O23" s="73"/>
      <c r="P23" s="74"/>
      <c r="Q23" s="105"/>
      <c r="R23" s="101"/>
      <c r="S23" s="101"/>
      <c r="T23" s="106"/>
      <c r="U23" s="10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31" customHeight="1" spans="1:16384">
      <c r="A24" s="51"/>
      <c r="B24" s="52"/>
      <c r="C24" s="53"/>
      <c r="D24" s="47"/>
      <c r="E24" s="48"/>
      <c r="F24" s="48"/>
      <c r="G24" s="49"/>
      <c r="H24" s="50"/>
      <c r="I24" s="73"/>
      <c r="J24" s="73"/>
      <c r="K24" s="73"/>
      <c r="L24" s="73"/>
      <c r="M24" s="73"/>
      <c r="N24" s="74"/>
      <c r="O24" s="73"/>
      <c r="P24" s="74"/>
      <c r="Q24" s="105"/>
      <c r="R24" s="101"/>
      <c r="S24" s="101"/>
      <c r="T24" s="106"/>
      <c r="U24" s="10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31" customHeight="1" spans="1:16384">
      <c r="A25" s="51"/>
      <c r="B25" s="52"/>
      <c r="C25" s="53"/>
      <c r="D25" s="47"/>
      <c r="E25" s="48"/>
      <c r="F25" s="48"/>
      <c r="G25" s="49"/>
      <c r="H25" s="50"/>
      <c r="I25" s="73"/>
      <c r="J25" s="73"/>
      <c r="K25" s="73"/>
      <c r="L25" s="73"/>
      <c r="M25" s="73"/>
      <c r="N25" s="74"/>
      <c r="O25" s="73"/>
      <c r="P25" s="74"/>
      <c r="Q25" s="105"/>
      <c r="R25" s="101"/>
      <c r="S25" s="101"/>
      <c r="T25" s="106"/>
      <c r="U25" s="10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30" customHeight="1" spans="1:16384">
      <c r="A26" s="6" t="s">
        <v>54</v>
      </c>
      <c r="B26" s="6"/>
      <c r="C26" s="54">
        <f>SUM(C8:C25)</f>
        <v>9895000</v>
      </c>
      <c r="D26" s="55">
        <f>SUM(D8:D25)</f>
        <v>351579</v>
      </c>
      <c r="E26" s="56"/>
      <c r="F26" s="56"/>
      <c r="G26" s="56"/>
      <c r="H26" s="54" t="s">
        <v>55</v>
      </c>
      <c r="I26" s="67">
        <f>SUM(I8:I25)</f>
        <v>122677.61</v>
      </c>
      <c r="J26" s="56"/>
      <c r="K26" s="67">
        <f>SUM(K8:K25)</f>
        <v>185592.88</v>
      </c>
      <c r="L26" s="67"/>
      <c r="M26" s="67">
        <f>SUM(M8:M25)</f>
        <v>1500</v>
      </c>
      <c r="N26" s="54" t="s">
        <v>55</v>
      </c>
      <c r="O26" s="67">
        <f>SUM(O8:O25)</f>
        <v>100000</v>
      </c>
      <c r="P26" s="54" t="s">
        <v>55</v>
      </c>
      <c r="Q26" s="54"/>
      <c r="R26" s="54"/>
      <c r="S26" s="54"/>
      <c r="T26" s="67">
        <f>SUM(T8:T25)</f>
        <v>9120459</v>
      </c>
      <c r="U26" s="107">
        <f>D26+C26-T26-I26-K26-M26-O26</f>
        <v>716349.51</v>
      </c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30" customHeight="1" spans="1:16384">
      <c r="A27" s="57" t="s">
        <v>56</v>
      </c>
      <c r="B27" s="57"/>
      <c r="C27" s="57" t="s">
        <v>57</v>
      </c>
      <c r="D27" s="57"/>
      <c r="E27" s="57"/>
      <c r="F27" s="58">
        <f>O27</f>
        <v>2405130</v>
      </c>
      <c r="G27" s="59"/>
      <c r="H27" s="60" t="s">
        <v>58</v>
      </c>
      <c r="I27" s="75"/>
      <c r="J27" s="75"/>
      <c r="K27" s="75"/>
      <c r="L27" s="75"/>
      <c r="M27" s="76"/>
      <c r="N27" s="57" t="s">
        <v>59</v>
      </c>
      <c r="O27" s="77">
        <f>T20+T21+T22</f>
        <v>2405130</v>
      </c>
      <c r="P27" s="78"/>
      <c r="Q27" s="78"/>
      <c r="R27" s="78"/>
      <c r="S27" s="78"/>
      <c r="T27" s="78"/>
      <c r="U27" s="108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ht="30" customHeight="1" spans="1:16384">
      <c r="A28" s="57"/>
      <c r="B28" s="57"/>
      <c r="C28" s="57" t="s">
        <v>60</v>
      </c>
      <c r="D28" s="57"/>
      <c r="E28" s="57"/>
      <c r="F28" s="58">
        <v>0</v>
      </c>
      <c r="G28" s="59"/>
      <c r="H28" s="61"/>
      <c r="I28" s="79"/>
      <c r="J28" s="79"/>
      <c r="K28" s="79"/>
      <c r="L28" s="79"/>
      <c r="M28" s="80"/>
      <c r="N28" s="57" t="s">
        <v>61</v>
      </c>
      <c r="O28" s="81">
        <f>O27</f>
        <v>2405130</v>
      </c>
      <c r="P28" s="82"/>
      <c r="Q28" s="82"/>
      <c r="R28" s="82"/>
      <c r="S28" s="82"/>
      <c r="T28" s="82"/>
      <c r="U28" s="109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spans="2:16384">
      <c r="B29" s="2"/>
      <c r="E29" s="3"/>
      <c r="F29" s="3"/>
      <c r="G29" s="3"/>
      <c r="I29" s="3"/>
      <c r="J29" s="3"/>
      <c r="M29" s="3"/>
      <c r="T29" s="3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spans="2:16384">
      <c r="B30" s="2"/>
      <c r="E30" s="3"/>
      <c r="F30" s="3"/>
      <c r="G30" s="3"/>
      <c r="I30" s="3"/>
      <c r="J30" s="3"/>
      <c r="M30" s="3"/>
      <c r="T30" s="3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spans="2:16384">
      <c r="B31" s="2"/>
      <c r="E31" s="3"/>
      <c r="F31" s="3"/>
      <c r="G31" s="3"/>
      <c r="I31" s="3"/>
      <c r="J31" s="3"/>
      <c r="M31" s="3"/>
      <c r="T31" s="3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spans="2:16384">
      <c r="B32" s="2"/>
      <c r="E32" s="3"/>
      <c r="F32" s="3"/>
      <c r="G32" s="3"/>
      <c r="I32" s="3"/>
      <c r="J32" s="3"/>
      <c r="M32" s="3"/>
      <c r="T32" s="3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spans="2:16384">
      <c r="B33" s="2"/>
      <c r="E33" s="3"/>
      <c r="F33" s="3"/>
      <c r="G33" s="3"/>
      <c r="I33" s="3"/>
      <c r="J33" s="3"/>
      <c r="M33" s="3"/>
      <c r="T33" s="3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  <row r="34" s="1" customFormat="1" spans="2:16384">
      <c r="B34" s="62"/>
      <c r="E34" s="3"/>
      <c r="F34" s="3"/>
      <c r="G34" s="3"/>
      <c r="I34" s="3"/>
      <c r="J34" s="3"/>
      <c r="M34" s="3"/>
      <c r="T34" s="3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  <c r="XEW34" s="4"/>
      <c r="XEX34" s="4"/>
      <c r="XEY34" s="4"/>
      <c r="XEZ34" s="4"/>
      <c r="XFA34" s="4"/>
      <c r="XFB34" s="4"/>
      <c r="XFC34" s="4"/>
      <c r="XFD34" s="4"/>
    </row>
  </sheetData>
  <autoFilter ref="A7:XFD28">
    <extLst/>
  </autoFilter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6:B26"/>
    <mergeCell ref="C27:E27"/>
    <mergeCell ref="F27:G27"/>
    <mergeCell ref="O27:U27"/>
    <mergeCell ref="C28:E28"/>
    <mergeCell ref="F28:G28"/>
    <mergeCell ref="O28:U28"/>
    <mergeCell ref="A5:A7"/>
    <mergeCell ref="T5:T7"/>
    <mergeCell ref="U5:U7"/>
    <mergeCell ref="A27:B28"/>
    <mergeCell ref="H27:M28"/>
  </mergeCells>
  <pageMargins left="0.75" right="0.75" top="1" bottom="1" header="0.5" footer="0.5"/>
  <pageSetup paperSize="9" orientation="portrait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6"/>
  <sheetViews>
    <sheetView topLeftCell="A18" workbookViewId="0">
      <selection activeCell="F25" sqref="F25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2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3"/>
      <c r="J2" s="7"/>
      <c r="K2" s="7"/>
      <c r="L2" s="7"/>
      <c r="M2" s="7"/>
      <c r="N2" s="7"/>
      <c r="O2" s="64" t="s">
        <v>4</v>
      </c>
      <c r="P2" s="64"/>
      <c r="Q2" s="83" t="s">
        <v>81</v>
      </c>
      <c r="R2" s="65" t="s">
        <v>5</v>
      </c>
      <c r="S2" s="65"/>
      <c r="T2" s="84"/>
      <c r="U2" s="85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6</v>
      </c>
      <c r="B3" s="6"/>
      <c r="C3" s="9">
        <v>17377150.28</v>
      </c>
      <c r="D3" s="9"/>
      <c r="E3" s="9"/>
      <c r="F3" s="9" t="s">
        <v>7</v>
      </c>
      <c r="G3" s="10">
        <v>44711</v>
      </c>
      <c r="H3" s="6" t="s">
        <v>8</v>
      </c>
      <c r="I3" s="6"/>
      <c r="J3" s="19" t="s">
        <v>62</v>
      </c>
      <c r="K3" s="19"/>
      <c r="L3" s="19"/>
      <c r="M3" s="19"/>
      <c r="N3" s="19"/>
      <c r="O3" s="6" t="s">
        <v>9</v>
      </c>
      <c r="P3" s="6"/>
      <c r="Q3" s="19" t="s">
        <v>10</v>
      </c>
      <c r="R3" s="86" t="s">
        <v>11</v>
      </c>
      <c r="S3" s="87"/>
      <c r="T3" s="88" t="s">
        <v>12</v>
      </c>
      <c r="U3" s="88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13</v>
      </c>
      <c r="B4" s="6"/>
      <c r="C4" s="9"/>
      <c r="D4" s="9"/>
      <c r="E4" s="9"/>
      <c r="F4" s="9" t="s">
        <v>14</v>
      </c>
      <c r="G4" s="110"/>
      <c r="H4" s="6" t="s">
        <v>15</v>
      </c>
      <c r="I4" s="6"/>
      <c r="J4" s="19" t="s">
        <v>16</v>
      </c>
      <c r="K4" s="19"/>
      <c r="L4" s="19"/>
      <c r="M4" s="19"/>
      <c r="N4" s="19"/>
      <c r="O4" s="6" t="s">
        <v>17</v>
      </c>
      <c r="P4" s="6"/>
      <c r="Q4" s="66" t="s">
        <v>18</v>
      </c>
      <c r="R4" s="9" t="s">
        <v>19</v>
      </c>
      <c r="S4" s="66" t="s">
        <v>20</v>
      </c>
      <c r="T4" s="89" t="s">
        <v>21</v>
      </c>
      <c r="U4" s="90" t="s">
        <v>20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22</v>
      </c>
      <c r="B5" s="11" t="s">
        <v>23</v>
      </c>
      <c r="C5" s="12"/>
      <c r="D5" s="12"/>
      <c r="E5" s="12"/>
      <c r="F5" s="13"/>
      <c r="G5" s="14" t="s">
        <v>24</v>
      </c>
      <c r="H5" s="11" t="s">
        <v>23</v>
      </c>
      <c r="I5" s="12"/>
      <c r="J5" s="13"/>
      <c r="K5" s="11" t="s">
        <v>25</v>
      </c>
      <c r="L5" s="12"/>
      <c r="M5" s="11" t="s">
        <v>26</v>
      </c>
      <c r="N5" s="13"/>
      <c r="O5" s="11" t="s">
        <v>27</v>
      </c>
      <c r="P5" s="13"/>
      <c r="Q5" s="91" t="s">
        <v>28</v>
      </c>
      <c r="R5" s="92"/>
      <c r="S5" s="92"/>
      <c r="T5" s="89" t="s">
        <v>29</v>
      </c>
      <c r="U5" s="93" t="s">
        <v>30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5" t="s">
        <v>31</v>
      </c>
      <c r="C6" s="16"/>
      <c r="D6" s="16"/>
      <c r="E6" s="16"/>
      <c r="F6" s="17"/>
      <c r="G6" s="6"/>
      <c r="H6" s="15" t="s">
        <v>32</v>
      </c>
      <c r="I6" s="16"/>
      <c r="J6" s="17"/>
      <c r="K6" s="15" t="s">
        <v>33</v>
      </c>
      <c r="L6" s="16"/>
      <c r="M6" s="15" t="s">
        <v>34</v>
      </c>
      <c r="N6" s="17"/>
      <c r="O6" s="15" t="s">
        <v>35</v>
      </c>
      <c r="P6" s="17"/>
      <c r="Q6" s="94" t="s">
        <v>36</v>
      </c>
      <c r="R6" s="95"/>
      <c r="S6" s="95"/>
      <c r="T6" s="89"/>
      <c r="U6" s="93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8" t="s">
        <v>37</v>
      </c>
      <c r="C7" s="6" t="s">
        <v>38</v>
      </c>
      <c r="D7" s="6" t="s">
        <v>39</v>
      </c>
      <c r="E7" s="9" t="s">
        <v>40</v>
      </c>
      <c r="F7" s="9" t="s">
        <v>41</v>
      </c>
      <c r="G7" s="18" t="s">
        <v>42</v>
      </c>
      <c r="H7" s="6" t="s">
        <v>43</v>
      </c>
      <c r="I7" s="9" t="s">
        <v>44</v>
      </c>
      <c r="J7" s="9" t="s">
        <v>45</v>
      </c>
      <c r="K7" s="65" t="s">
        <v>44</v>
      </c>
      <c r="L7" s="65" t="s">
        <v>45</v>
      </c>
      <c r="M7" s="9" t="s">
        <v>44</v>
      </c>
      <c r="N7" s="6" t="s">
        <v>45</v>
      </c>
      <c r="O7" s="6" t="s">
        <v>44</v>
      </c>
      <c r="P7" s="6" t="s">
        <v>45</v>
      </c>
      <c r="Q7" s="9" t="s">
        <v>46</v>
      </c>
      <c r="R7" s="9" t="s">
        <v>47</v>
      </c>
      <c r="S7" s="9" t="s">
        <v>48</v>
      </c>
      <c r="T7" s="89"/>
      <c r="U7" s="93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6" customHeight="1" spans="1:16384">
      <c r="A8" s="19">
        <v>1</v>
      </c>
      <c r="B8" s="20">
        <v>44719</v>
      </c>
      <c r="C8" s="21"/>
      <c r="D8" s="22">
        <v>126279</v>
      </c>
      <c r="E8" s="23" t="s">
        <v>49</v>
      </c>
      <c r="F8" s="24" t="s">
        <v>50</v>
      </c>
      <c r="G8" s="25"/>
      <c r="H8" s="26"/>
      <c r="I8" s="25"/>
      <c r="J8" s="37"/>
      <c r="K8" s="19"/>
      <c r="L8" s="19"/>
      <c r="M8" s="25"/>
      <c r="N8" s="66" t="s">
        <v>51</v>
      </c>
      <c r="O8" s="67"/>
      <c r="P8" s="9"/>
      <c r="Q8" s="96" t="s">
        <v>52</v>
      </c>
      <c r="R8" s="97"/>
      <c r="S8" s="43"/>
      <c r="T8" s="98">
        <v>125300</v>
      </c>
      <c r="U8" s="99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5" customHeight="1" spans="1:16384">
      <c r="A9" s="19"/>
      <c r="B9" s="20"/>
      <c r="C9" s="27"/>
      <c r="D9" s="22">
        <v>125300</v>
      </c>
      <c r="E9" s="23" t="s">
        <v>49</v>
      </c>
      <c r="F9" s="24" t="s">
        <v>50</v>
      </c>
      <c r="G9" s="28"/>
      <c r="H9" s="26"/>
      <c r="I9" s="25"/>
      <c r="J9" s="37"/>
      <c r="K9" s="43"/>
      <c r="L9" s="43"/>
      <c r="M9" s="25"/>
      <c r="N9" s="66"/>
      <c r="O9" s="67"/>
      <c r="P9" s="9"/>
      <c r="Q9" s="96" t="s">
        <v>53</v>
      </c>
      <c r="R9" s="9"/>
      <c r="S9" s="9"/>
      <c r="T9" s="98">
        <v>126279</v>
      </c>
      <c r="U9" s="43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5" customHeight="1" spans="1:16384">
      <c r="A10" s="19"/>
      <c r="B10" s="20"/>
      <c r="C10" s="27"/>
      <c r="D10" s="22">
        <v>100000</v>
      </c>
      <c r="E10" s="23" t="s">
        <v>49</v>
      </c>
      <c r="F10" s="24" t="s">
        <v>50</v>
      </c>
      <c r="G10" s="28"/>
      <c r="H10" s="26"/>
      <c r="I10" s="25"/>
      <c r="J10" s="37"/>
      <c r="K10" s="43"/>
      <c r="L10" s="43"/>
      <c r="M10" s="25"/>
      <c r="N10" s="66"/>
      <c r="O10" s="67">
        <v>100000</v>
      </c>
      <c r="P10" s="9" t="s">
        <v>75</v>
      </c>
      <c r="Q10" s="96"/>
      <c r="R10" s="9"/>
      <c r="S10" s="9"/>
      <c r="T10" s="98"/>
      <c r="U10" s="43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42" customHeight="1" spans="1:16384">
      <c r="A11" s="29">
        <v>2</v>
      </c>
      <c r="B11" s="20">
        <v>44809</v>
      </c>
      <c r="C11" s="21">
        <v>1480000</v>
      </c>
      <c r="D11" s="22"/>
      <c r="E11" s="23" t="s">
        <v>63</v>
      </c>
      <c r="F11" s="23" t="s">
        <v>64</v>
      </c>
      <c r="G11" s="28"/>
      <c r="H11" s="26">
        <v>0.01</v>
      </c>
      <c r="I11" s="25">
        <v>86885.75</v>
      </c>
      <c r="J11" s="37" t="s">
        <v>65</v>
      </c>
      <c r="K11" s="43">
        <v>52000</v>
      </c>
      <c r="L11" s="43" t="s">
        <v>66</v>
      </c>
      <c r="M11" s="25">
        <v>500</v>
      </c>
      <c r="N11" s="66" t="s">
        <v>67</v>
      </c>
      <c r="O11" s="68"/>
      <c r="P11" s="69"/>
      <c r="Q11" s="96" t="s">
        <v>68</v>
      </c>
      <c r="R11" s="9">
        <v>3592439.6</v>
      </c>
      <c r="S11" s="9"/>
      <c r="T11" s="98">
        <v>1380000</v>
      </c>
      <c r="U11" s="43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42" customHeight="1" spans="1:16384">
      <c r="A12" s="19"/>
      <c r="B12" s="20"/>
      <c r="C12" s="21">
        <v>520000</v>
      </c>
      <c r="D12" s="22"/>
      <c r="E12" s="23" t="s">
        <v>69</v>
      </c>
      <c r="F12" s="23" t="s">
        <v>70</v>
      </c>
      <c r="G12" s="30"/>
      <c r="H12" s="26"/>
      <c r="I12" s="25">
        <v>-44208.14</v>
      </c>
      <c r="J12" s="37" t="s">
        <v>71</v>
      </c>
      <c r="K12" s="19">
        <v>4422.39</v>
      </c>
      <c r="L12" s="19" t="s">
        <v>72</v>
      </c>
      <c r="M12" s="25">
        <v>400</v>
      </c>
      <c r="N12" s="66" t="s">
        <v>73</v>
      </c>
      <c r="O12" s="67"/>
      <c r="P12" s="9"/>
      <c r="Q12" s="96" t="s">
        <v>74</v>
      </c>
      <c r="R12" s="9">
        <v>2431366.26</v>
      </c>
      <c r="S12" s="9"/>
      <c r="T12" s="98">
        <v>520000</v>
      </c>
      <c r="U12" s="43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4" customHeight="1" spans="1:16384">
      <c r="A13" s="29">
        <v>3</v>
      </c>
      <c r="B13" s="20">
        <v>44833</v>
      </c>
      <c r="C13" s="21">
        <v>1500000</v>
      </c>
      <c r="D13" s="22"/>
      <c r="E13" s="23" t="s">
        <v>63</v>
      </c>
      <c r="F13" s="23" t="s">
        <v>64</v>
      </c>
      <c r="G13" s="30"/>
      <c r="H13" s="26">
        <v>0.01</v>
      </c>
      <c r="I13" s="25">
        <v>86885.75</v>
      </c>
      <c r="J13" s="37" t="s">
        <v>76</v>
      </c>
      <c r="K13" s="43">
        <v>0</v>
      </c>
      <c r="L13" s="43"/>
      <c r="M13" s="25">
        <v>300</v>
      </c>
      <c r="N13" s="43" t="s">
        <v>73</v>
      </c>
      <c r="O13" s="43"/>
      <c r="P13" s="43"/>
      <c r="Q13" s="96" t="s">
        <v>68</v>
      </c>
      <c r="R13" s="9">
        <v>3592439.6</v>
      </c>
      <c r="S13" s="43"/>
      <c r="T13" s="98">
        <v>1246000</v>
      </c>
      <c r="U13" s="43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42" customHeight="1" spans="1:16384">
      <c r="A14" s="19"/>
      <c r="B14" s="20"/>
      <c r="C14" s="31"/>
      <c r="D14" s="22"/>
      <c r="E14" s="23"/>
      <c r="F14" s="23"/>
      <c r="G14" s="30"/>
      <c r="H14" s="26"/>
      <c r="I14" s="25">
        <v>-6885.75</v>
      </c>
      <c r="J14" s="37" t="s">
        <v>71</v>
      </c>
      <c r="K14" s="43"/>
      <c r="L14" s="43"/>
      <c r="M14" s="25">
        <v>-300</v>
      </c>
      <c r="N14" s="66" t="s">
        <v>71</v>
      </c>
      <c r="O14" s="70"/>
      <c r="P14" s="69"/>
      <c r="Q14" s="96" t="s">
        <v>77</v>
      </c>
      <c r="R14" s="9">
        <v>2284715</v>
      </c>
      <c r="S14" s="9"/>
      <c r="T14" s="98">
        <v>174000</v>
      </c>
      <c r="U14" s="43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29">
        <v>4</v>
      </c>
      <c r="B15" s="32">
        <v>44855</v>
      </c>
      <c r="C15" s="21">
        <v>985000</v>
      </c>
      <c r="D15" s="22"/>
      <c r="E15" s="23"/>
      <c r="F15" s="23"/>
      <c r="G15" s="30"/>
      <c r="H15" s="26"/>
      <c r="I15" s="25">
        <v>0</v>
      </c>
      <c r="J15" s="30"/>
      <c r="K15" s="19">
        <v>51500</v>
      </c>
      <c r="L15" s="19" t="s">
        <v>66</v>
      </c>
      <c r="M15" s="25">
        <v>200</v>
      </c>
      <c r="N15" s="66" t="s">
        <v>73</v>
      </c>
      <c r="O15" s="67"/>
      <c r="P15" s="9"/>
      <c r="Q15" s="100" t="s">
        <v>77</v>
      </c>
      <c r="R15" s="9">
        <v>2284715</v>
      </c>
      <c r="S15" s="101"/>
      <c r="T15" s="98">
        <v>852000</v>
      </c>
      <c r="U15" s="102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44" customHeight="1" spans="1:16384">
      <c r="A16" s="19"/>
      <c r="B16" s="33"/>
      <c r="C16" s="21">
        <v>1700000</v>
      </c>
      <c r="D16" s="34"/>
      <c r="E16" s="23"/>
      <c r="F16" s="23"/>
      <c r="G16" s="30"/>
      <c r="H16" s="26"/>
      <c r="I16" s="25"/>
      <c r="J16" s="30"/>
      <c r="K16" s="43">
        <v>4379.86</v>
      </c>
      <c r="L16" s="71" t="s">
        <v>78</v>
      </c>
      <c r="M16" s="25">
        <v>100</v>
      </c>
      <c r="N16" s="66" t="s">
        <v>73</v>
      </c>
      <c r="O16" s="67"/>
      <c r="P16" s="9"/>
      <c r="Q16" s="96" t="s">
        <v>79</v>
      </c>
      <c r="R16" s="9">
        <v>724350</v>
      </c>
      <c r="S16" s="101"/>
      <c r="T16" s="98">
        <v>724350</v>
      </c>
      <c r="U16" s="102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43" customHeight="1" spans="1:16384">
      <c r="A17" s="19"/>
      <c r="B17" s="32"/>
      <c r="C17" s="31"/>
      <c r="D17" s="35"/>
      <c r="E17" s="23"/>
      <c r="F17" s="23"/>
      <c r="G17" s="28"/>
      <c r="H17" s="26"/>
      <c r="I17" s="25"/>
      <c r="J17" s="25"/>
      <c r="K17" s="19"/>
      <c r="L17" s="19"/>
      <c r="M17" s="25"/>
      <c r="N17" s="66"/>
      <c r="O17" s="25"/>
      <c r="P17" s="66"/>
      <c r="Q17" s="100" t="s">
        <v>80</v>
      </c>
      <c r="R17" s="9">
        <v>2087100</v>
      </c>
      <c r="S17" s="101"/>
      <c r="T17" s="103">
        <v>903600</v>
      </c>
      <c r="U17" s="102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42" customHeight="1" spans="1:16384">
      <c r="A18" s="19"/>
      <c r="B18" s="36"/>
      <c r="C18" s="31"/>
      <c r="D18" s="35"/>
      <c r="E18" s="37"/>
      <c r="F18" s="38"/>
      <c r="G18" s="39"/>
      <c r="H18" s="40"/>
      <c r="I18" s="25"/>
      <c r="J18" s="25"/>
      <c r="K18" s="25"/>
      <c r="L18" s="25"/>
      <c r="M18" s="25"/>
      <c r="N18" s="66" t="s">
        <v>51</v>
      </c>
      <c r="O18" s="25"/>
      <c r="P18" s="66"/>
      <c r="Q18" s="100" t="s">
        <v>77</v>
      </c>
      <c r="R18" s="9">
        <v>2284715</v>
      </c>
      <c r="S18" s="101"/>
      <c r="T18" s="103">
        <v>148800</v>
      </c>
      <c r="U18" s="102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44" customHeight="1" spans="1:16384">
      <c r="A19" s="29">
        <v>5</v>
      </c>
      <c r="B19" s="33">
        <v>44860</v>
      </c>
      <c r="C19" s="21">
        <v>515000</v>
      </c>
      <c r="D19" s="35"/>
      <c r="E19" s="23" t="s">
        <v>69</v>
      </c>
      <c r="F19" s="23" t="s">
        <v>70</v>
      </c>
      <c r="G19" s="39"/>
      <c r="H19" s="41"/>
      <c r="I19" s="25">
        <v>0</v>
      </c>
      <c r="J19" s="25"/>
      <c r="K19" s="37">
        <v>0</v>
      </c>
      <c r="L19" s="37"/>
      <c r="M19" s="25"/>
      <c r="N19" s="66"/>
      <c r="O19" s="25"/>
      <c r="P19" s="66"/>
      <c r="Q19" s="100" t="s">
        <v>74</v>
      </c>
      <c r="R19" s="9">
        <v>2431366.26</v>
      </c>
      <c r="S19" s="9"/>
      <c r="T19" s="103">
        <v>515000</v>
      </c>
      <c r="U19" s="102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42" customHeight="1" spans="1:16384">
      <c r="A20" s="29">
        <v>6</v>
      </c>
      <c r="B20" s="33">
        <v>44882</v>
      </c>
      <c r="C20" s="21">
        <v>3195000</v>
      </c>
      <c r="D20" s="35"/>
      <c r="E20" s="23" t="s">
        <v>63</v>
      </c>
      <c r="F20" s="23" t="s">
        <v>64</v>
      </c>
      <c r="G20" s="39"/>
      <c r="H20" s="40"/>
      <c r="I20" s="25">
        <v>0</v>
      </c>
      <c r="J20" s="25"/>
      <c r="K20" s="25">
        <v>70271.5</v>
      </c>
      <c r="L20" s="72" t="s">
        <v>82</v>
      </c>
      <c r="M20" s="25">
        <v>300</v>
      </c>
      <c r="N20" s="66" t="s">
        <v>73</v>
      </c>
      <c r="O20" s="25"/>
      <c r="P20" s="66"/>
      <c r="Q20" s="100" t="s">
        <v>80</v>
      </c>
      <c r="R20" s="9">
        <v>2087100</v>
      </c>
      <c r="S20" s="9"/>
      <c r="T20" s="103">
        <v>564750</v>
      </c>
      <c r="U20" s="10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42" customHeight="1" spans="1:16384">
      <c r="A21" s="19"/>
      <c r="B21" s="36"/>
      <c r="C21" s="31"/>
      <c r="D21" s="35"/>
      <c r="E21" s="23"/>
      <c r="F21" s="23"/>
      <c r="G21" s="39"/>
      <c r="H21" s="41"/>
      <c r="I21" s="25"/>
      <c r="J21" s="25"/>
      <c r="K21" s="25">
        <v>1954.13</v>
      </c>
      <c r="L21" s="72" t="s">
        <v>83</v>
      </c>
      <c r="M21" s="25"/>
      <c r="N21" s="66"/>
      <c r="O21" s="25"/>
      <c r="P21" s="66"/>
      <c r="Q21" s="100" t="s">
        <v>68</v>
      </c>
      <c r="R21" s="9">
        <v>3592439.6</v>
      </c>
      <c r="S21" s="9"/>
      <c r="T21" s="103">
        <v>960000</v>
      </c>
      <c r="U21" s="10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42" customHeight="1" spans="1:16384">
      <c r="A22" s="19"/>
      <c r="B22" s="36"/>
      <c r="C22" s="31"/>
      <c r="D22" s="35"/>
      <c r="E22" s="23"/>
      <c r="F22" s="23"/>
      <c r="G22" s="39"/>
      <c r="H22" s="41"/>
      <c r="I22" s="25"/>
      <c r="J22" s="25"/>
      <c r="K22" s="25">
        <v>1065</v>
      </c>
      <c r="L22" s="72" t="s">
        <v>84</v>
      </c>
      <c r="M22" s="25"/>
      <c r="N22" s="66"/>
      <c r="O22" s="25"/>
      <c r="P22" s="66"/>
      <c r="Q22" s="100" t="s">
        <v>77</v>
      </c>
      <c r="R22" s="9">
        <v>2284715</v>
      </c>
      <c r="S22" s="9"/>
      <c r="T22" s="103">
        <v>880380</v>
      </c>
      <c r="U22" s="10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43" customHeight="1" spans="1:16384">
      <c r="A23" s="111">
        <v>7</v>
      </c>
      <c r="B23" s="45">
        <v>44886</v>
      </c>
      <c r="C23" s="99"/>
      <c r="D23" s="99"/>
      <c r="E23" s="99"/>
      <c r="F23" s="99"/>
      <c r="G23" s="49"/>
      <c r="H23" s="50"/>
      <c r="I23" s="73"/>
      <c r="J23" s="73"/>
      <c r="K23" s="73"/>
      <c r="L23" s="73"/>
      <c r="M23" s="73"/>
      <c r="N23" s="74" t="s">
        <v>85</v>
      </c>
      <c r="O23" s="73"/>
      <c r="P23" s="74"/>
      <c r="Q23" s="105" t="s">
        <v>86</v>
      </c>
      <c r="R23" s="101">
        <v>2431366.26</v>
      </c>
      <c r="S23" s="101"/>
      <c r="T23" s="106">
        <v>381000</v>
      </c>
      <c r="U23" s="10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45" customHeight="1" spans="1:16384">
      <c r="A24" s="51"/>
      <c r="B24" s="52"/>
      <c r="C24" s="53"/>
      <c r="D24" s="47"/>
      <c r="E24" s="48"/>
      <c r="F24" s="48"/>
      <c r="G24" s="49"/>
      <c r="H24" s="50"/>
      <c r="I24" s="73"/>
      <c r="J24" s="73"/>
      <c r="K24" s="73"/>
      <c r="L24" s="73"/>
      <c r="M24" s="73"/>
      <c r="N24" s="74"/>
      <c r="O24" s="73"/>
      <c r="P24" s="74"/>
      <c r="Q24" s="105" t="s">
        <v>87</v>
      </c>
      <c r="R24" s="101">
        <v>1510100.21</v>
      </c>
      <c r="S24" s="101"/>
      <c r="T24" s="106">
        <v>335270</v>
      </c>
      <c r="U24" s="10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45" customHeight="1" spans="1:16384">
      <c r="A25" s="44"/>
      <c r="B25" s="45"/>
      <c r="C25" s="46"/>
      <c r="D25" s="47"/>
      <c r="E25" s="48"/>
      <c r="F25" s="48"/>
      <c r="G25" s="49"/>
      <c r="H25" s="50"/>
      <c r="I25" s="73"/>
      <c r="J25" s="73"/>
      <c r="K25" s="73"/>
      <c r="L25" s="73"/>
      <c r="M25" s="73"/>
      <c r="N25" s="74"/>
      <c r="O25" s="73"/>
      <c r="P25" s="74"/>
      <c r="Q25" s="105"/>
      <c r="R25" s="101"/>
      <c r="S25" s="101"/>
      <c r="T25" s="106"/>
      <c r="U25" s="10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45" customHeight="1" spans="1:16384">
      <c r="A26" s="51"/>
      <c r="B26" s="52"/>
      <c r="C26" s="53"/>
      <c r="D26" s="47"/>
      <c r="E26" s="48"/>
      <c r="F26" s="48"/>
      <c r="G26" s="49"/>
      <c r="H26" s="50"/>
      <c r="I26" s="73"/>
      <c r="J26" s="73"/>
      <c r="K26" s="73"/>
      <c r="L26" s="73"/>
      <c r="M26" s="73"/>
      <c r="N26" s="74"/>
      <c r="O26" s="73"/>
      <c r="P26" s="74"/>
      <c r="Q26" s="105"/>
      <c r="R26" s="101"/>
      <c r="S26" s="101"/>
      <c r="T26" s="106"/>
      <c r="U26" s="10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31" customHeight="1" spans="1:16384">
      <c r="A27" s="51"/>
      <c r="B27" s="52"/>
      <c r="C27" s="53"/>
      <c r="D27" s="47"/>
      <c r="E27" s="48"/>
      <c r="F27" s="48"/>
      <c r="G27" s="49"/>
      <c r="H27" s="50"/>
      <c r="I27" s="73"/>
      <c r="J27" s="73"/>
      <c r="K27" s="73"/>
      <c r="L27" s="73"/>
      <c r="M27" s="73"/>
      <c r="N27" s="74"/>
      <c r="O27" s="73"/>
      <c r="P27" s="74"/>
      <c r="Q27" s="105"/>
      <c r="R27" s="101"/>
      <c r="S27" s="101"/>
      <c r="T27" s="106"/>
      <c r="U27" s="10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ht="30" customHeight="1" spans="1:16384">
      <c r="A28" s="6" t="s">
        <v>54</v>
      </c>
      <c r="B28" s="6"/>
      <c r="C28" s="54">
        <f>SUM(C8:C27)</f>
        <v>9895000</v>
      </c>
      <c r="D28" s="55">
        <f>SUM(D8:D27)</f>
        <v>351579</v>
      </c>
      <c r="E28" s="56"/>
      <c r="F28" s="56"/>
      <c r="G28" s="56"/>
      <c r="H28" s="54" t="s">
        <v>55</v>
      </c>
      <c r="I28" s="67">
        <f>SUM(I8:I27)</f>
        <v>122677.61</v>
      </c>
      <c r="J28" s="56"/>
      <c r="K28" s="67">
        <f>SUM(K8:K27)</f>
        <v>185592.88</v>
      </c>
      <c r="L28" s="67"/>
      <c r="M28" s="67">
        <f>SUM(M8:M27)</f>
        <v>1500</v>
      </c>
      <c r="N28" s="54" t="s">
        <v>55</v>
      </c>
      <c r="O28" s="67">
        <f>SUM(O8:O27)</f>
        <v>100000</v>
      </c>
      <c r="P28" s="54" t="s">
        <v>55</v>
      </c>
      <c r="Q28" s="54"/>
      <c r="R28" s="54"/>
      <c r="S28" s="54"/>
      <c r="T28" s="67">
        <f>SUM(T8:T27)</f>
        <v>9836729</v>
      </c>
      <c r="U28" s="107">
        <f>D28+C28-T28-I28-K28-M28-O28</f>
        <v>79.5100000000093</v>
      </c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ht="30" customHeight="1" spans="1:16384">
      <c r="A29" s="57" t="s">
        <v>56</v>
      </c>
      <c r="B29" s="57"/>
      <c r="C29" s="57" t="s">
        <v>57</v>
      </c>
      <c r="D29" s="57"/>
      <c r="E29" s="57"/>
      <c r="F29" s="58">
        <f>O29</f>
        <v>716270</v>
      </c>
      <c r="G29" s="59"/>
      <c r="H29" s="60" t="s">
        <v>58</v>
      </c>
      <c r="I29" s="75"/>
      <c r="J29" s="75"/>
      <c r="K29" s="75"/>
      <c r="L29" s="75"/>
      <c r="M29" s="76"/>
      <c r="N29" s="57" t="s">
        <v>59</v>
      </c>
      <c r="O29" s="77">
        <f>T23+T24</f>
        <v>716270</v>
      </c>
      <c r="P29" s="78"/>
      <c r="Q29" s="78"/>
      <c r="R29" s="78"/>
      <c r="S29" s="78"/>
      <c r="T29" s="78"/>
      <c r="U29" s="108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ht="30" customHeight="1" spans="1:16384">
      <c r="A30" s="57"/>
      <c r="B30" s="57"/>
      <c r="C30" s="57" t="s">
        <v>60</v>
      </c>
      <c r="D30" s="57"/>
      <c r="E30" s="57"/>
      <c r="F30" s="58">
        <v>0</v>
      </c>
      <c r="G30" s="59"/>
      <c r="H30" s="61"/>
      <c r="I30" s="79"/>
      <c r="J30" s="79"/>
      <c r="K30" s="79"/>
      <c r="L30" s="79"/>
      <c r="M30" s="80"/>
      <c r="N30" s="57" t="s">
        <v>61</v>
      </c>
      <c r="O30" s="81">
        <f>O29</f>
        <v>716270</v>
      </c>
      <c r="P30" s="82"/>
      <c r="Q30" s="82"/>
      <c r="R30" s="82"/>
      <c r="S30" s="82"/>
      <c r="T30" s="82"/>
      <c r="U30" s="109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spans="2:16384">
      <c r="B31" s="2"/>
      <c r="E31" s="3"/>
      <c r="F31" s="3"/>
      <c r="G31" s="3"/>
      <c r="I31" s="3"/>
      <c r="J31" s="3"/>
      <c r="M31" s="3"/>
      <c r="T31" s="3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spans="2:16384">
      <c r="B32" s="2"/>
      <c r="E32" s="3"/>
      <c r="F32" s="3"/>
      <c r="G32" s="3"/>
      <c r="I32" s="3"/>
      <c r="J32" s="3"/>
      <c r="M32" s="3"/>
      <c r="T32" s="3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spans="2:16384">
      <c r="B33" s="2"/>
      <c r="E33" s="3"/>
      <c r="F33" s="3"/>
      <c r="G33" s="3"/>
      <c r="I33" s="3"/>
      <c r="J33" s="3"/>
      <c r="M33" s="3"/>
      <c r="T33" s="3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  <row r="34" s="1" customFormat="1" spans="2:16384">
      <c r="B34" s="2"/>
      <c r="E34" s="3"/>
      <c r="F34" s="3"/>
      <c r="G34" s="3"/>
      <c r="I34" s="3"/>
      <c r="J34" s="3"/>
      <c r="M34" s="3"/>
      <c r="T34" s="3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  <c r="XEW34" s="4"/>
      <c r="XEX34" s="4"/>
      <c r="XEY34" s="4"/>
      <c r="XEZ34" s="4"/>
      <c r="XFA34" s="4"/>
      <c r="XFB34" s="4"/>
      <c r="XFC34" s="4"/>
      <c r="XFD34" s="4"/>
    </row>
    <row r="35" s="1" customFormat="1" spans="2:16384">
      <c r="B35" s="2"/>
      <c r="E35" s="3"/>
      <c r="F35" s="3"/>
      <c r="G35" s="3"/>
      <c r="I35" s="3"/>
      <c r="J35" s="3"/>
      <c r="M35" s="3"/>
      <c r="T35" s="3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  <c r="XEW35" s="4"/>
      <c r="XEX35" s="4"/>
      <c r="XEY35" s="4"/>
      <c r="XEZ35" s="4"/>
      <c r="XFA35" s="4"/>
      <c r="XFB35" s="4"/>
      <c r="XFC35" s="4"/>
      <c r="XFD35" s="4"/>
    </row>
    <row r="36" s="1" customFormat="1" spans="2:16384">
      <c r="B36" s="62"/>
      <c r="E36" s="3"/>
      <c r="F36" s="3"/>
      <c r="G36" s="3"/>
      <c r="I36" s="3"/>
      <c r="J36" s="3"/>
      <c r="M36" s="3"/>
      <c r="T36" s="3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  <c r="XEU36" s="4"/>
      <c r="XEV36" s="4"/>
      <c r="XEW36" s="4"/>
      <c r="XEX36" s="4"/>
      <c r="XEY36" s="4"/>
      <c r="XEZ36" s="4"/>
      <c r="XFA36" s="4"/>
      <c r="XFB36" s="4"/>
      <c r="XFC36" s="4"/>
      <c r="XFD36" s="4"/>
    </row>
  </sheetData>
  <autoFilter ref="A7:XFD30">
    <extLst/>
  </autoFilter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8:B28"/>
    <mergeCell ref="C29:E29"/>
    <mergeCell ref="F29:G29"/>
    <mergeCell ref="O29:U29"/>
    <mergeCell ref="C30:E30"/>
    <mergeCell ref="F30:G30"/>
    <mergeCell ref="O30:U30"/>
    <mergeCell ref="A5:A7"/>
    <mergeCell ref="T5:T7"/>
    <mergeCell ref="U5:U7"/>
    <mergeCell ref="A29:B30"/>
    <mergeCell ref="H29:M30"/>
  </mergeCells>
  <pageMargins left="0.75" right="0.75" top="1" bottom="1" header="0.5" footer="0.5"/>
  <pageSetup paperSize="9" orientation="portrait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6"/>
  <sheetViews>
    <sheetView topLeftCell="A19" workbookViewId="0">
      <selection activeCell="A19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2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3"/>
      <c r="J2" s="7"/>
      <c r="K2" s="7"/>
      <c r="L2" s="7"/>
      <c r="M2" s="7"/>
      <c r="N2" s="7"/>
      <c r="O2" s="64" t="s">
        <v>4</v>
      </c>
      <c r="P2" s="64"/>
      <c r="Q2" s="83" t="s">
        <v>81</v>
      </c>
      <c r="R2" s="65" t="s">
        <v>5</v>
      </c>
      <c r="S2" s="65"/>
      <c r="T2" s="84"/>
      <c r="U2" s="85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6</v>
      </c>
      <c r="B3" s="6"/>
      <c r="C3" s="9">
        <v>17377150.28</v>
      </c>
      <c r="D3" s="9"/>
      <c r="E3" s="9"/>
      <c r="F3" s="9" t="s">
        <v>7</v>
      </c>
      <c r="G3" s="10">
        <v>44711</v>
      </c>
      <c r="H3" s="6" t="s">
        <v>8</v>
      </c>
      <c r="I3" s="6"/>
      <c r="J3" s="19" t="s">
        <v>62</v>
      </c>
      <c r="K3" s="19"/>
      <c r="L3" s="19"/>
      <c r="M3" s="19"/>
      <c r="N3" s="19"/>
      <c r="O3" s="6" t="s">
        <v>9</v>
      </c>
      <c r="P3" s="6"/>
      <c r="Q3" s="19" t="s">
        <v>10</v>
      </c>
      <c r="R3" s="86" t="s">
        <v>11</v>
      </c>
      <c r="S3" s="87"/>
      <c r="T3" s="88" t="s">
        <v>12</v>
      </c>
      <c r="U3" s="88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13</v>
      </c>
      <c r="B4" s="6"/>
      <c r="C4" s="9"/>
      <c r="D4" s="9"/>
      <c r="E4" s="9"/>
      <c r="F4" s="9" t="s">
        <v>14</v>
      </c>
      <c r="G4" s="110"/>
      <c r="H4" s="6" t="s">
        <v>15</v>
      </c>
      <c r="I4" s="6"/>
      <c r="J4" s="19" t="s">
        <v>16</v>
      </c>
      <c r="K4" s="19"/>
      <c r="L4" s="19"/>
      <c r="M4" s="19"/>
      <c r="N4" s="19"/>
      <c r="O4" s="6" t="s">
        <v>17</v>
      </c>
      <c r="P4" s="6"/>
      <c r="Q4" s="66" t="s">
        <v>18</v>
      </c>
      <c r="R4" s="9" t="s">
        <v>19</v>
      </c>
      <c r="S4" s="66" t="s">
        <v>20</v>
      </c>
      <c r="T4" s="89" t="s">
        <v>21</v>
      </c>
      <c r="U4" s="90" t="s">
        <v>20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22</v>
      </c>
      <c r="B5" s="11" t="s">
        <v>23</v>
      </c>
      <c r="C5" s="12"/>
      <c r="D5" s="12"/>
      <c r="E5" s="12"/>
      <c r="F5" s="13"/>
      <c r="G5" s="14" t="s">
        <v>24</v>
      </c>
      <c r="H5" s="11" t="s">
        <v>23</v>
      </c>
      <c r="I5" s="12"/>
      <c r="J5" s="13"/>
      <c r="K5" s="11" t="s">
        <v>25</v>
      </c>
      <c r="L5" s="12"/>
      <c r="M5" s="11" t="s">
        <v>26</v>
      </c>
      <c r="N5" s="13"/>
      <c r="O5" s="11" t="s">
        <v>27</v>
      </c>
      <c r="P5" s="13"/>
      <c r="Q5" s="91" t="s">
        <v>28</v>
      </c>
      <c r="R5" s="92"/>
      <c r="S5" s="92"/>
      <c r="T5" s="89" t="s">
        <v>29</v>
      </c>
      <c r="U5" s="93" t="s">
        <v>30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5" t="s">
        <v>31</v>
      </c>
      <c r="C6" s="16"/>
      <c r="D6" s="16"/>
      <c r="E6" s="16"/>
      <c r="F6" s="17"/>
      <c r="G6" s="6"/>
      <c r="H6" s="15" t="s">
        <v>32</v>
      </c>
      <c r="I6" s="16"/>
      <c r="J6" s="17"/>
      <c r="K6" s="15" t="s">
        <v>33</v>
      </c>
      <c r="L6" s="16"/>
      <c r="M6" s="15" t="s">
        <v>34</v>
      </c>
      <c r="N6" s="17"/>
      <c r="O6" s="15" t="s">
        <v>35</v>
      </c>
      <c r="P6" s="17"/>
      <c r="Q6" s="94" t="s">
        <v>36</v>
      </c>
      <c r="R6" s="95"/>
      <c r="S6" s="95"/>
      <c r="T6" s="89"/>
      <c r="U6" s="93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8" t="s">
        <v>37</v>
      </c>
      <c r="C7" s="6" t="s">
        <v>38</v>
      </c>
      <c r="D7" s="6" t="s">
        <v>39</v>
      </c>
      <c r="E7" s="9" t="s">
        <v>40</v>
      </c>
      <c r="F7" s="9" t="s">
        <v>41</v>
      </c>
      <c r="G7" s="18" t="s">
        <v>42</v>
      </c>
      <c r="H7" s="6" t="s">
        <v>43</v>
      </c>
      <c r="I7" s="9" t="s">
        <v>44</v>
      </c>
      <c r="J7" s="9" t="s">
        <v>45</v>
      </c>
      <c r="K7" s="65" t="s">
        <v>44</v>
      </c>
      <c r="L7" s="65" t="s">
        <v>45</v>
      </c>
      <c r="M7" s="9" t="s">
        <v>44</v>
      </c>
      <c r="N7" s="6" t="s">
        <v>45</v>
      </c>
      <c r="O7" s="6" t="s">
        <v>44</v>
      </c>
      <c r="P7" s="6" t="s">
        <v>45</v>
      </c>
      <c r="Q7" s="9" t="s">
        <v>46</v>
      </c>
      <c r="R7" s="9" t="s">
        <v>47</v>
      </c>
      <c r="S7" s="9" t="s">
        <v>48</v>
      </c>
      <c r="T7" s="89"/>
      <c r="U7" s="93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6" customHeight="1" spans="1:16384">
      <c r="A8" s="19">
        <v>1</v>
      </c>
      <c r="B8" s="20">
        <v>44719</v>
      </c>
      <c r="C8" s="21"/>
      <c r="D8" s="22">
        <v>126279</v>
      </c>
      <c r="E8" s="23" t="s">
        <v>49</v>
      </c>
      <c r="F8" s="24" t="s">
        <v>50</v>
      </c>
      <c r="G8" s="25"/>
      <c r="H8" s="26"/>
      <c r="I8" s="25"/>
      <c r="J8" s="37"/>
      <c r="K8" s="19"/>
      <c r="L8" s="19"/>
      <c r="M8" s="25"/>
      <c r="N8" s="66" t="s">
        <v>51</v>
      </c>
      <c r="O8" s="67"/>
      <c r="P8" s="9"/>
      <c r="Q8" s="96" t="s">
        <v>52</v>
      </c>
      <c r="R8" s="97"/>
      <c r="S8" s="43"/>
      <c r="T8" s="98">
        <v>125300</v>
      </c>
      <c r="U8" s="99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5" customHeight="1" spans="1:16384">
      <c r="A9" s="19"/>
      <c r="B9" s="20"/>
      <c r="C9" s="27"/>
      <c r="D9" s="22">
        <v>125300</v>
      </c>
      <c r="E9" s="23" t="s">
        <v>49</v>
      </c>
      <c r="F9" s="24" t="s">
        <v>50</v>
      </c>
      <c r="G9" s="28"/>
      <c r="H9" s="26"/>
      <c r="I9" s="25"/>
      <c r="J9" s="37"/>
      <c r="K9" s="43"/>
      <c r="L9" s="43"/>
      <c r="M9" s="25"/>
      <c r="N9" s="66"/>
      <c r="O9" s="67"/>
      <c r="P9" s="9"/>
      <c r="Q9" s="96" t="s">
        <v>53</v>
      </c>
      <c r="R9" s="9"/>
      <c r="S9" s="9"/>
      <c r="T9" s="98">
        <v>126279</v>
      </c>
      <c r="U9" s="43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5" customHeight="1" spans="1:16384">
      <c r="A10" s="19"/>
      <c r="B10" s="20"/>
      <c r="C10" s="27"/>
      <c r="D10" s="22">
        <v>100000</v>
      </c>
      <c r="E10" s="23" t="s">
        <v>49</v>
      </c>
      <c r="F10" s="24" t="s">
        <v>50</v>
      </c>
      <c r="G10" s="28"/>
      <c r="H10" s="26"/>
      <c r="I10" s="25"/>
      <c r="J10" s="37"/>
      <c r="K10" s="43"/>
      <c r="L10" s="43"/>
      <c r="M10" s="25"/>
      <c r="N10" s="66"/>
      <c r="O10" s="67">
        <v>100000</v>
      </c>
      <c r="P10" s="9" t="s">
        <v>75</v>
      </c>
      <c r="Q10" s="96"/>
      <c r="R10" s="9"/>
      <c r="S10" s="9"/>
      <c r="T10" s="98"/>
      <c r="U10" s="43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42" customHeight="1" spans="1:16384">
      <c r="A11" s="29">
        <v>2</v>
      </c>
      <c r="B11" s="20">
        <v>44809</v>
      </c>
      <c r="C11" s="21">
        <v>1480000</v>
      </c>
      <c r="D11" s="22"/>
      <c r="E11" s="23" t="s">
        <v>63</v>
      </c>
      <c r="F11" s="23" t="s">
        <v>64</v>
      </c>
      <c r="G11" s="28"/>
      <c r="H11" s="26">
        <v>0.01</v>
      </c>
      <c r="I11" s="25">
        <v>86885.75</v>
      </c>
      <c r="J11" s="37" t="s">
        <v>65</v>
      </c>
      <c r="K11" s="43">
        <v>52000</v>
      </c>
      <c r="L11" s="43" t="s">
        <v>66</v>
      </c>
      <c r="M11" s="25">
        <v>500</v>
      </c>
      <c r="N11" s="66" t="s">
        <v>67</v>
      </c>
      <c r="O11" s="68"/>
      <c r="P11" s="69"/>
      <c r="Q11" s="96" t="s">
        <v>68</v>
      </c>
      <c r="R11" s="9">
        <v>3592439.6</v>
      </c>
      <c r="S11" s="9"/>
      <c r="T11" s="98">
        <v>1380000</v>
      </c>
      <c r="U11" s="43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42" customHeight="1" spans="1:16384">
      <c r="A12" s="19"/>
      <c r="B12" s="20"/>
      <c r="C12" s="21">
        <v>520000</v>
      </c>
      <c r="D12" s="22"/>
      <c r="E12" s="23" t="s">
        <v>69</v>
      </c>
      <c r="F12" s="23" t="s">
        <v>70</v>
      </c>
      <c r="G12" s="30"/>
      <c r="H12" s="26"/>
      <c r="I12" s="25">
        <v>-44208.14</v>
      </c>
      <c r="J12" s="37" t="s">
        <v>71</v>
      </c>
      <c r="K12" s="19">
        <v>4422.39</v>
      </c>
      <c r="L12" s="19" t="s">
        <v>72</v>
      </c>
      <c r="M12" s="25">
        <v>400</v>
      </c>
      <c r="N12" s="66" t="s">
        <v>73</v>
      </c>
      <c r="O12" s="67"/>
      <c r="P12" s="9"/>
      <c r="Q12" s="96" t="s">
        <v>74</v>
      </c>
      <c r="R12" s="9">
        <v>2431366.26</v>
      </c>
      <c r="S12" s="9"/>
      <c r="T12" s="98">
        <v>520000</v>
      </c>
      <c r="U12" s="43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4" customHeight="1" spans="1:16384">
      <c r="A13" s="29">
        <v>3</v>
      </c>
      <c r="B13" s="20">
        <v>44833</v>
      </c>
      <c r="C13" s="21">
        <v>1500000</v>
      </c>
      <c r="D13" s="22"/>
      <c r="E13" s="23" t="s">
        <v>63</v>
      </c>
      <c r="F13" s="23" t="s">
        <v>64</v>
      </c>
      <c r="G13" s="30"/>
      <c r="H13" s="26">
        <v>0.01</v>
      </c>
      <c r="I13" s="25">
        <v>86885.75</v>
      </c>
      <c r="J13" s="37" t="s">
        <v>76</v>
      </c>
      <c r="K13" s="43">
        <v>0</v>
      </c>
      <c r="L13" s="43"/>
      <c r="M13" s="25">
        <v>300</v>
      </c>
      <c r="N13" s="43" t="s">
        <v>73</v>
      </c>
      <c r="O13" s="43"/>
      <c r="P13" s="43"/>
      <c r="Q13" s="96" t="s">
        <v>68</v>
      </c>
      <c r="R13" s="9">
        <v>3592439.6</v>
      </c>
      <c r="S13" s="43"/>
      <c r="T13" s="98">
        <v>1246000</v>
      </c>
      <c r="U13" s="43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42" customHeight="1" spans="1:16384">
      <c r="A14" s="19"/>
      <c r="B14" s="20"/>
      <c r="C14" s="31"/>
      <c r="D14" s="22"/>
      <c r="E14" s="23"/>
      <c r="F14" s="23"/>
      <c r="G14" s="30"/>
      <c r="H14" s="26"/>
      <c r="I14" s="25">
        <v>-6885.75</v>
      </c>
      <c r="J14" s="37" t="s">
        <v>71</v>
      </c>
      <c r="K14" s="43"/>
      <c r="L14" s="43"/>
      <c r="M14" s="25">
        <v>-300</v>
      </c>
      <c r="N14" s="66" t="s">
        <v>71</v>
      </c>
      <c r="O14" s="70"/>
      <c r="P14" s="69"/>
      <c r="Q14" s="96" t="s">
        <v>77</v>
      </c>
      <c r="R14" s="9">
        <v>2284715</v>
      </c>
      <c r="S14" s="9"/>
      <c r="T14" s="98">
        <v>174000</v>
      </c>
      <c r="U14" s="43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29">
        <v>4</v>
      </c>
      <c r="B15" s="32">
        <v>44855</v>
      </c>
      <c r="C15" s="21">
        <v>985000</v>
      </c>
      <c r="D15" s="22"/>
      <c r="E15" s="23"/>
      <c r="F15" s="23"/>
      <c r="G15" s="30"/>
      <c r="H15" s="26"/>
      <c r="I15" s="25">
        <v>0</v>
      </c>
      <c r="J15" s="30"/>
      <c r="K15" s="19">
        <v>51500</v>
      </c>
      <c r="L15" s="19" t="s">
        <v>66</v>
      </c>
      <c r="M15" s="25">
        <v>200</v>
      </c>
      <c r="N15" s="66" t="s">
        <v>73</v>
      </c>
      <c r="O15" s="67"/>
      <c r="P15" s="9"/>
      <c r="Q15" s="100" t="s">
        <v>77</v>
      </c>
      <c r="R15" s="9">
        <v>2284715</v>
      </c>
      <c r="S15" s="101"/>
      <c r="T15" s="98">
        <v>852000</v>
      </c>
      <c r="U15" s="102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44" customHeight="1" spans="1:16384">
      <c r="A16" s="19"/>
      <c r="B16" s="33"/>
      <c r="C16" s="21">
        <v>1700000</v>
      </c>
      <c r="D16" s="34"/>
      <c r="E16" s="23"/>
      <c r="F16" s="23"/>
      <c r="G16" s="30"/>
      <c r="H16" s="26"/>
      <c r="I16" s="25"/>
      <c r="J16" s="30"/>
      <c r="K16" s="43">
        <v>4379.86</v>
      </c>
      <c r="L16" s="71" t="s">
        <v>78</v>
      </c>
      <c r="M16" s="25">
        <v>100</v>
      </c>
      <c r="N16" s="66" t="s">
        <v>73</v>
      </c>
      <c r="O16" s="67"/>
      <c r="P16" s="9"/>
      <c r="Q16" s="96" t="s">
        <v>79</v>
      </c>
      <c r="R16" s="9">
        <v>724350</v>
      </c>
      <c r="S16" s="101"/>
      <c r="T16" s="98">
        <v>724350</v>
      </c>
      <c r="U16" s="102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43" customHeight="1" spans="1:16384">
      <c r="A17" s="19"/>
      <c r="B17" s="32"/>
      <c r="C17" s="31"/>
      <c r="D17" s="35"/>
      <c r="E17" s="23"/>
      <c r="F17" s="23"/>
      <c r="G17" s="28"/>
      <c r="H17" s="26"/>
      <c r="I17" s="25"/>
      <c r="J17" s="25"/>
      <c r="K17" s="19"/>
      <c r="L17" s="19"/>
      <c r="M17" s="25"/>
      <c r="N17" s="66"/>
      <c r="O17" s="25"/>
      <c r="P17" s="66"/>
      <c r="Q17" s="100" t="s">
        <v>80</v>
      </c>
      <c r="R17" s="9">
        <v>2087100</v>
      </c>
      <c r="S17" s="101"/>
      <c r="T17" s="103">
        <v>903600</v>
      </c>
      <c r="U17" s="102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42" customHeight="1" spans="1:16384">
      <c r="A18" s="19"/>
      <c r="B18" s="36"/>
      <c r="C18" s="31"/>
      <c r="D18" s="35"/>
      <c r="E18" s="37"/>
      <c r="F18" s="38"/>
      <c r="G18" s="39"/>
      <c r="H18" s="40"/>
      <c r="I18" s="25"/>
      <c r="J18" s="25"/>
      <c r="K18" s="25"/>
      <c r="L18" s="25"/>
      <c r="M18" s="25"/>
      <c r="N18" s="66" t="s">
        <v>51</v>
      </c>
      <c r="O18" s="25"/>
      <c r="P18" s="66"/>
      <c r="Q18" s="100" t="s">
        <v>77</v>
      </c>
      <c r="R18" s="9">
        <v>2284715</v>
      </c>
      <c r="S18" s="101"/>
      <c r="T18" s="103">
        <v>148800</v>
      </c>
      <c r="U18" s="102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44" customHeight="1" spans="1:16384">
      <c r="A19" s="29">
        <v>5</v>
      </c>
      <c r="B19" s="33">
        <v>44860</v>
      </c>
      <c r="C19" s="21">
        <v>515000</v>
      </c>
      <c r="D19" s="35"/>
      <c r="E19" s="23" t="s">
        <v>69</v>
      </c>
      <c r="F19" s="23" t="s">
        <v>70</v>
      </c>
      <c r="G19" s="39"/>
      <c r="H19" s="41"/>
      <c r="I19" s="25">
        <v>0</v>
      </c>
      <c r="J19" s="25"/>
      <c r="K19" s="37">
        <v>0</v>
      </c>
      <c r="L19" s="37"/>
      <c r="M19" s="25"/>
      <c r="N19" s="66"/>
      <c r="O19" s="25"/>
      <c r="P19" s="66"/>
      <c r="Q19" s="100" t="s">
        <v>74</v>
      </c>
      <c r="R19" s="9">
        <v>2431366.26</v>
      </c>
      <c r="S19" s="9"/>
      <c r="T19" s="103">
        <v>515000</v>
      </c>
      <c r="U19" s="102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42" customHeight="1" spans="1:16384">
      <c r="A20" s="29">
        <v>6</v>
      </c>
      <c r="B20" s="33">
        <v>44882</v>
      </c>
      <c r="C20" s="21">
        <v>3195000</v>
      </c>
      <c r="D20" s="35"/>
      <c r="E20" s="23" t="s">
        <v>63</v>
      </c>
      <c r="F20" s="23" t="s">
        <v>64</v>
      </c>
      <c r="G20" s="39"/>
      <c r="H20" s="40"/>
      <c r="I20" s="25">
        <v>0</v>
      </c>
      <c r="J20" s="25"/>
      <c r="K20" s="25">
        <v>70271.5</v>
      </c>
      <c r="L20" s="72" t="s">
        <v>82</v>
      </c>
      <c r="M20" s="25">
        <v>300</v>
      </c>
      <c r="N20" s="66" t="s">
        <v>73</v>
      </c>
      <c r="O20" s="25"/>
      <c r="P20" s="66"/>
      <c r="Q20" s="100" t="s">
        <v>80</v>
      </c>
      <c r="R20" s="9">
        <v>2087100</v>
      </c>
      <c r="S20" s="9"/>
      <c r="T20" s="103">
        <v>564750</v>
      </c>
      <c r="U20" s="10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42" customHeight="1" spans="1:16384">
      <c r="A21" s="19"/>
      <c r="B21" s="36"/>
      <c r="C21" s="31"/>
      <c r="D21" s="35"/>
      <c r="E21" s="23"/>
      <c r="F21" s="23"/>
      <c r="G21" s="39"/>
      <c r="H21" s="41"/>
      <c r="I21" s="25"/>
      <c r="J21" s="25"/>
      <c r="K21" s="25">
        <v>1954.13</v>
      </c>
      <c r="L21" s="72" t="s">
        <v>83</v>
      </c>
      <c r="M21" s="25"/>
      <c r="N21" s="66"/>
      <c r="O21" s="25"/>
      <c r="P21" s="66"/>
      <c r="Q21" s="100" t="s">
        <v>68</v>
      </c>
      <c r="R21" s="9">
        <v>3592439.6</v>
      </c>
      <c r="S21" s="9"/>
      <c r="T21" s="103">
        <v>960000</v>
      </c>
      <c r="U21" s="10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42" customHeight="1" spans="1:16384">
      <c r="A22" s="19"/>
      <c r="B22" s="36"/>
      <c r="C22" s="31"/>
      <c r="D22" s="35"/>
      <c r="E22" s="23"/>
      <c r="F22" s="23"/>
      <c r="G22" s="39"/>
      <c r="H22" s="41"/>
      <c r="I22" s="25"/>
      <c r="J22" s="25"/>
      <c r="K22" s="25">
        <v>1065</v>
      </c>
      <c r="L22" s="72" t="s">
        <v>84</v>
      </c>
      <c r="M22" s="25"/>
      <c r="N22" s="66"/>
      <c r="O22" s="25"/>
      <c r="P22" s="66"/>
      <c r="Q22" s="100" t="s">
        <v>77</v>
      </c>
      <c r="R22" s="9">
        <v>2284715</v>
      </c>
      <c r="S22" s="9"/>
      <c r="T22" s="103">
        <v>880380</v>
      </c>
      <c r="U22" s="10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43" customHeight="1" spans="1:16384">
      <c r="A23" s="42">
        <v>7</v>
      </c>
      <c r="B23" s="33">
        <v>44886</v>
      </c>
      <c r="C23" s="43"/>
      <c r="D23" s="43"/>
      <c r="E23" s="43"/>
      <c r="F23" s="43"/>
      <c r="G23" s="39"/>
      <c r="H23" s="41"/>
      <c r="I23" s="25"/>
      <c r="J23" s="25"/>
      <c r="K23" s="25"/>
      <c r="L23" s="25"/>
      <c r="M23" s="25"/>
      <c r="N23" s="66" t="s">
        <v>85</v>
      </c>
      <c r="O23" s="25"/>
      <c r="P23" s="66"/>
      <c r="Q23" s="100" t="s">
        <v>86</v>
      </c>
      <c r="R23" s="9">
        <v>2431366.26</v>
      </c>
      <c r="S23" s="9"/>
      <c r="T23" s="103">
        <v>381000</v>
      </c>
      <c r="U23" s="10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45" customHeight="1" spans="1:16384">
      <c r="A24" s="19"/>
      <c r="B24" s="36"/>
      <c r="C24" s="31"/>
      <c r="D24" s="35"/>
      <c r="E24" s="23"/>
      <c r="F24" s="23"/>
      <c r="G24" s="39"/>
      <c r="H24" s="41"/>
      <c r="I24" s="25"/>
      <c r="J24" s="25"/>
      <c r="K24" s="25"/>
      <c r="L24" s="25"/>
      <c r="M24" s="25"/>
      <c r="N24" s="66"/>
      <c r="O24" s="25"/>
      <c r="P24" s="66"/>
      <c r="Q24" s="100" t="s">
        <v>87</v>
      </c>
      <c r="R24" s="9">
        <v>1510100.21</v>
      </c>
      <c r="S24" s="9"/>
      <c r="T24" s="103">
        <v>335270</v>
      </c>
      <c r="U24" s="10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45" customHeight="1" spans="1:16384">
      <c r="A25" s="44">
        <v>7</v>
      </c>
      <c r="B25" s="45">
        <v>44886</v>
      </c>
      <c r="C25" s="46">
        <v>355000</v>
      </c>
      <c r="D25" s="47"/>
      <c r="E25" s="48" t="s">
        <v>69</v>
      </c>
      <c r="F25" s="48" t="s">
        <v>70</v>
      </c>
      <c r="G25" s="49"/>
      <c r="H25" s="50"/>
      <c r="I25" s="73">
        <v>0</v>
      </c>
      <c r="J25" s="73"/>
      <c r="K25" s="73">
        <v>0</v>
      </c>
      <c r="L25" s="73"/>
      <c r="M25" s="73"/>
      <c r="N25" s="74"/>
      <c r="O25" s="73"/>
      <c r="P25" s="74"/>
      <c r="Q25" s="105" t="s">
        <v>74</v>
      </c>
      <c r="R25" s="101">
        <v>2431366.26</v>
      </c>
      <c r="S25" s="101"/>
      <c r="T25" s="106">
        <v>355000</v>
      </c>
      <c r="U25" s="10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45" customHeight="1" spans="1:16384">
      <c r="A26" s="51"/>
      <c r="B26" s="52"/>
      <c r="C26" s="53"/>
      <c r="D26" s="47"/>
      <c r="E26" s="48"/>
      <c r="F26" s="48"/>
      <c r="G26" s="49"/>
      <c r="H26" s="50"/>
      <c r="I26" s="73"/>
      <c r="J26" s="73"/>
      <c r="K26" s="73"/>
      <c r="L26" s="73"/>
      <c r="M26" s="73"/>
      <c r="N26" s="74"/>
      <c r="O26" s="73"/>
      <c r="P26" s="74"/>
      <c r="Q26" s="105"/>
      <c r="R26" s="101"/>
      <c r="S26" s="101"/>
      <c r="T26" s="106"/>
      <c r="U26" s="10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31" customHeight="1" spans="1:16384">
      <c r="A27" s="51"/>
      <c r="B27" s="52"/>
      <c r="C27" s="53"/>
      <c r="D27" s="47"/>
      <c r="E27" s="48"/>
      <c r="F27" s="48"/>
      <c r="G27" s="49"/>
      <c r="H27" s="50"/>
      <c r="I27" s="73"/>
      <c r="J27" s="73"/>
      <c r="K27" s="73"/>
      <c r="L27" s="73"/>
      <c r="M27" s="73"/>
      <c r="N27" s="74"/>
      <c r="O27" s="73"/>
      <c r="P27" s="74"/>
      <c r="Q27" s="105"/>
      <c r="R27" s="101"/>
      <c r="S27" s="101"/>
      <c r="T27" s="106"/>
      <c r="U27" s="10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ht="30" customHeight="1" spans="1:16384">
      <c r="A28" s="6" t="s">
        <v>54</v>
      </c>
      <c r="B28" s="6"/>
      <c r="C28" s="54">
        <f>SUM(C8:C27)</f>
        <v>10250000</v>
      </c>
      <c r="D28" s="55">
        <f>SUM(D8:D27)</f>
        <v>351579</v>
      </c>
      <c r="E28" s="56"/>
      <c r="F28" s="56"/>
      <c r="G28" s="56"/>
      <c r="H28" s="54" t="s">
        <v>55</v>
      </c>
      <c r="I28" s="67">
        <f t="shared" ref="I28:M28" si="0">SUM(I8:I27)</f>
        <v>122677.61</v>
      </c>
      <c r="J28" s="56"/>
      <c r="K28" s="67">
        <f t="shared" si="0"/>
        <v>185592.88</v>
      </c>
      <c r="L28" s="67"/>
      <c r="M28" s="67">
        <f t="shared" si="0"/>
        <v>1500</v>
      </c>
      <c r="N28" s="54" t="s">
        <v>55</v>
      </c>
      <c r="O28" s="67">
        <f>SUM(O8:O27)</f>
        <v>100000</v>
      </c>
      <c r="P28" s="54" t="s">
        <v>55</v>
      </c>
      <c r="Q28" s="54"/>
      <c r="R28" s="54"/>
      <c r="S28" s="54"/>
      <c r="T28" s="67">
        <f>SUM(T8:T27)</f>
        <v>10191729</v>
      </c>
      <c r="U28" s="107">
        <f>D28+C28-T28-I28-K28-M28-O28</f>
        <v>79.5100000000093</v>
      </c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ht="30" customHeight="1" spans="1:16384">
      <c r="A29" s="57" t="s">
        <v>56</v>
      </c>
      <c r="B29" s="57"/>
      <c r="C29" s="57" t="s">
        <v>57</v>
      </c>
      <c r="D29" s="57"/>
      <c r="E29" s="57"/>
      <c r="F29" s="58">
        <f>O29</f>
        <v>355000</v>
      </c>
      <c r="G29" s="59"/>
      <c r="H29" s="60" t="s">
        <v>58</v>
      </c>
      <c r="I29" s="75"/>
      <c r="J29" s="75"/>
      <c r="K29" s="75"/>
      <c r="L29" s="75"/>
      <c r="M29" s="76"/>
      <c r="N29" s="57" t="s">
        <v>59</v>
      </c>
      <c r="O29" s="77">
        <v>355000</v>
      </c>
      <c r="P29" s="78"/>
      <c r="Q29" s="78"/>
      <c r="R29" s="78"/>
      <c r="S29" s="78"/>
      <c r="T29" s="78"/>
      <c r="U29" s="108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ht="30" customHeight="1" spans="1:16384">
      <c r="A30" s="57"/>
      <c r="B30" s="57"/>
      <c r="C30" s="57" t="s">
        <v>60</v>
      </c>
      <c r="D30" s="57"/>
      <c r="E30" s="57"/>
      <c r="F30" s="58">
        <v>0</v>
      </c>
      <c r="G30" s="59"/>
      <c r="H30" s="61"/>
      <c r="I30" s="79"/>
      <c r="J30" s="79"/>
      <c r="K30" s="79"/>
      <c r="L30" s="79"/>
      <c r="M30" s="80"/>
      <c r="N30" s="57" t="s">
        <v>61</v>
      </c>
      <c r="O30" s="81">
        <f>O29</f>
        <v>355000</v>
      </c>
      <c r="P30" s="82"/>
      <c r="Q30" s="82"/>
      <c r="R30" s="82"/>
      <c r="S30" s="82"/>
      <c r="T30" s="82"/>
      <c r="U30" s="109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spans="2:16384">
      <c r="B31" s="2"/>
      <c r="E31" s="3"/>
      <c r="F31" s="3"/>
      <c r="G31" s="3"/>
      <c r="I31" s="3"/>
      <c r="J31" s="3"/>
      <c r="M31" s="3"/>
      <c r="T31" s="3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spans="2:16384">
      <c r="B32" s="2"/>
      <c r="E32" s="3"/>
      <c r="F32" s="3"/>
      <c r="G32" s="3"/>
      <c r="I32" s="3"/>
      <c r="J32" s="3"/>
      <c r="M32" s="3"/>
      <c r="T32" s="3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spans="2:16384">
      <c r="B33" s="2"/>
      <c r="E33" s="3"/>
      <c r="F33" s="3"/>
      <c r="G33" s="3"/>
      <c r="I33" s="3"/>
      <c r="J33" s="3"/>
      <c r="M33" s="3"/>
      <c r="T33" s="3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  <row r="34" s="1" customFormat="1" spans="2:16384">
      <c r="B34" s="2"/>
      <c r="E34" s="3"/>
      <c r="F34" s="3"/>
      <c r="G34" s="3"/>
      <c r="I34" s="3"/>
      <c r="J34" s="3"/>
      <c r="M34" s="3"/>
      <c r="T34" s="3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  <c r="XEW34" s="4"/>
      <c r="XEX34" s="4"/>
      <c r="XEY34" s="4"/>
      <c r="XEZ34" s="4"/>
      <c r="XFA34" s="4"/>
      <c r="XFB34" s="4"/>
      <c r="XFC34" s="4"/>
      <c r="XFD34" s="4"/>
    </row>
    <row r="35" s="1" customFormat="1" spans="2:16384">
      <c r="B35" s="2"/>
      <c r="E35" s="3"/>
      <c r="F35" s="3"/>
      <c r="G35" s="3"/>
      <c r="I35" s="3"/>
      <c r="J35" s="3"/>
      <c r="M35" s="3"/>
      <c r="T35" s="3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  <c r="XEW35" s="4"/>
      <c r="XEX35" s="4"/>
      <c r="XEY35" s="4"/>
      <c r="XEZ35" s="4"/>
      <c r="XFA35" s="4"/>
      <c r="XFB35" s="4"/>
      <c r="XFC35" s="4"/>
      <c r="XFD35" s="4"/>
    </row>
    <row r="36" s="1" customFormat="1" spans="2:16384">
      <c r="B36" s="62"/>
      <c r="E36" s="3"/>
      <c r="F36" s="3"/>
      <c r="G36" s="3"/>
      <c r="I36" s="3"/>
      <c r="J36" s="3"/>
      <c r="M36" s="3"/>
      <c r="T36" s="3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  <c r="XEU36" s="4"/>
      <c r="XEV36" s="4"/>
      <c r="XEW36" s="4"/>
      <c r="XEX36" s="4"/>
      <c r="XEY36" s="4"/>
      <c r="XEZ36" s="4"/>
      <c r="XFA36" s="4"/>
      <c r="XFB36" s="4"/>
      <c r="XFC36" s="4"/>
      <c r="XFD36" s="4"/>
    </row>
  </sheetData>
  <autoFilter ref="A7:XFD30">
    <extLst/>
  </autoFilter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8:B28"/>
    <mergeCell ref="C29:E29"/>
    <mergeCell ref="F29:G29"/>
    <mergeCell ref="O29:U29"/>
    <mergeCell ref="C30:E30"/>
    <mergeCell ref="F30:G30"/>
    <mergeCell ref="O30:U30"/>
    <mergeCell ref="A5:A7"/>
    <mergeCell ref="T5:T7"/>
    <mergeCell ref="U5:U7"/>
    <mergeCell ref="A29:B30"/>
    <mergeCell ref="H29:M30"/>
  </mergeCells>
  <pageMargins left="0.75" right="0.75" top="1" bottom="1" header="0.5" footer="0.5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9"/>
  <sheetViews>
    <sheetView topLeftCell="A24" workbookViewId="0">
      <selection activeCell="A24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2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3"/>
      <c r="J2" s="7"/>
      <c r="K2" s="7"/>
      <c r="L2" s="7"/>
      <c r="M2" s="7"/>
      <c r="N2" s="7"/>
      <c r="O2" s="64" t="s">
        <v>4</v>
      </c>
      <c r="P2" s="64"/>
      <c r="Q2" s="83" t="s">
        <v>81</v>
      </c>
      <c r="R2" s="65" t="s">
        <v>5</v>
      </c>
      <c r="S2" s="65"/>
      <c r="T2" s="84"/>
      <c r="U2" s="85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6</v>
      </c>
      <c r="B3" s="6"/>
      <c r="C3" s="9">
        <v>17377150.28</v>
      </c>
      <c r="D3" s="9"/>
      <c r="E3" s="9"/>
      <c r="F3" s="9" t="s">
        <v>7</v>
      </c>
      <c r="G3" s="10">
        <v>44711</v>
      </c>
      <c r="H3" s="6" t="s">
        <v>8</v>
      </c>
      <c r="I3" s="6"/>
      <c r="J3" s="19" t="s">
        <v>62</v>
      </c>
      <c r="K3" s="19"/>
      <c r="L3" s="19"/>
      <c r="M3" s="19"/>
      <c r="N3" s="19"/>
      <c r="O3" s="6" t="s">
        <v>9</v>
      </c>
      <c r="P3" s="6"/>
      <c r="Q3" s="19" t="s">
        <v>10</v>
      </c>
      <c r="R3" s="86" t="s">
        <v>11</v>
      </c>
      <c r="S3" s="87"/>
      <c r="T3" s="88" t="s">
        <v>12</v>
      </c>
      <c r="U3" s="88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13</v>
      </c>
      <c r="B4" s="6"/>
      <c r="C4" s="9">
        <v>17312744.22</v>
      </c>
      <c r="D4" s="9"/>
      <c r="E4" s="9"/>
      <c r="F4" s="9" t="s">
        <v>14</v>
      </c>
      <c r="G4" s="10">
        <v>44925</v>
      </c>
      <c r="H4" s="6" t="s">
        <v>15</v>
      </c>
      <c r="I4" s="6"/>
      <c r="J4" s="19" t="s">
        <v>16</v>
      </c>
      <c r="K4" s="19"/>
      <c r="L4" s="19"/>
      <c r="M4" s="19"/>
      <c r="N4" s="19"/>
      <c r="O4" s="6" t="s">
        <v>17</v>
      </c>
      <c r="P4" s="6"/>
      <c r="Q4" s="66" t="s">
        <v>18</v>
      </c>
      <c r="R4" s="9" t="s">
        <v>19</v>
      </c>
      <c r="S4" s="66" t="s">
        <v>20</v>
      </c>
      <c r="T4" s="89" t="s">
        <v>21</v>
      </c>
      <c r="U4" s="90" t="s">
        <v>20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22</v>
      </c>
      <c r="B5" s="11" t="s">
        <v>23</v>
      </c>
      <c r="C5" s="12"/>
      <c r="D5" s="12"/>
      <c r="E5" s="12"/>
      <c r="F5" s="13"/>
      <c r="G5" s="14" t="s">
        <v>24</v>
      </c>
      <c r="H5" s="11" t="s">
        <v>23</v>
      </c>
      <c r="I5" s="12"/>
      <c r="J5" s="13"/>
      <c r="K5" s="11" t="s">
        <v>25</v>
      </c>
      <c r="L5" s="12"/>
      <c r="M5" s="11" t="s">
        <v>26</v>
      </c>
      <c r="N5" s="13"/>
      <c r="O5" s="11" t="s">
        <v>27</v>
      </c>
      <c r="P5" s="13"/>
      <c r="Q5" s="91" t="s">
        <v>28</v>
      </c>
      <c r="R5" s="92"/>
      <c r="S5" s="92"/>
      <c r="T5" s="89" t="s">
        <v>29</v>
      </c>
      <c r="U5" s="93" t="s">
        <v>30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5" t="s">
        <v>31</v>
      </c>
      <c r="C6" s="16"/>
      <c r="D6" s="16"/>
      <c r="E6" s="16"/>
      <c r="F6" s="17"/>
      <c r="G6" s="6"/>
      <c r="H6" s="15" t="s">
        <v>32</v>
      </c>
      <c r="I6" s="16"/>
      <c r="J6" s="17"/>
      <c r="K6" s="15" t="s">
        <v>33</v>
      </c>
      <c r="L6" s="16"/>
      <c r="M6" s="15" t="s">
        <v>34</v>
      </c>
      <c r="N6" s="17"/>
      <c r="O6" s="15" t="s">
        <v>35</v>
      </c>
      <c r="P6" s="17"/>
      <c r="Q6" s="94" t="s">
        <v>36</v>
      </c>
      <c r="R6" s="95"/>
      <c r="S6" s="95"/>
      <c r="T6" s="89"/>
      <c r="U6" s="93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8" t="s">
        <v>37</v>
      </c>
      <c r="C7" s="6" t="s">
        <v>38</v>
      </c>
      <c r="D7" s="6" t="s">
        <v>39</v>
      </c>
      <c r="E7" s="9" t="s">
        <v>40</v>
      </c>
      <c r="F7" s="9" t="s">
        <v>41</v>
      </c>
      <c r="G7" s="18" t="s">
        <v>42</v>
      </c>
      <c r="H7" s="6" t="s">
        <v>43</v>
      </c>
      <c r="I7" s="9" t="s">
        <v>44</v>
      </c>
      <c r="J7" s="9" t="s">
        <v>45</v>
      </c>
      <c r="K7" s="65" t="s">
        <v>44</v>
      </c>
      <c r="L7" s="65" t="s">
        <v>45</v>
      </c>
      <c r="M7" s="9" t="s">
        <v>44</v>
      </c>
      <c r="N7" s="6" t="s">
        <v>45</v>
      </c>
      <c r="O7" s="6" t="s">
        <v>44</v>
      </c>
      <c r="P7" s="6" t="s">
        <v>45</v>
      </c>
      <c r="Q7" s="9" t="s">
        <v>46</v>
      </c>
      <c r="R7" s="9" t="s">
        <v>47</v>
      </c>
      <c r="S7" s="9" t="s">
        <v>48</v>
      </c>
      <c r="T7" s="89"/>
      <c r="U7" s="93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6" customHeight="1" spans="1:16384">
      <c r="A8" s="19">
        <v>1</v>
      </c>
      <c r="B8" s="20">
        <v>44719</v>
      </c>
      <c r="C8" s="21"/>
      <c r="D8" s="22">
        <v>126279</v>
      </c>
      <c r="E8" s="23" t="s">
        <v>49</v>
      </c>
      <c r="F8" s="24" t="s">
        <v>50</v>
      </c>
      <c r="G8" s="25"/>
      <c r="H8" s="26"/>
      <c r="I8" s="25"/>
      <c r="J8" s="37"/>
      <c r="K8" s="19"/>
      <c r="L8" s="19"/>
      <c r="M8" s="25"/>
      <c r="N8" s="66" t="s">
        <v>51</v>
      </c>
      <c r="O8" s="67"/>
      <c r="P8" s="9"/>
      <c r="Q8" s="96" t="s">
        <v>52</v>
      </c>
      <c r="R8" s="97"/>
      <c r="S8" s="43"/>
      <c r="T8" s="98">
        <v>125300</v>
      </c>
      <c r="U8" s="99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5" customHeight="1" spans="1:16384">
      <c r="A9" s="19"/>
      <c r="B9" s="20"/>
      <c r="C9" s="27"/>
      <c r="D9" s="22">
        <v>125300</v>
      </c>
      <c r="E9" s="23" t="s">
        <v>49</v>
      </c>
      <c r="F9" s="24" t="s">
        <v>50</v>
      </c>
      <c r="G9" s="28"/>
      <c r="H9" s="26"/>
      <c r="I9" s="25"/>
      <c r="J9" s="37"/>
      <c r="K9" s="43"/>
      <c r="L9" s="43"/>
      <c r="M9" s="25"/>
      <c r="N9" s="66"/>
      <c r="O9" s="67"/>
      <c r="P9" s="9"/>
      <c r="Q9" s="96" t="s">
        <v>53</v>
      </c>
      <c r="R9" s="9"/>
      <c r="S9" s="9"/>
      <c r="T9" s="98">
        <v>126279</v>
      </c>
      <c r="U9" s="43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5" customHeight="1" spans="1:16384">
      <c r="A10" s="19"/>
      <c r="B10" s="20"/>
      <c r="C10" s="27"/>
      <c r="D10" s="22">
        <v>100000</v>
      </c>
      <c r="E10" s="23" t="s">
        <v>49</v>
      </c>
      <c r="F10" s="24" t="s">
        <v>50</v>
      </c>
      <c r="G10" s="28"/>
      <c r="H10" s="26"/>
      <c r="I10" s="25"/>
      <c r="J10" s="37"/>
      <c r="K10" s="43"/>
      <c r="L10" s="43"/>
      <c r="M10" s="25"/>
      <c r="N10" s="66"/>
      <c r="O10" s="67">
        <v>100000</v>
      </c>
      <c r="P10" s="9" t="s">
        <v>75</v>
      </c>
      <c r="Q10" s="96"/>
      <c r="R10" s="9"/>
      <c r="S10" s="9"/>
      <c r="T10" s="98"/>
      <c r="U10" s="43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42" customHeight="1" spans="1:16384">
      <c r="A11" s="29">
        <v>2</v>
      </c>
      <c r="B11" s="20">
        <v>44809</v>
      </c>
      <c r="C11" s="21">
        <v>1480000</v>
      </c>
      <c r="D11" s="22"/>
      <c r="E11" s="23" t="s">
        <v>63</v>
      </c>
      <c r="F11" s="23" t="s">
        <v>64</v>
      </c>
      <c r="G11" s="28"/>
      <c r="H11" s="26">
        <v>0.01</v>
      </c>
      <c r="I11" s="25">
        <v>86885.75</v>
      </c>
      <c r="J11" s="37" t="s">
        <v>65</v>
      </c>
      <c r="K11" s="43">
        <v>52000</v>
      </c>
      <c r="L11" s="43" t="s">
        <v>66</v>
      </c>
      <c r="M11" s="25">
        <v>500</v>
      </c>
      <c r="N11" s="66" t="s">
        <v>67</v>
      </c>
      <c r="O11" s="68"/>
      <c r="P11" s="69"/>
      <c r="Q11" s="96" t="s">
        <v>68</v>
      </c>
      <c r="R11" s="9">
        <v>3592439.6</v>
      </c>
      <c r="S11" s="9"/>
      <c r="T11" s="98">
        <v>1380000</v>
      </c>
      <c r="U11" s="43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42" customHeight="1" spans="1:16384">
      <c r="A12" s="19"/>
      <c r="B12" s="20"/>
      <c r="C12" s="21">
        <v>520000</v>
      </c>
      <c r="D12" s="22"/>
      <c r="E12" s="23" t="s">
        <v>69</v>
      </c>
      <c r="F12" s="23" t="s">
        <v>70</v>
      </c>
      <c r="G12" s="30"/>
      <c r="H12" s="26"/>
      <c r="I12" s="25">
        <v>-44208.14</v>
      </c>
      <c r="J12" s="37" t="s">
        <v>71</v>
      </c>
      <c r="K12" s="19">
        <v>4422.39</v>
      </c>
      <c r="L12" s="19" t="s">
        <v>72</v>
      </c>
      <c r="M12" s="25">
        <v>400</v>
      </c>
      <c r="N12" s="66" t="s">
        <v>73</v>
      </c>
      <c r="O12" s="67"/>
      <c r="P12" s="9"/>
      <c r="Q12" s="96" t="s">
        <v>74</v>
      </c>
      <c r="R12" s="9">
        <v>2431366.26</v>
      </c>
      <c r="S12" s="9"/>
      <c r="T12" s="98">
        <v>520000</v>
      </c>
      <c r="U12" s="43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4" customHeight="1" spans="1:16384">
      <c r="A13" s="29">
        <v>3</v>
      </c>
      <c r="B13" s="20">
        <v>44833</v>
      </c>
      <c r="C13" s="21">
        <v>1500000</v>
      </c>
      <c r="D13" s="22"/>
      <c r="E13" s="23" t="s">
        <v>63</v>
      </c>
      <c r="F13" s="23" t="s">
        <v>64</v>
      </c>
      <c r="G13" s="30"/>
      <c r="H13" s="26">
        <v>0.01</v>
      </c>
      <c r="I13" s="25">
        <v>86885.75</v>
      </c>
      <c r="J13" s="37" t="s">
        <v>76</v>
      </c>
      <c r="K13" s="43">
        <v>0</v>
      </c>
      <c r="L13" s="43"/>
      <c r="M13" s="25">
        <v>300</v>
      </c>
      <c r="N13" s="43" t="s">
        <v>73</v>
      </c>
      <c r="O13" s="43"/>
      <c r="P13" s="43"/>
      <c r="Q13" s="96" t="s">
        <v>68</v>
      </c>
      <c r="R13" s="9">
        <v>3592439.6</v>
      </c>
      <c r="S13" s="43"/>
      <c r="T13" s="98">
        <v>1246000</v>
      </c>
      <c r="U13" s="43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42" customHeight="1" spans="1:16384">
      <c r="A14" s="19"/>
      <c r="B14" s="20"/>
      <c r="C14" s="31"/>
      <c r="D14" s="22"/>
      <c r="E14" s="23"/>
      <c r="F14" s="23"/>
      <c r="G14" s="30"/>
      <c r="H14" s="26"/>
      <c r="I14" s="25">
        <v>-6885.75</v>
      </c>
      <c r="J14" s="37" t="s">
        <v>71</v>
      </c>
      <c r="K14" s="43"/>
      <c r="L14" s="43"/>
      <c r="M14" s="25">
        <v>-300</v>
      </c>
      <c r="N14" s="66" t="s">
        <v>71</v>
      </c>
      <c r="O14" s="70"/>
      <c r="P14" s="69"/>
      <c r="Q14" s="96" t="s">
        <v>77</v>
      </c>
      <c r="R14" s="9">
        <v>2284715</v>
      </c>
      <c r="S14" s="9"/>
      <c r="T14" s="98">
        <v>174000</v>
      </c>
      <c r="U14" s="43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29">
        <v>4</v>
      </c>
      <c r="B15" s="32">
        <v>44855</v>
      </c>
      <c r="C15" s="21">
        <v>985000</v>
      </c>
      <c r="D15" s="22"/>
      <c r="E15" s="23"/>
      <c r="F15" s="23"/>
      <c r="G15" s="30"/>
      <c r="H15" s="26"/>
      <c r="I15" s="25">
        <v>0</v>
      </c>
      <c r="J15" s="30"/>
      <c r="K15" s="19">
        <v>51500</v>
      </c>
      <c r="L15" s="19" t="s">
        <v>66</v>
      </c>
      <c r="M15" s="25">
        <v>200</v>
      </c>
      <c r="N15" s="66" t="s">
        <v>73</v>
      </c>
      <c r="O15" s="67"/>
      <c r="P15" s="9"/>
      <c r="Q15" s="100" t="s">
        <v>77</v>
      </c>
      <c r="R15" s="9">
        <v>2284715</v>
      </c>
      <c r="S15" s="101"/>
      <c r="T15" s="98">
        <v>852000</v>
      </c>
      <c r="U15" s="102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44" customHeight="1" spans="1:16384">
      <c r="A16" s="19"/>
      <c r="B16" s="33"/>
      <c r="C16" s="21">
        <v>1700000</v>
      </c>
      <c r="D16" s="34"/>
      <c r="E16" s="23"/>
      <c r="F16" s="23"/>
      <c r="G16" s="30"/>
      <c r="H16" s="26"/>
      <c r="I16" s="25"/>
      <c r="J16" s="30"/>
      <c r="K16" s="43">
        <v>4379.86</v>
      </c>
      <c r="L16" s="71" t="s">
        <v>78</v>
      </c>
      <c r="M16" s="25">
        <v>100</v>
      </c>
      <c r="N16" s="66" t="s">
        <v>73</v>
      </c>
      <c r="O16" s="67"/>
      <c r="P16" s="9"/>
      <c r="Q16" s="96" t="s">
        <v>79</v>
      </c>
      <c r="R16" s="9">
        <v>724350</v>
      </c>
      <c r="S16" s="101"/>
      <c r="T16" s="98">
        <v>724350</v>
      </c>
      <c r="U16" s="102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43" customHeight="1" spans="1:16384">
      <c r="A17" s="19"/>
      <c r="B17" s="32"/>
      <c r="C17" s="31"/>
      <c r="D17" s="35"/>
      <c r="E17" s="23"/>
      <c r="F17" s="23"/>
      <c r="G17" s="28"/>
      <c r="H17" s="26"/>
      <c r="I17" s="25"/>
      <c r="J17" s="25"/>
      <c r="K17" s="19"/>
      <c r="L17" s="19"/>
      <c r="M17" s="25"/>
      <c r="N17" s="66"/>
      <c r="O17" s="25"/>
      <c r="P17" s="66"/>
      <c r="Q17" s="100" t="s">
        <v>80</v>
      </c>
      <c r="R17" s="9">
        <v>2087100</v>
      </c>
      <c r="S17" s="101"/>
      <c r="T17" s="103">
        <v>903600</v>
      </c>
      <c r="U17" s="102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42" customHeight="1" spans="1:16384">
      <c r="A18" s="19"/>
      <c r="B18" s="36"/>
      <c r="C18" s="31"/>
      <c r="D18" s="35"/>
      <c r="E18" s="37"/>
      <c r="F18" s="38"/>
      <c r="G18" s="39"/>
      <c r="H18" s="40"/>
      <c r="I18" s="25"/>
      <c r="J18" s="25"/>
      <c r="K18" s="25"/>
      <c r="L18" s="25"/>
      <c r="M18" s="25"/>
      <c r="N18" s="66" t="s">
        <v>51</v>
      </c>
      <c r="O18" s="25"/>
      <c r="P18" s="66"/>
      <c r="Q18" s="100" t="s">
        <v>77</v>
      </c>
      <c r="R18" s="9">
        <v>2284715</v>
      </c>
      <c r="S18" s="101"/>
      <c r="T18" s="103">
        <v>148800</v>
      </c>
      <c r="U18" s="102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44" customHeight="1" spans="1:16384">
      <c r="A19" s="29">
        <v>5</v>
      </c>
      <c r="B19" s="33">
        <v>44860</v>
      </c>
      <c r="C19" s="21">
        <v>515000</v>
      </c>
      <c r="D19" s="35"/>
      <c r="E19" s="23" t="s">
        <v>69</v>
      </c>
      <c r="F19" s="23" t="s">
        <v>70</v>
      </c>
      <c r="G19" s="39"/>
      <c r="H19" s="41"/>
      <c r="I19" s="25">
        <v>0</v>
      </c>
      <c r="J19" s="25"/>
      <c r="K19" s="37">
        <v>0</v>
      </c>
      <c r="L19" s="37"/>
      <c r="M19" s="25"/>
      <c r="N19" s="66"/>
      <c r="O19" s="25"/>
      <c r="P19" s="66"/>
      <c r="Q19" s="100" t="s">
        <v>74</v>
      </c>
      <c r="R19" s="9">
        <v>2431366.26</v>
      </c>
      <c r="S19" s="9"/>
      <c r="T19" s="103">
        <v>515000</v>
      </c>
      <c r="U19" s="102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42" customHeight="1" spans="1:16384">
      <c r="A20" s="29">
        <v>6</v>
      </c>
      <c r="B20" s="33">
        <v>44882</v>
      </c>
      <c r="C20" s="21">
        <v>3195000</v>
      </c>
      <c r="D20" s="35"/>
      <c r="E20" s="23" t="s">
        <v>63</v>
      </c>
      <c r="F20" s="23" t="s">
        <v>64</v>
      </c>
      <c r="G20" s="39"/>
      <c r="H20" s="40"/>
      <c r="I20" s="25">
        <v>0</v>
      </c>
      <c r="J20" s="25"/>
      <c r="K20" s="25">
        <v>70271.5</v>
      </c>
      <c r="L20" s="72" t="s">
        <v>82</v>
      </c>
      <c r="M20" s="25">
        <v>300</v>
      </c>
      <c r="N20" s="66" t="s">
        <v>73</v>
      </c>
      <c r="O20" s="25"/>
      <c r="P20" s="66"/>
      <c r="Q20" s="100" t="s">
        <v>80</v>
      </c>
      <c r="R20" s="9">
        <v>2087100</v>
      </c>
      <c r="S20" s="9"/>
      <c r="T20" s="103">
        <v>564750</v>
      </c>
      <c r="U20" s="10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42" customHeight="1" spans="1:16384">
      <c r="A21" s="19"/>
      <c r="B21" s="36"/>
      <c r="C21" s="31"/>
      <c r="D21" s="35"/>
      <c r="E21" s="23"/>
      <c r="F21" s="23"/>
      <c r="G21" s="39"/>
      <c r="H21" s="41"/>
      <c r="I21" s="25"/>
      <c r="J21" s="25"/>
      <c r="K21" s="25">
        <v>1954.13</v>
      </c>
      <c r="L21" s="72" t="s">
        <v>83</v>
      </c>
      <c r="M21" s="25"/>
      <c r="N21" s="66"/>
      <c r="O21" s="25"/>
      <c r="P21" s="66"/>
      <c r="Q21" s="100" t="s">
        <v>68</v>
      </c>
      <c r="R21" s="9">
        <v>3592439.6</v>
      </c>
      <c r="S21" s="9"/>
      <c r="T21" s="103">
        <v>960000</v>
      </c>
      <c r="U21" s="10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42" customHeight="1" spans="1:16384">
      <c r="A22" s="19"/>
      <c r="B22" s="36"/>
      <c r="C22" s="31"/>
      <c r="D22" s="35"/>
      <c r="E22" s="23"/>
      <c r="F22" s="23"/>
      <c r="G22" s="39"/>
      <c r="H22" s="41"/>
      <c r="I22" s="25"/>
      <c r="J22" s="25"/>
      <c r="K22" s="25">
        <v>1065</v>
      </c>
      <c r="L22" s="72" t="s">
        <v>84</v>
      </c>
      <c r="M22" s="25"/>
      <c r="N22" s="66"/>
      <c r="O22" s="25"/>
      <c r="P22" s="66"/>
      <c r="Q22" s="100" t="s">
        <v>77</v>
      </c>
      <c r="R22" s="9">
        <v>2284715</v>
      </c>
      <c r="S22" s="9"/>
      <c r="T22" s="103">
        <v>880380</v>
      </c>
      <c r="U22" s="10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43" customHeight="1" spans="1:16384">
      <c r="A23" s="42">
        <v>7</v>
      </c>
      <c r="B23" s="33">
        <v>44886</v>
      </c>
      <c r="C23" s="43"/>
      <c r="D23" s="43"/>
      <c r="E23" s="43"/>
      <c r="F23" s="43"/>
      <c r="G23" s="39"/>
      <c r="H23" s="41"/>
      <c r="I23" s="25"/>
      <c r="J23" s="25"/>
      <c r="K23" s="25"/>
      <c r="L23" s="25"/>
      <c r="M23" s="25"/>
      <c r="N23" s="66" t="s">
        <v>85</v>
      </c>
      <c r="O23" s="25"/>
      <c r="P23" s="66"/>
      <c r="Q23" s="100" t="s">
        <v>86</v>
      </c>
      <c r="R23" s="9">
        <v>2431366.26</v>
      </c>
      <c r="S23" s="9"/>
      <c r="T23" s="103">
        <v>381000</v>
      </c>
      <c r="U23" s="10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45" customHeight="1" spans="1:16384">
      <c r="A24" s="19"/>
      <c r="B24" s="36"/>
      <c r="C24" s="31"/>
      <c r="D24" s="35"/>
      <c r="E24" s="23"/>
      <c r="F24" s="23"/>
      <c r="G24" s="39"/>
      <c r="H24" s="41"/>
      <c r="I24" s="25"/>
      <c r="J24" s="25"/>
      <c r="K24" s="25"/>
      <c r="L24" s="25"/>
      <c r="M24" s="25"/>
      <c r="N24" s="66"/>
      <c r="O24" s="25"/>
      <c r="P24" s="66"/>
      <c r="Q24" s="100" t="s">
        <v>87</v>
      </c>
      <c r="R24" s="9">
        <v>1510100.21</v>
      </c>
      <c r="S24" s="9"/>
      <c r="T24" s="103">
        <v>335270</v>
      </c>
      <c r="U24" s="10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45" customHeight="1" spans="1:16384">
      <c r="A25" s="29">
        <v>7</v>
      </c>
      <c r="B25" s="33">
        <v>44886</v>
      </c>
      <c r="C25" s="21">
        <v>355000</v>
      </c>
      <c r="D25" s="35"/>
      <c r="E25" s="23" t="s">
        <v>69</v>
      </c>
      <c r="F25" s="23" t="s">
        <v>70</v>
      </c>
      <c r="G25" s="39"/>
      <c r="H25" s="41"/>
      <c r="I25" s="25">
        <v>0</v>
      </c>
      <c r="J25" s="25"/>
      <c r="K25" s="25">
        <v>0</v>
      </c>
      <c r="L25" s="25"/>
      <c r="M25" s="25"/>
      <c r="N25" s="66"/>
      <c r="O25" s="25"/>
      <c r="P25" s="66"/>
      <c r="Q25" s="100" t="s">
        <v>74</v>
      </c>
      <c r="R25" s="9">
        <v>2431366.26</v>
      </c>
      <c r="S25" s="9"/>
      <c r="T25" s="103">
        <v>355000</v>
      </c>
      <c r="U25" s="10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45" customHeight="1" spans="1:16384">
      <c r="A26" s="44">
        <v>8</v>
      </c>
      <c r="B26" s="45">
        <v>44911</v>
      </c>
      <c r="C26" s="46">
        <v>2640000</v>
      </c>
      <c r="D26" s="47"/>
      <c r="E26" s="48" t="s">
        <v>63</v>
      </c>
      <c r="F26" s="48" t="s">
        <v>64</v>
      </c>
      <c r="G26" s="49"/>
      <c r="H26" s="50"/>
      <c r="I26" s="73">
        <v>0</v>
      </c>
      <c r="J26" s="73"/>
      <c r="K26" s="73">
        <v>0</v>
      </c>
      <c r="L26" s="73"/>
      <c r="M26" s="73">
        <v>500</v>
      </c>
      <c r="N26" s="74" t="s">
        <v>73</v>
      </c>
      <c r="O26" s="73"/>
      <c r="P26" s="74"/>
      <c r="Q26" s="105" t="s">
        <v>86</v>
      </c>
      <c r="R26" s="101">
        <v>2431366.26</v>
      </c>
      <c r="S26" s="101"/>
      <c r="T26" s="106">
        <v>2086000</v>
      </c>
      <c r="U26" s="10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45" customHeight="1" spans="1:16384">
      <c r="A27" s="44"/>
      <c r="B27" s="45"/>
      <c r="C27" s="46">
        <v>1010000</v>
      </c>
      <c r="D27" s="47"/>
      <c r="E27" s="48" t="s">
        <v>63</v>
      </c>
      <c r="F27" s="48" t="s">
        <v>64</v>
      </c>
      <c r="G27" s="49"/>
      <c r="H27" s="50"/>
      <c r="I27" s="73"/>
      <c r="J27" s="73"/>
      <c r="K27" s="73"/>
      <c r="L27" s="73"/>
      <c r="M27" s="73"/>
      <c r="N27" s="74"/>
      <c r="O27" s="73"/>
      <c r="P27" s="74"/>
      <c r="Q27" s="105" t="s">
        <v>88</v>
      </c>
      <c r="R27" s="101">
        <v>121640</v>
      </c>
      <c r="S27" s="101"/>
      <c r="T27" s="106">
        <v>121640</v>
      </c>
      <c r="U27" s="10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ht="45" customHeight="1" spans="1:16384">
      <c r="A28" s="44"/>
      <c r="B28" s="45"/>
      <c r="C28" s="46"/>
      <c r="D28" s="47">
        <v>-100000</v>
      </c>
      <c r="E28" s="48"/>
      <c r="F28" s="48"/>
      <c r="G28" s="49"/>
      <c r="H28" s="50"/>
      <c r="I28" s="73"/>
      <c r="J28" s="73"/>
      <c r="K28" s="73"/>
      <c r="L28" s="73"/>
      <c r="M28" s="73"/>
      <c r="N28" s="74"/>
      <c r="O28" s="73">
        <v>-100000</v>
      </c>
      <c r="P28" s="74" t="s">
        <v>89</v>
      </c>
      <c r="Q28" s="105" t="s">
        <v>90</v>
      </c>
      <c r="R28" s="101">
        <v>2254000</v>
      </c>
      <c r="S28" s="101"/>
      <c r="T28" s="106">
        <v>514950</v>
      </c>
      <c r="U28" s="10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ht="45" customHeight="1" spans="1:16384">
      <c r="A29" s="51"/>
      <c r="B29" s="52"/>
      <c r="C29" s="53"/>
      <c r="D29" s="47"/>
      <c r="E29" s="48"/>
      <c r="F29" s="48"/>
      <c r="G29" s="49"/>
      <c r="H29" s="50"/>
      <c r="I29" s="73"/>
      <c r="J29" s="73"/>
      <c r="K29" s="73"/>
      <c r="L29" s="73"/>
      <c r="M29" s="73"/>
      <c r="N29" s="74"/>
      <c r="O29" s="73"/>
      <c r="P29" s="74"/>
      <c r="Q29" s="105" t="s">
        <v>87</v>
      </c>
      <c r="R29" s="101">
        <v>1510100.21</v>
      </c>
      <c r="S29" s="101"/>
      <c r="T29" s="106">
        <v>926800</v>
      </c>
      <c r="U29" s="10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ht="31" customHeight="1" spans="1:16384">
      <c r="A30" s="51"/>
      <c r="B30" s="52"/>
      <c r="C30" s="53"/>
      <c r="D30" s="47"/>
      <c r="E30" s="48"/>
      <c r="F30" s="48"/>
      <c r="G30" s="49"/>
      <c r="H30" s="50"/>
      <c r="I30" s="73"/>
      <c r="J30" s="73"/>
      <c r="K30" s="73"/>
      <c r="L30" s="73"/>
      <c r="M30" s="73"/>
      <c r="N30" s="74"/>
      <c r="O30" s="73"/>
      <c r="P30" s="74"/>
      <c r="Q30" s="105"/>
      <c r="R30" s="101"/>
      <c r="S30" s="101"/>
      <c r="T30" s="106"/>
      <c r="U30" s="10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ht="30" customHeight="1" spans="1:16384">
      <c r="A31" s="6" t="s">
        <v>54</v>
      </c>
      <c r="B31" s="6"/>
      <c r="C31" s="54">
        <f>SUM(C8:C30)</f>
        <v>13900000</v>
      </c>
      <c r="D31" s="55">
        <f>SUM(D8:D30)</f>
        <v>251579</v>
      </c>
      <c r="E31" s="56"/>
      <c r="F31" s="56"/>
      <c r="G31" s="56"/>
      <c r="H31" s="54" t="s">
        <v>55</v>
      </c>
      <c r="I31" s="67">
        <f>SUM(I8:I30)</f>
        <v>122677.61</v>
      </c>
      <c r="J31" s="56"/>
      <c r="K31" s="67">
        <f>SUM(K8:K30)</f>
        <v>185592.88</v>
      </c>
      <c r="L31" s="67"/>
      <c r="M31" s="67">
        <f>SUM(M8:M30)</f>
        <v>2000</v>
      </c>
      <c r="N31" s="54" t="s">
        <v>55</v>
      </c>
      <c r="O31" s="67">
        <f>SUM(O8:O30)</f>
        <v>0</v>
      </c>
      <c r="P31" s="54" t="s">
        <v>55</v>
      </c>
      <c r="Q31" s="54"/>
      <c r="R31" s="54"/>
      <c r="S31" s="54"/>
      <c r="T31" s="67">
        <f>SUM(T8:T30)</f>
        <v>13841119</v>
      </c>
      <c r="U31" s="107">
        <f>D31+C31-T31-I31-K31-M31-O31</f>
        <v>189.510000000009</v>
      </c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ht="30" customHeight="1" spans="1:16384">
      <c r="A32" s="57" t="s">
        <v>56</v>
      </c>
      <c r="B32" s="57"/>
      <c r="C32" s="57" t="s">
        <v>57</v>
      </c>
      <c r="D32" s="57"/>
      <c r="E32" s="57"/>
      <c r="F32" s="58">
        <f>O32</f>
        <v>3649390</v>
      </c>
      <c r="G32" s="59"/>
      <c r="H32" s="60" t="s">
        <v>58</v>
      </c>
      <c r="I32" s="75"/>
      <c r="J32" s="75"/>
      <c r="K32" s="75"/>
      <c r="L32" s="75"/>
      <c r="M32" s="76"/>
      <c r="N32" s="57" t="s">
        <v>59</v>
      </c>
      <c r="O32" s="77">
        <f>T26+T27+T28+T29</f>
        <v>3649390</v>
      </c>
      <c r="P32" s="78"/>
      <c r="Q32" s="78"/>
      <c r="R32" s="78"/>
      <c r="S32" s="78"/>
      <c r="T32" s="78"/>
      <c r="U32" s="108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ht="30" customHeight="1" spans="1:16384">
      <c r="A33" s="57"/>
      <c r="B33" s="57"/>
      <c r="C33" s="57" t="s">
        <v>60</v>
      </c>
      <c r="D33" s="57"/>
      <c r="E33" s="57"/>
      <c r="F33" s="58">
        <v>0</v>
      </c>
      <c r="G33" s="59"/>
      <c r="H33" s="61"/>
      <c r="I33" s="79"/>
      <c r="J33" s="79"/>
      <c r="K33" s="79"/>
      <c r="L33" s="79"/>
      <c r="M33" s="80"/>
      <c r="N33" s="57" t="s">
        <v>61</v>
      </c>
      <c r="O33" s="81">
        <f>O32</f>
        <v>3649390</v>
      </c>
      <c r="P33" s="82"/>
      <c r="Q33" s="82"/>
      <c r="R33" s="82"/>
      <c r="S33" s="82"/>
      <c r="T33" s="82"/>
      <c r="U33" s="109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  <row r="34" s="1" customFormat="1" spans="2:16384">
      <c r="B34" s="2"/>
      <c r="E34" s="3"/>
      <c r="F34" s="3"/>
      <c r="G34" s="3"/>
      <c r="I34" s="3"/>
      <c r="J34" s="3"/>
      <c r="M34" s="3"/>
      <c r="T34" s="3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  <c r="XEW34" s="4"/>
      <c r="XEX34" s="4"/>
      <c r="XEY34" s="4"/>
      <c r="XEZ34" s="4"/>
      <c r="XFA34" s="4"/>
      <c r="XFB34" s="4"/>
      <c r="XFC34" s="4"/>
      <c r="XFD34" s="4"/>
    </row>
    <row r="35" s="1" customFormat="1" spans="2:16384">
      <c r="B35" s="2"/>
      <c r="E35" s="3"/>
      <c r="F35" s="3"/>
      <c r="G35" s="3"/>
      <c r="I35" s="3"/>
      <c r="J35" s="3"/>
      <c r="M35" s="3"/>
      <c r="T35" s="3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  <c r="XEW35" s="4"/>
      <c r="XEX35" s="4"/>
      <c r="XEY35" s="4"/>
      <c r="XEZ35" s="4"/>
      <c r="XFA35" s="4"/>
      <c r="XFB35" s="4"/>
      <c r="XFC35" s="4"/>
      <c r="XFD35" s="4"/>
    </row>
    <row r="36" s="1" customFormat="1" spans="2:16384">
      <c r="B36" s="2"/>
      <c r="E36" s="3"/>
      <c r="F36" s="3"/>
      <c r="G36" s="3"/>
      <c r="I36" s="3"/>
      <c r="J36" s="3"/>
      <c r="M36" s="3"/>
      <c r="T36" s="3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  <c r="XEU36" s="4"/>
      <c r="XEV36" s="4"/>
      <c r="XEW36" s="4"/>
      <c r="XEX36" s="4"/>
      <c r="XEY36" s="4"/>
      <c r="XEZ36" s="4"/>
      <c r="XFA36" s="4"/>
      <c r="XFB36" s="4"/>
      <c r="XFC36" s="4"/>
      <c r="XFD36" s="4"/>
    </row>
    <row r="37" s="1" customFormat="1" spans="2:16384">
      <c r="B37" s="2"/>
      <c r="E37" s="3"/>
      <c r="F37" s="3"/>
      <c r="G37" s="3"/>
      <c r="I37" s="3"/>
      <c r="J37" s="3"/>
      <c r="M37" s="3"/>
      <c r="T37" s="3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  <c r="XEU37" s="4"/>
      <c r="XEV37" s="4"/>
      <c r="XEW37" s="4"/>
      <c r="XEX37" s="4"/>
      <c r="XEY37" s="4"/>
      <c r="XEZ37" s="4"/>
      <c r="XFA37" s="4"/>
      <c r="XFB37" s="4"/>
      <c r="XFC37" s="4"/>
      <c r="XFD37" s="4"/>
    </row>
    <row r="38" s="1" customFormat="1" spans="2:16384">
      <c r="B38" s="2"/>
      <c r="E38" s="3"/>
      <c r="F38" s="3"/>
      <c r="G38" s="3"/>
      <c r="I38" s="3"/>
      <c r="J38" s="3"/>
      <c r="M38" s="3"/>
      <c r="T38" s="3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  <c r="XEU38" s="4"/>
      <c r="XEV38" s="4"/>
      <c r="XEW38" s="4"/>
      <c r="XEX38" s="4"/>
      <c r="XEY38" s="4"/>
      <c r="XEZ38" s="4"/>
      <c r="XFA38" s="4"/>
      <c r="XFB38" s="4"/>
      <c r="XFC38" s="4"/>
      <c r="XFD38" s="4"/>
    </row>
    <row r="39" s="1" customFormat="1" spans="2:16384">
      <c r="B39" s="62"/>
      <c r="E39" s="3"/>
      <c r="F39" s="3"/>
      <c r="G39" s="3"/>
      <c r="I39" s="3"/>
      <c r="J39" s="3"/>
      <c r="M39" s="3"/>
      <c r="T39" s="3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  <c r="XEU39" s="4"/>
      <c r="XEV39" s="4"/>
      <c r="XEW39" s="4"/>
      <c r="XEX39" s="4"/>
      <c r="XEY39" s="4"/>
      <c r="XEZ39" s="4"/>
      <c r="XFA39" s="4"/>
      <c r="XFB39" s="4"/>
      <c r="XFC39" s="4"/>
      <c r="XFD39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31:B31"/>
    <mergeCell ref="C32:E32"/>
    <mergeCell ref="F32:G32"/>
    <mergeCell ref="O32:U32"/>
    <mergeCell ref="C33:E33"/>
    <mergeCell ref="F33:G33"/>
    <mergeCell ref="O33:U33"/>
    <mergeCell ref="A5:A7"/>
    <mergeCell ref="T5:T7"/>
    <mergeCell ref="U5:U7"/>
    <mergeCell ref="A32:B33"/>
    <mergeCell ref="H32:M33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Kingsoft Office</Application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1-1</vt:lpstr>
      <vt:lpstr>1-2</vt:lpstr>
      <vt:lpstr>2-1</vt:lpstr>
      <vt:lpstr>3-1</vt:lpstr>
      <vt:lpstr>3-2</vt:lpstr>
      <vt:lpstr>4-1</vt:lpstr>
      <vt:lpstr>4-2</vt:lpstr>
      <vt:lpstr>4-3</vt:lpstr>
      <vt:lpstr>5-1</vt:lpstr>
      <vt:lpstr>6-1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</dc:creator>
  <cp:lastModifiedBy>朱大金</cp:lastModifiedBy>
  <dcterms:created xsi:type="dcterms:W3CDTF">2017-01-11T04:48:00Z</dcterms:created>
  <dcterms:modified xsi:type="dcterms:W3CDTF">2023-01-12T07:47:36Z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F68181F6B9634207A95492B065FDA041</vt:lpwstr>
  </property>
</Properties>
</file>