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7"/>
  </bookViews>
  <sheets>
    <sheet name="1-1" sheetId="12" r:id="rId1"/>
    <sheet name="1-2" sheetId="13" r:id="rId2"/>
    <sheet name="1-3" sheetId="14" r:id="rId3"/>
    <sheet name="1-4" sheetId="15" r:id="rId4"/>
    <sheet name="1-5" sheetId="16" r:id="rId5"/>
    <sheet name="1-6" sheetId="17" r:id="rId6"/>
    <sheet name="2-1" sheetId="18" r:id="rId7"/>
    <sheet name="3-1" sheetId="19" r:id="rId8"/>
  </sheets>
  <calcPr calcId="144525"/>
</workbook>
</file>

<file path=xl/sharedStrings.xml><?xml version="1.0" encoding="utf-8"?>
<sst xmlns="http://schemas.openxmlformats.org/spreadsheetml/2006/main" count="700" uniqueCount="73">
  <si>
    <t xml:space="preserve">工程款支付证书 </t>
  </si>
  <si>
    <t>工程名称</t>
  </si>
  <si>
    <t>S260新合蚌路改建工程新站区段路灯照明土建部分</t>
  </si>
  <si>
    <t>建设单位</t>
  </si>
  <si>
    <t>ERP编号</t>
  </si>
  <si>
    <t>档案编号</t>
  </si>
  <si>
    <t>合同金额</t>
  </si>
  <si>
    <t>中标时间</t>
  </si>
  <si>
    <t>已提供工程资料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</si>
  <si>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</si>
  <si>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</si>
  <si>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</si>
  <si>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</si>
  <si>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</si>
  <si>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</si>
  <si>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</si>
  <si>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</si>
  <si>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</si>
  <si>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詹克武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</si>
  <si>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</si>
  <si>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</si>
  <si>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</si>
  <si>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</si>
  <si>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</si>
  <si>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</si>
  <si>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</si>
  <si>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</si>
  <si>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</si>
  <si>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</si>
  <si>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</si>
  <si>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</si>
  <si>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</si>
  <si>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</si>
  <si>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</si>
  <si>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</si>
  <si>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</si>
  <si>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</si>
  <si>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</si>
  <si>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</si>
  <si>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</si>
  <si>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</si>
  <si>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</si>
  <si>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</si>
  <si>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</si>
  <si>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</si>
  <si>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</si>
  <si>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</si>
  <si>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</si>
  <si>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</si>
  <si>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</si>
  <si>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</si>
  <si>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</si>
  <si>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安徽诚信项目管理有限公司-中标服务费
开户行：光大银行合肥阜南路支行
账号：7670 0188 0000 6919 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</si>
  <si>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</si>
  <si>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</si>
  <si>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</si>
  <si>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</si>
  <si>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</si>
  <si>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</si>
  <si>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</si>
  <si>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</si>
  <si>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施工合同</t>
  </si>
  <si>
    <t>安徽永健机械配件有限公司-预埋件
开户行：徽商银行合肥裕溪路支行
账号：1080 5010 2100 0008 387</t>
  </si>
  <si>
    <t>施工合同、投资协议</t>
  </si>
  <si>
    <t>安徽疃鑫新型建材有限公司-商品砼
开户行：合肥科技农村商业银行滨湖支行
账号：2001 0220 3848 6660 0000 012</t>
  </si>
  <si>
    <t>专户</t>
  </si>
  <si>
    <t>3401 0401 6000 1212 241</t>
  </si>
  <si>
    <t>转账费</t>
  </si>
  <si>
    <t>昌森</t>
  </si>
  <si>
    <t>企税</t>
  </si>
  <si>
    <t>安徽昌森路桥工程有限公司-劳务
开户行：徽商银行庐江白山支行
账号：2250 0801 1841 0000 02</t>
  </si>
  <si>
    <t>已转公司</t>
  </si>
  <si>
    <t>增值税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</si>
</sst>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_ "/>
    <numFmt numFmtId="178" formatCode="#,##0.00_ "/>
    <numFmt numFmtId="179" formatCode="[DBNum2][$RMB]General;[Red][DBNum2][$RMB]General"/>
    <numFmt numFmtId="180" formatCode="yyyy&quot;年&quot;m&quot;月&quot;d&quot;日&quot;;@"/>
    <numFmt numFmtId="181" formatCode="0.00_ "/>
    <numFmt numFmtId="182" formatCode="0.0%"/>
    <numFmt numFmtId="183" formatCode="0.00_);[Red]\(0.00\)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44" fontId="18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8" fillId="0" borderId="0">
      <protection locked="0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6" applyNumberFormat="0" applyAlignment="0" applyProtection="0">
      <alignment vertical="center"/>
    </xf>
    <xf numFmtId="0" fontId="30" fillId="13" borderId="12" applyNumberFormat="0" applyAlignment="0" applyProtection="0">
      <alignment vertical="center"/>
    </xf>
    <xf numFmtId="0" fontId="31" fillId="14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3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80" fontId="3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80" fontId="0" fillId="0" borderId="2" xfId="0" applyNumberFormat="1" applyFont="1" applyFill="1" applyBorder="1" applyAlignment="1">
      <alignment horizontal="center" vertical="center"/>
    </xf>
    <xf numFmtId="178" fontId="0" fillId="2" borderId="4" xfId="50" applyNumberFormat="1" applyFont="1" applyFill="1" applyBorder="1" applyAlignment="1" applyProtection="1">
      <alignment horizontal="right" vertical="center" shrinkToFit="1"/>
    </xf>
    <xf numFmtId="181" fontId="0" fillId="0" borderId="2" xfId="0" applyNumberFormat="1" applyFont="1" applyFill="1" applyBorder="1" applyAlignment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vertical="center" shrinkToFit="1"/>
    </xf>
    <xf numFmtId="178" fontId="5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80" fontId="0" fillId="0" borderId="6" xfId="0" applyNumberFormat="1" applyFont="1" applyFill="1" applyBorder="1" applyAlignment="1">
      <alignment horizontal="center" vertical="center"/>
    </xf>
    <xf numFmtId="180" fontId="0" fillId="2" borderId="2" xfId="50" applyNumberFormat="1" applyFont="1" applyFill="1" applyBorder="1" applyAlignment="1" applyProtection="1">
      <alignment horizontal="center" vertical="center" shrinkToFi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 wrapText="1"/>
    </xf>
    <xf numFmtId="180" fontId="6" fillId="0" borderId="6" xfId="0" applyNumberFormat="1" applyFont="1" applyFill="1" applyBorder="1" applyAlignment="1">
      <alignment horizontal="center" vertical="center"/>
    </xf>
    <xf numFmtId="178" fontId="6" fillId="2" borderId="4" xfId="50" applyNumberFormat="1" applyFont="1" applyFill="1" applyBorder="1" applyAlignment="1" applyProtection="1">
      <alignment horizontal="right" vertical="center" shrinkToFit="1"/>
    </xf>
    <xf numFmtId="181" fontId="7" fillId="2" borderId="2" xfId="4" applyNumberFormat="1" applyFont="1" applyFill="1" applyBorder="1" applyAlignment="1" applyProtection="1">
      <alignment horizontal="center" vertical="center" wrapText="1"/>
    </xf>
    <xf numFmtId="181" fontId="6" fillId="0" borderId="2" xfId="0" applyNumberFormat="1" applyFont="1" applyFill="1" applyBorder="1" applyAlignment="1">
      <alignment horizontal="center" vertical="center"/>
    </xf>
    <xf numFmtId="181" fontId="6" fillId="0" borderId="2" xfId="0" applyNumberFormat="1" applyFont="1" applyFill="1" applyBorder="1" applyAlignment="1">
      <alignment horizontal="center" vertical="center" wrapText="1"/>
    </xf>
    <xf numFmtId="178" fontId="7" fillId="2" borderId="2" xfId="50" applyNumberFormat="1" applyFont="1" applyFill="1" applyBorder="1" applyAlignment="1" applyProtection="1">
      <alignment vertical="center" shrinkToFit="1"/>
    </xf>
    <xf numFmtId="182" fontId="7" fillId="2" borderId="2" xfId="19" applyNumberFormat="1" applyFont="1" applyFill="1" applyBorder="1" applyAlignment="1" applyProtection="1">
      <alignment horizontal="center" vertical="center" wrapText="1"/>
    </xf>
    <xf numFmtId="180" fontId="5" fillId="2" borderId="2" xfId="50" applyNumberFormat="1" applyFont="1" applyFill="1" applyBorder="1" applyAlignment="1" applyProtection="1">
      <alignment horizontal="center" vertical="center" shrinkToFit="1"/>
    </xf>
    <xf numFmtId="181" fontId="6" fillId="2" borderId="2" xfId="4" applyNumberFormat="1" applyFont="1" applyFill="1" applyBorder="1" applyAlignment="1" applyProtection="1">
      <alignment horizontal="center" vertical="center" wrapTex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81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0" fontId="7" fillId="2" borderId="2" xfId="50" applyFont="1" applyFill="1" applyBorder="1" applyAlignment="1" applyProtection="1">
      <alignment horizontal="center" vertical="center" wrapText="1"/>
    </xf>
    <xf numFmtId="180" fontId="8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4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1" fontId="3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2" xfId="50" applyNumberFormat="1" applyFont="1" applyFill="1" applyBorder="1" applyAlignment="1" applyProtection="1">
      <alignment horizontal="center" vertical="center" wrapText="1" shrinkToFi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8" fontId="11" fillId="2" borderId="3" xfId="50" applyNumberFormat="1" applyFont="1" applyFill="1" applyBorder="1" applyAlignment="1" applyProtection="1">
      <alignment horizontal="center" vertical="center" shrinkToFit="1"/>
    </xf>
    <xf numFmtId="178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79" fontId="11" fillId="2" borderId="3" xfId="50" applyNumberFormat="1" applyFont="1" applyFill="1" applyBorder="1" applyAlignment="1" applyProtection="1">
      <alignment horizontal="center" vertical="center" shrinkToFit="1"/>
    </xf>
    <xf numFmtId="179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0" fontId="10" fillId="2" borderId="2" xfId="50" applyFont="1" applyFill="1" applyBorder="1" applyAlignment="1" applyProtection="1">
      <alignment horizontal="center" vertical="center"/>
    </xf>
    <xf numFmtId="0" fontId="7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81" fontId="1" fillId="2" borderId="2" xfId="50" applyNumberFormat="1" applyFont="1" applyFill="1" applyBorder="1" applyAlignment="1" applyProtection="1">
      <alignment horizontal="center" vertical="center"/>
    </xf>
    <xf numFmtId="10" fontId="6" fillId="0" borderId="2" xfId="0" applyNumberFormat="1" applyFont="1" applyFill="1" applyBorder="1" applyAlignment="1">
      <alignment vertical="center" wrapText="1"/>
    </xf>
    <xf numFmtId="178" fontId="12" fillId="2" borderId="2" xfId="50" applyNumberFormat="1" applyFont="1" applyFill="1" applyBorder="1" applyAlignment="1" applyProtection="1">
      <alignment horizontal="center" vertical="center" wrapText="1"/>
    </xf>
    <xf numFmtId="181" fontId="6" fillId="2" borderId="2" xfId="0" applyNumberFormat="1" applyFont="1" applyFill="1" applyBorder="1" applyAlignment="1">
      <alignment vertical="center"/>
    </xf>
    <xf numFmtId="181" fontId="0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81" fontId="7" fillId="2" borderId="2" xfId="50" applyNumberFormat="1" applyFont="1" applyFill="1" applyBorder="1" applyAlignment="1" applyProtection="1">
      <alignment horizontal="center" vertical="center"/>
    </xf>
    <xf numFmtId="181" fontId="3" fillId="2" borderId="2" xfId="50" applyNumberFormat="1" applyFont="1" applyFill="1" applyBorder="1" applyAlignment="1" applyProtection="1">
      <alignment horizontal="right" vertical="center"/>
    </xf>
    <xf numFmtId="178" fontId="11" fillId="2" borderId="4" xfId="50" applyNumberFormat="1" applyFont="1" applyFill="1" applyBorder="1" applyAlignment="1" applyProtection="1">
      <alignment horizontal="center" vertical="center" shrinkToFit="1"/>
    </xf>
    <xf numFmtId="179" fontId="11" fillId="2" borderId="4" xfId="50" applyNumberFormat="1" applyFont="1" applyFill="1" applyBorder="1" applyAlignment="1" applyProtection="1">
      <alignment horizontal="center" vertical="center" shrinkToFit="1"/>
    </xf>
    <xf numFmtId="181" fontId="6" fillId="0" borderId="2" xfId="0" applyNumberFormat="1" applyFont="1" applyFill="1" applyBorder="1" applyAlignment="1">
      <alignment vertical="center"/>
    </xf>
    <xf numFmtId="178" fontId="7" fillId="2" borderId="2" xfId="50" applyNumberFormat="1" applyFont="1" applyFill="1" applyBorder="1" applyAlignment="1" applyProtection="1">
      <alignment horizontal="left" vertical="center" wrapText="1" shrinkToFit="1"/>
    </xf>
    <xf numFmtId="180" fontId="6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178" fontId="12" fillId="2" borderId="2" xfId="50" applyNumberFormat="1" applyFont="1" applyFill="1" applyBorder="1" applyAlignment="1" applyProtection="1">
      <alignment horizontal="right" vertical="center" shrinkToFit="1"/>
    </xf>
    <xf numFmtId="10" fontId="6" fillId="0" borderId="2" xfId="0" applyNumberFormat="1" applyFont="1" applyFill="1" applyBorder="1" applyAlignment="1">
      <alignment vertical="center"/>
    </xf>
    <xf numFmtId="178" fontId="6" fillId="2" borderId="2" xfId="50" applyNumberFormat="1" applyFont="1" applyFill="1" applyBorder="1" applyAlignment="1" applyProtection="1">
      <alignment horizontal="left" vertical="center" wrapText="1"/>
    </xf>
    <xf numFmtId="180" fontId="6" fillId="0" borderId="2" xfId="0" applyNumberFormat="1" applyFont="1" applyFill="1" applyBorder="1" applyAlignment="1">
      <alignment horizontal="center" vertical="center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2" xfId="50" applyNumberFormat="1" applyFont="1" applyFill="1" applyBorder="1" applyAlignment="1" applyProtection="1">
      <alignment vertical="center" wrapText="1"/>
    </xf>
    <xf numFmtId="178" fontId="7" fillId="2" borderId="4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vertical="center" shrinkToFit="1"/>
    </xf>
    <xf numFmtId="0" fontId="14" fillId="2" borderId="2" xfId="50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19050</xdr:rowOff>
    </xdr:from>
    <xdr:to>
      <xdr:col>5</xdr:col>
      <xdr:colOff>676910</xdr:colOff>
      <xdr:row>57</xdr:row>
      <xdr:rowOff>57150</xdr:rowOff>
    </xdr:to>
    <xdr:pic>
      <xdr:nvPicPr>
        <xdr:cNvPr id="3" name="图片 2" descr="(G8L9Q0T9EP36TMALR_OL7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630160"/>
          <a:ext cx="5969000" cy="518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95250</xdr:colOff>
      <xdr:row>27</xdr:row>
      <xdr:rowOff>104775</xdr:rowOff>
    </xdr:from>
    <xdr:to>
      <xdr:col>5</xdr:col>
      <xdr:colOff>853440</xdr:colOff>
      <xdr:row>58</xdr:row>
      <xdr:rowOff>66675</xdr:rowOff>
    </xdr:to>
    <xdr:pic>
      <xdr:nvPicPr>
        <xdr:cNvPr id="3" name="图片 2" descr="%@51Y`GUY)P4__Z~5)B%3O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7804785"/>
          <a:ext cx="6050915" cy="52768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114300</xdr:rowOff>
    </xdr:from>
    <xdr:to>
      <xdr:col>5</xdr:col>
      <xdr:colOff>730250</xdr:colOff>
      <xdr:row>58</xdr:row>
      <xdr:rowOff>95250</xdr:rowOff>
    </xdr:to>
    <xdr:pic>
      <xdr:nvPicPr>
        <xdr:cNvPr id="3" name="图片 2" descr="HA$F__L@N8Q(K1(][`343O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03210"/>
          <a:ext cx="6022340" cy="5295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114300</xdr:rowOff>
    </xdr:from>
    <xdr:to>
      <xdr:col>5</xdr:col>
      <xdr:colOff>730250</xdr:colOff>
      <xdr:row>58</xdr:row>
      <xdr:rowOff>95250</xdr:rowOff>
    </xdr:to>
    <xdr:pic>
      <xdr:nvPicPr>
        <xdr:cNvPr id="2" name="图片 1" descr="HA$F__L@N8Q(K1(][`343O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06410"/>
          <a:ext cx="6022340" cy="52959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85725</xdr:rowOff>
    </xdr:from>
    <xdr:to>
      <xdr:col>5</xdr:col>
      <xdr:colOff>638810</xdr:colOff>
      <xdr:row>58</xdr:row>
      <xdr:rowOff>47625</xdr:rowOff>
    </xdr:to>
    <xdr:pic>
      <xdr:nvPicPr>
        <xdr:cNvPr id="3" name="图片 2" descr="2022-10-9(2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77835"/>
          <a:ext cx="5930900" cy="5276850"/>
        </a:xfrm>
        <a:prstGeom prst="rect">
          <a:avLst/>
        </a:prstGeom>
      </xdr:spPr>
    </xdr:pic>
    <xdr:clientData/>
  </xdr:twoCellAnchor>
  <xdr:twoCellAnchor editAs="oneCell">
    <xdr:from>
      <xdr:col>5</xdr:col>
      <xdr:colOff>619125</xdr:colOff>
      <xdr:row>27</xdr:row>
      <xdr:rowOff>114300</xdr:rowOff>
    </xdr:from>
    <xdr:to>
      <xdr:col>12</xdr:col>
      <xdr:colOff>469900</xdr:colOff>
      <xdr:row>58</xdr:row>
      <xdr:rowOff>95250</xdr:rowOff>
    </xdr:to>
    <xdr:pic>
      <xdr:nvPicPr>
        <xdr:cNvPr id="4" name="图片 3" descr="2022-10-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11850" y="8106410"/>
          <a:ext cx="5980430" cy="52959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85725</xdr:rowOff>
    </xdr:from>
    <xdr:to>
      <xdr:col>5</xdr:col>
      <xdr:colOff>638810</xdr:colOff>
      <xdr:row>58</xdr:row>
      <xdr:rowOff>47625</xdr:rowOff>
    </xdr:to>
    <xdr:pic>
      <xdr:nvPicPr>
        <xdr:cNvPr id="2" name="图片 1" descr="2022-10-9(2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217535"/>
          <a:ext cx="5930900" cy="5276850"/>
        </a:xfrm>
        <a:prstGeom prst="rect">
          <a:avLst/>
        </a:prstGeom>
      </xdr:spPr>
    </xdr:pic>
    <xdr:clientData/>
  </xdr:twoCellAnchor>
  <xdr:twoCellAnchor editAs="oneCell">
    <xdr:from>
      <xdr:col>5</xdr:col>
      <xdr:colOff>619125</xdr:colOff>
      <xdr:row>27</xdr:row>
      <xdr:rowOff>114300</xdr:rowOff>
    </xdr:from>
    <xdr:to>
      <xdr:col>12</xdr:col>
      <xdr:colOff>469900</xdr:colOff>
      <xdr:row>58</xdr:row>
      <xdr:rowOff>95250</xdr:rowOff>
    </xdr:to>
    <xdr:pic>
      <xdr:nvPicPr>
        <xdr:cNvPr id="3" name="图片 2" descr="2022-10-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11850" y="8246110"/>
          <a:ext cx="5980430" cy="5295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8</xdr:col>
      <xdr:colOff>162560</xdr:colOff>
      <xdr:row>46</xdr:row>
      <xdr:rowOff>9525</xdr:rowOff>
    </xdr:to>
    <xdr:pic>
      <xdr:nvPicPr>
        <xdr:cNvPr id="4" name="图片 3" descr="2022-11-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312785"/>
          <a:ext cx="8612505" cy="3200400"/>
        </a:xfrm>
        <a:prstGeom prst="rect">
          <a:avLst/>
        </a:prstGeom>
      </xdr:spPr>
    </xdr:pic>
    <xdr:clientData/>
  </xdr:twoCellAnchor>
  <xdr:twoCellAnchor editAs="oneCell">
    <xdr:from>
      <xdr:col>8</xdr:col>
      <xdr:colOff>260350</xdr:colOff>
      <xdr:row>27</xdr:row>
      <xdr:rowOff>57150</xdr:rowOff>
    </xdr:from>
    <xdr:to>
      <xdr:col>11</xdr:col>
      <xdr:colOff>457200</xdr:colOff>
      <xdr:row>34</xdr:row>
      <xdr:rowOff>9525</xdr:rowOff>
    </xdr:to>
    <xdr:pic>
      <xdr:nvPicPr>
        <xdr:cNvPr id="5" name="图片 4" descr="0bcb93e872bf531616cb097b37645e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710930" y="8303260"/>
          <a:ext cx="2457450" cy="11525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260350</xdr:colOff>
      <xdr:row>27</xdr:row>
      <xdr:rowOff>57150</xdr:rowOff>
    </xdr:from>
    <xdr:to>
      <xdr:col>11</xdr:col>
      <xdr:colOff>457200</xdr:colOff>
      <xdr:row>34</xdr:row>
      <xdr:rowOff>9525</xdr:rowOff>
    </xdr:to>
    <xdr:pic>
      <xdr:nvPicPr>
        <xdr:cNvPr id="3" name="图片 2" descr="0bcb93e872bf531616cb097b37645e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10930" y="9636760"/>
          <a:ext cx="2457450" cy="1152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38100</xdr:rowOff>
    </xdr:from>
    <xdr:to>
      <xdr:col>8</xdr:col>
      <xdr:colOff>149225</xdr:colOff>
      <xdr:row>47</xdr:row>
      <xdr:rowOff>104775</xdr:rowOff>
    </xdr:to>
    <xdr:pic>
      <xdr:nvPicPr>
        <xdr:cNvPr id="4" name="图片 3" descr="_M72K(T5_IW}B117NV443I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9617710"/>
          <a:ext cx="8599170" cy="3495675"/>
        </a:xfrm>
        <a:prstGeom prst="rect">
          <a:avLst/>
        </a:prstGeom>
      </xdr:spPr>
    </xdr:pic>
    <xdr:clientData/>
  </xdr:twoCellAnchor>
  <xdr:twoCellAnchor editAs="oneCell">
    <xdr:from>
      <xdr:col>12</xdr:col>
      <xdr:colOff>117475</xdr:colOff>
      <xdr:row>27</xdr:row>
      <xdr:rowOff>161925</xdr:rowOff>
    </xdr:from>
    <xdr:to>
      <xdr:col>16</xdr:col>
      <xdr:colOff>2047875</xdr:colOff>
      <xdr:row>31</xdr:row>
      <xdr:rowOff>9525</xdr:rowOff>
    </xdr:to>
    <xdr:pic>
      <xdr:nvPicPr>
        <xdr:cNvPr id="5" name="图片 4" descr="9ca0fddcb25ace8cb6e16aafb6b245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539855" y="9741535"/>
          <a:ext cx="5358765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/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54">
        <v>1</v>
      </c>
      <c r="B8" s="123">
        <v>44657</v>
      </c>
      <c r="C8" s="38"/>
      <c r="D8" s="116">
        <v>10830</v>
      </c>
      <c r="E8" s="40" t="s">
        <v>49</v>
      </c>
      <c r="F8" s="41" t="s">
        <v>50</v>
      </c>
      <c r="G8" s="77"/>
      <c r="H8" s="43"/>
      <c r="I8" s="77"/>
      <c r="J8" s="80"/>
      <c r="K8" s="54"/>
      <c r="L8" s="54"/>
      <c r="M8" s="77"/>
      <c r="N8" s="78" t="s">
        <v>51</v>
      </c>
      <c r="O8" s="120"/>
      <c r="P8" s="108"/>
      <c r="Q8" s="122" t="s">
        <v>52</v>
      </c>
      <c r="R8" s="129"/>
      <c r="S8" s="104"/>
      <c r="T8" s="119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37" customHeight="1" spans="1:16384">
      <c r="A9" s="20"/>
      <c r="B9" s="21"/>
      <c r="C9" s="29"/>
      <c r="D9" s="23"/>
      <c r="E9" s="24"/>
      <c r="F9" s="24"/>
      <c r="G9" s="30"/>
      <c r="H9" s="27"/>
      <c r="I9" s="26"/>
      <c r="J9" s="52"/>
      <c r="K9" s="73"/>
      <c r="L9" s="73"/>
      <c r="M9" s="26"/>
      <c r="N9" s="71"/>
      <c r="O9" s="72"/>
      <c r="P9" s="9"/>
      <c r="Q9" s="102"/>
      <c r="R9" s="9"/>
      <c r="S9" s="9"/>
      <c r="T9" s="35"/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7" customHeight="1" spans="1:16384">
      <c r="A10" s="20"/>
      <c r="B10" s="21"/>
      <c r="C10" s="31"/>
      <c r="D10" s="23"/>
      <c r="E10" s="24"/>
      <c r="F10" s="24"/>
      <c r="G10" s="30"/>
      <c r="H10" s="27"/>
      <c r="I10" s="26"/>
      <c r="J10" s="32"/>
      <c r="K10" s="20"/>
      <c r="L10" s="20"/>
      <c r="M10" s="26"/>
      <c r="N10" s="71"/>
      <c r="O10" s="72"/>
      <c r="P10" s="9"/>
      <c r="Q10" s="102"/>
      <c r="R10" s="9"/>
      <c r="S10" s="9"/>
      <c r="T10" s="35"/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9"/>
      <c r="D11" s="23"/>
      <c r="E11" s="24"/>
      <c r="F11" s="24"/>
      <c r="G11" s="32"/>
      <c r="H11" s="27"/>
      <c r="I11" s="26"/>
      <c r="J11" s="52"/>
      <c r="K11" s="73"/>
      <c r="L11" s="73"/>
      <c r="M11" s="26"/>
      <c r="N11" s="71"/>
      <c r="O11" s="74"/>
      <c r="P11" s="75"/>
      <c r="Q11" s="102"/>
      <c r="R11" s="9"/>
      <c r="S11" s="9"/>
      <c r="T11" s="35"/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54"/>
      <c r="B12" s="123"/>
      <c r="C12" s="38"/>
      <c r="D12" s="116"/>
      <c r="E12" s="41"/>
      <c r="F12" s="40"/>
      <c r="G12" s="117"/>
      <c r="H12" s="43"/>
      <c r="I12" s="77"/>
      <c r="J12" s="117"/>
      <c r="K12" s="54"/>
      <c r="L12" s="54"/>
      <c r="M12" s="77"/>
      <c r="N12" s="78"/>
      <c r="O12" s="120"/>
      <c r="P12" s="108"/>
      <c r="Q12" s="122"/>
      <c r="R12" s="108"/>
      <c r="S12" s="108"/>
      <c r="T12" s="119"/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31"/>
      <c r="D13" s="23"/>
      <c r="E13" s="24"/>
      <c r="F13" s="24"/>
      <c r="G13" s="32"/>
      <c r="H13" s="27"/>
      <c r="I13" s="26"/>
      <c r="J13" s="32"/>
      <c r="K13" s="73"/>
      <c r="L13" s="73"/>
      <c r="M13" s="26"/>
      <c r="N13" s="71"/>
      <c r="O13" s="76"/>
      <c r="P13" s="75"/>
      <c r="Q13" s="102"/>
      <c r="R13" s="9"/>
      <c r="S13" s="9"/>
      <c r="T13" s="35"/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31"/>
      <c r="D14" s="23"/>
      <c r="E14" s="24"/>
      <c r="F14" s="24"/>
      <c r="G14" s="32"/>
      <c r="H14" s="27"/>
      <c r="I14" s="26"/>
      <c r="J14" s="32"/>
      <c r="K14" s="20"/>
      <c r="L14" s="20"/>
      <c r="M14" s="26"/>
      <c r="N14" s="71"/>
      <c r="O14" s="72"/>
      <c r="P14" s="9"/>
      <c r="Q14" s="105"/>
      <c r="R14" s="9"/>
      <c r="S14" s="9"/>
      <c r="T14" s="35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4"/>
      <c r="B15" s="118"/>
      <c r="C15" s="56"/>
      <c r="D15" s="124"/>
      <c r="E15" s="40"/>
      <c r="F15" s="40"/>
      <c r="G15" s="117"/>
      <c r="H15" s="43"/>
      <c r="I15" s="77"/>
      <c r="J15" s="117"/>
      <c r="K15" s="104"/>
      <c r="L15" s="104"/>
      <c r="M15" s="77"/>
      <c r="N15" s="78"/>
      <c r="O15" s="120"/>
      <c r="P15" s="108"/>
      <c r="Q15" s="122"/>
      <c r="R15" s="108"/>
      <c r="S15" s="108"/>
      <c r="T15" s="119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39"/>
      <c r="E16" s="40"/>
      <c r="F16" s="40"/>
      <c r="G16" s="42"/>
      <c r="H16" s="43"/>
      <c r="I16" s="77"/>
      <c r="J16" s="77"/>
      <c r="K16" s="54"/>
      <c r="L16" s="54"/>
      <c r="M16" s="77"/>
      <c r="N16" s="78"/>
      <c r="O16" s="77"/>
      <c r="P16" s="78"/>
      <c r="Q16" s="121"/>
      <c r="R16" s="108"/>
      <c r="S16" s="108"/>
      <c r="T16" s="109"/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31"/>
      <c r="D17" s="49"/>
      <c r="E17" s="52"/>
      <c r="F17" s="53"/>
      <c r="G17" s="47"/>
      <c r="H17" s="48"/>
      <c r="I17" s="26"/>
      <c r="J17" s="26"/>
      <c r="K17" s="26"/>
      <c r="L17" s="26"/>
      <c r="M17" s="26"/>
      <c r="N17" s="71"/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52"/>
      <c r="L18" s="52"/>
      <c r="M18" s="26"/>
      <c r="N18" s="71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0</v>
      </c>
      <c r="D25" s="60">
        <f>SUM(D8:D24)</f>
        <v>10830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10830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10830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v>10830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10830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3" workbookViewId="0">
      <selection activeCell="A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 t="s">
        <v>61</v>
      </c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44657</v>
      </c>
      <c r="C8" s="22"/>
      <c r="D8" s="23">
        <v>10830</v>
      </c>
      <c r="E8" s="24" t="s">
        <v>49</v>
      </c>
      <c r="F8" s="25" t="s">
        <v>50</v>
      </c>
      <c r="G8" s="26"/>
      <c r="H8" s="27"/>
      <c r="I8" s="26"/>
      <c r="J8" s="52"/>
      <c r="K8" s="20"/>
      <c r="L8" s="20"/>
      <c r="M8" s="26"/>
      <c r="N8" s="71" t="s">
        <v>51</v>
      </c>
      <c r="O8" s="72"/>
      <c r="P8" s="9"/>
      <c r="Q8" s="102" t="s">
        <v>52</v>
      </c>
      <c r="R8" s="103"/>
      <c r="S8" s="73"/>
      <c r="T8" s="35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36">
        <v>2</v>
      </c>
      <c r="B9" s="123">
        <v>44755</v>
      </c>
      <c r="C9" s="127"/>
      <c r="D9" s="116">
        <v>60000</v>
      </c>
      <c r="E9" s="40" t="s">
        <v>49</v>
      </c>
      <c r="F9" s="41" t="s">
        <v>50</v>
      </c>
      <c r="G9" s="42"/>
      <c r="H9" s="43"/>
      <c r="I9" s="77"/>
      <c r="J9" s="80"/>
      <c r="K9" s="104"/>
      <c r="L9" s="104"/>
      <c r="M9" s="77"/>
      <c r="N9" s="78" t="s">
        <v>51</v>
      </c>
      <c r="O9" s="120"/>
      <c r="P9" s="108"/>
      <c r="Q9" s="122" t="s">
        <v>62</v>
      </c>
      <c r="R9" s="108">
        <v>120800</v>
      </c>
      <c r="S9" s="108"/>
      <c r="T9" s="119">
        <v>60000</v>
      </c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7" customHeight="1" spans="1:16384">
      <c r="A10" s="20"/>
      <c r="B10" s="21"/>
      <c r="C10" s="31"/>
      <c r="D10" s="23"/>
      <c r="E10" s="24"/>
      <c r="F10" s="24"/>
      <c r="G10" s="30"/>
      <c r="H10" s="27"/>
      <c r="I10" s="26"/>
      <c r="J10" s="32"/>
      <c r="K10" s="20"/>
      <c r="L10" s="20"/>
      <c r="M10" s="26"/>
      <c r="N10" s="71"/>
      <c r="O10" s="72"/>
      <c r="P10" s="9"/>
      <c r="Q10" s="102"/>
      <c r="R10" s="9"/>
      <c r="S10" s="9"/>
      <c r="T10" s="35"/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9"/>
      <c r="D11" s="23"/>
      <c r="E11" s="24"/>
      <c r="F11" s="24"/>
      <c r="G11" s="32"/>
      <c r="H11" s="27"/>
      <c r="I11" s="26"/>
      <c r="J11" s="52"/>
      <c r="K11" s="73"/>
      <c r="L11" s="73"/>
      <c r="M11" s="26"/>
      <c r="N11" s="71"/>
      <c r="O11" s="74"/>
      <c r="P11" s="75"/>
      <c r="Q11" s="102"/>
      <c r="R11" s="9"/>
      <c r="S11" s="9"/>
      <c r="T11" s="35"/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54"/>
      <c r="B12" s="123"/>
      <c r="C12" s="38"/>
      <c r="D12" s="116"/>
      <c r="E12" s="41"/>
      <c r="F12" s="40"/>
      <c r="G12" s="117"/>
      <c r="H12" s="43"/>
      <c r="I12" s="77"/>
      <c r="J12" s="117"/>
      <c r="K12" s="54"/>
      <c r="L12" s="54"/>
      <c r="M12" s="77"/>
      <c r="N12" s="78"/>
      <c r="O12" s="120"/>
      <c r="P12" s="108"/>
      <c r="Q12" s="122"/>
      <c r="R12" s="108"/>
      <c r="S12" s="108"/>
      <c r="T12" s="119"/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31"/>
      <c r="D13" s="23"/>
      <c r="E13" s="24"/>
      <c r="F13" s="24"/>
      <c r="G13" s="32"/>
      <c r="H13" s="27"/>
      <c r="I13" s="26"/>
      <c r="J13" s="32"/>
      <c r="K13" s="73"/>
      <c r="L13" s="73"/>
      <c r="M13" s="26"/>
      <c r="N13" s="71"/>
      <c r="O13" s="76"/>
      <c r="P13" s="75"/>
      <c r="Q13" s="102"/>
      <c r="R13" s="9"/>
      <c r="S13" s="9"/>
      <c r="T13" s="35"/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31"/>
      <c r="D14" s="23"/>
      <c r="E14" s="24"/>
      <c r="F14" s="24"/>
      <c r="G14" s="32"/>
      <c r="H14" s="27"/>
      <c r="I14" s="26"/>
      <c r="J14" s="32"/>
      <c r="K14" s="20"/>
      <c r="L14" s="20"/>
      <c r="M14" s="26"/>
      <c r="N14" s="71"/>
      <c r="O14" s="72"/>
      <c r="P14" s="9"/>
      <c r="Q14" s="105"/>
      <c r="R14" s="9"/>
      <c r="S14" s="9"/>
      <c r="T14" s="35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4"/>
      <c r="B15" s="118"/>
      <c r="C15" s="56"/>
      <c r="D15" s="124"/>
      <c r="E15" s="40"/>
      <c r="F15" s="40"/>
      <c r="G15" s="117"/>
      <c r="H15" s="43"/>
      <c r="I15" s="77"/>
      <c r="J15" s="117"/>
      <c r="K15" s="104"/>
      <c r="L15" s="104"/>
      <c r="M15" s="77"/>
      <c r="N15" s="78"/>
      <c r="O15" s="120"/>
      <c r="P15" s="108"/>
      <c r="Q15" s="122"/>
      <c r="R15" s="108"/>
      <c r="S15" s="108"/>
      <c r="T15" s="119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39"/>
      <c r="E16" s="40"/>
      <c r="F16" s="40"/>
      <c r="G16" s="42"/>
      <c r="H16" s="43"/>
      <c r="I16" s="77"/>
      <c r="J16" s="77"/>
      <c r="K16" s="54"/>
      <c r="L16" s="54"/>
      <c r="M16" s="77"/>
      <c r="N16" s="78"/>
      <c r="O16" s="77"/>
      <c r="P16" s="78"/>
      <c r="Q16" s="121"/>
      <c r="R16" s="108"/>
      <c r="S16" s="108"/>
      <c r="T16" s="109"/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31"/>
      <c r="D17" s="49"/>
      <c r="E17" s="52"/>
      <c r="F17" s="53"/>
      <c r="G17" s="47"/>
      <c r="H17" s="48"/>
      <c r="I17" s="26"/>
      <c r="J17" s="26"/>
      <c r="K17" s="26"/>
      <c r="L17" s="26"/>
      <c r="M17" s="26"/>
      <c r="N17" s="71"/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52"/>
      <c r="L18" s="52"/>
      <c r="M18" s="26"/>
      <c r="N18" s="71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0</v>
      </c>
      <c r="D25" s="60">
        <f>SUM(D8:D24)</f>
        <v>70830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70830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60000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v>60000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60000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 t="s">
        <v>63</v>
      </c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44657</v>
      </c>
      <c r="C8" s="22"/>
      <c r="D8" s="23">
        <v>10830</v>
      </c>
      <c r="E8" s="24" t="s">
        <v>49</v>
      </c>
      <c r="F8" s="25" t="s">
        <v>50</v>
      </c>
      <c r="G8" s="26"/>
      <c r="H8" s="27"/>
      <c r="I8" s="26"/>
      <c r="J8" s="52"/>
      <c r="K8" s="20"/>
      <c r="L8" s="20"/>
      <c r="M8" s="26"/>
      <c r="N8" s="71" t="s">
        <v>51</v>
      </c>
      <c r="O8" s="72"/>
      <c r="P8" s="9"/>
      <c r="Q8" s="102" t="s">
        <v>52</v>
      </c>
      <c r="R8" s="103"/>
      <c r="S8" s="73"/>
      <c r="T8" s="35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44755</v>
      </c>
      <c r="C9" s="29"/>
      <c r="D9" s="23">
        <v>60000</v>
      </c>
      <c r="E9" s="24" t="s">
        <v>49</v>
      </c>
      <c r="F9" s="25" t="s">
        <v>50</v>
      </c>
      <c r="G9" s="30"/>
      <c r="H9" s="27"/>
      <c r="I9" s="26"/>
      <c r="J9" s="52"/>
      <c r="K9" s="73"/>
      <c r="L9" s="73"/>
      <c r="M9" s="26"/>
      <c r="N9" s="71" t="s">
        <v>51</v>
      </c>
      <c r="O9" s="72"/>
      <c r="P9" s="9"/>
      <c r="Q9" s="102" t="s">
        <v>62</v>
      </c>
      <c r="R9" s="9">
        <v>120800</v>
      </c>
      <c r="S9" s="9"/>
      <c r="T9" s="35">
        <v>60000</v>
      </c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36">
        <v>3</v>
      </c>
      <c r="B10" s="123">
        <v>44788</v>
      </c>
      <c r="C10" s="56"/>
      <c r="D10" s="116">
        <v>216800</v>
      </c>
      <c r="E10" s="40" t="s">
        <v>49</v>
      </c>
      <c r="F10" s="41" t="s">
        <v>50</v>
      </c>
      <c r="G10" s="42"/>
      <c r="H10" s="43"/>
      <c r="I10" s="77"/>
      <c r="J10" s="117"/>
      <c r="K10" s="54"/>
      <c r="L10" s="54"/>
      <c r="M10" s="77"/>
      <c r="N10" s="78" t="s">
        <v>51</v>
      </c>
      <c r="O10" s="120"/>
      <c r="P10" s="108"/>
      <c r="Q10" s="122" t="s">
        <v>64</v>
      </c>
      <c r="R10" s="108">
        <v>216800</v>
      </c>
      <c r="S10" s="108"/>
      <c r="T10" s="119">
        <v>216800</v>
      </c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9"/>
      <c r="D11" s="23"/>
      <c r="E11" s="24"/>
      <c r="F11" s="24"/>
      <c r="G11" s="32"/>
      <c r="H11" s="27"/>
      <c r="I11" s="26"/>
      <c r="J11" s="52"/>
      <c r="K11" s="73"/>
      <c r="L11" s="73"/>
      <c r="M11" s="26"/>
      <c r="N11" s="71"/>
      <c r="O11" s="74"/>
      <c r="P11" s="75"/>
      <c r="Q11" s="102"/>
      <c r="R11" s="9"/>
      <c r="S11" s="9"/>
      <c r="T11" s="35"/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54"/>
      <c r="B12" s="123"/>
      <c r="C12" s="38"/>
      <c r="D12" s="116"/>
      <c r="E12" s="41"/>
      <c r="F12" s="40"/>
      <c r="G12" s="117"/>
      <c r="H12" s="43"/>
      <c r="I12" s="77"/>
      <c r="J12" s="117"/>
      <c r="K12" s="54"/>
      <c r="L12" s="54"/>
      <c r="M12" s="77"/>
      <c r="N12" s="78"/>
      <c r="O12" s="120"/>
      <c r="P12" s="108"/>
      <c r="Q12" s="122"/>
      <c r="R12" s="108"/>
      <c r="S12" s="108"/>
      <c r="T12" s="119"/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31"/>
      <c r="D13" s="23"/>
      <c r="E13" s="24"/>
      <c r="F13" s="24"/>
      <c r="G13" s="32"/>
      <c r="H13" s="27"/>
      <c r="I13" s="26"/>
      <c r="J13" s="32"/>
      <c r="K13" s="73"/>
      <c r="L13" s="73"/>
      <c r="M13" s="26"/>
      <c r="N13" s="71"/>
      <c r="O13" s="76"/>
      <c r="P13" s="75"/>
      <c r="Q13" s="102"/>
      <c r="R13" s="9"/>
      <c r="S13" s="9"/>
      <c r="T13" s="35"/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31"/>
      <c r="D14" s="23"/>
      <c r="E14" s="24"/>
      <c r="F14" s="24"/>
      <c r="G14" s="32"/>
      <c r="H14" s="27"/>
      <c r="I14" s="26"/>
      <c r="J14" s="32"/>
      <c r="K14" s="20"/>
      <c r="L14" s="20"/>
      <c r="M14" s="26"/>
      <c r="N14" s="71"/>
      <c r="O14" s="72"/>
      <c r="P14" s="9"/>
      <c r="Q14" s="105"/>
      <c r="R14" s="9"/>
      <c r="S14" s="9"/>
      <c r="T14" s="35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4"/>
      <c r="B15" s="118"/>
      <c r="C15" s="56"/>
      <c r="D15" s="124"/>
      <c r="E15" s="40"/>
      <c r="F15" s="40"/>
      <c r="G15" s="117"/>
      <c r="H15" s="43"/>
      <c r="I15" s="77"/>
      <c r="J15" s="117"/>
      <c r="K15" s="104"/>
      <c r="L15" s="104"/>
      <c r="M15" s="77"/>
      <c r="N15" s="78"/>
      <c r="O15" s="120"/>
      <c r="P15" s="108"/>
      <c r="Q15" s="122"/>
      <c r="R15" s="108"/>
      <c r="S15" s="108"/>
      <c r="T15" s="119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39"/>
      <c r="E16" s="40"/>
      <c r="F16" s="40"/>
      <c r="G16" s="42"/>
      <c r="H16" s="43"/>
      <c r="I16" s="77"/>
      <c r="J16" s="77"/>
      <c r="K16" s="54"/>
      <c r="L16" s="54"/>
      <c r="M16" s="77"/>
      <c r="N16" s="78"/>
      <c r="O16" s="77"/>
      <c r="P16" s="78"/>
      <c r="Q16" s="121"/>
      <c r="R16" s="108"/>
      <c r="S16" s="108"/>
      <c r="T16" s="109"/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31"/>
      <c r="D17" s="49"/>
      <c r="E17" s="52"/>
      <c r="F17" s="53"/>
      <c r="G17" s="47"/>
      <c r="H17" s="48"/>
      <c r="I17" s="26"/>
      <c r="J17" s="26"/>
      <c r="K17" s="26"/>
      <c r="L17" s="26"/>
      <c r="M17" s="26"/>
      <c r="N17" s="71"/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52"/>
      <c r="L18" s="52"/>
      <c r="M18" s="26"/>
      <c r="N18" s="71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0</v>
      </c>
      <c r="D25" s="60">
        <f>SUM(D8:D24)</f>
        <v>287630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287630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216800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v>216800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216800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1">
        <f>C3*0.02</f>
        <v>16975.2268</v>
      </c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8" workbookViewId="0">
      <selection activeCell="A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 t="s">
        <v>63</v>
      </c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44657</v>
      </c>
      <c r="C8" s="22"/>
      <c r="D8" s="23">
        <v>10830</v>
      </c>
      <c r="E8" s="24" t="s">
        <v>49</v>
      </c>
      <c r="F8" s="25" t="s">
        <v>50</v>
      </c>
      <c r="G8" s="26"/>
      <c r="H8" s="27"/>
      <c r="I8" s="26"/>
      <c r="J8" s="52"/>
      <c r="K8" s="20"/>
      <c r="L8" s="20"/>
      <c r="M8" s="26"/>
      <c r="N8" s="71" t="s">
        <v>51</v>
      </c>
      <c r="O8" s="72"/>
      <c r="P8" s="9"/>
      <c r="Q8" s="102" t="s">
        <v>52</v>
      </c>
      <c r="R8" s="103"/>
      <c r="S8" s="73"/>
      <c r="T8" s="35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44755</v>
      </c>
      <c r="C9" s="29"/>
      <c r="D9" s="23">
        <v>60000</v>
      </c>
      <c r="E9" s="24" t="s">
        <v>49</v>
      </c>
      <c r="F9" s="25" t="s">
        <v>50</v>
      </c>
      <c r="G9" s="30"/>
      <c r="H9" s="27"/>
      <c r="I9" s="26"/>
      <c r="J9" s="52"/>
      <c r="K9" s="73"/>
      <c r="L9" s="73"/>
      <c r="M9" s="26"/>
      <c r="N9" s="71" t="s">
        <v>51</v>
      </c>
      <c r="O9" s="72"/>
      <c r="P9" s="9"/>
      <c r="Q9" s="102" t="s">
        <v>62</v>
      </c>
      <c r="R9" s="9">
        <v>120800</v>
      </c>
      <c r="S9" s="9"/>
      <c r="T9" s="35">
        <v>60000</v>
      </c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8">
        <v>3</v>
      </c>
      <c r="B10" s="21">
        <v>44788</v>
      </c>
      <c r="C10" s="31"/>
      <c r="D10" s="23">
        <v>216800</v>
      </c>
      <c r="E10" s="24" t="s">
        <v>49</v>
      </c>
      <c r="F10" s="25" t="s">
        <v>50</v>
      </c>
      <c r="G10" s="30"/>
      <c r="H10" s="27"/>
      <c r="I10" s="26"/>
      <c r="J10" s="32"/>
      <c r="K10" s="20"/>
      <c r="L10" s="20"/>
      <c r="M10" s="26"/>
      <c r="N10" s="71" t="s">
        <v>51</v>
      </c>
      <c r="O10" s="72"/>
      <c r="P10" s="9"/>
      <c r="Q10" s="102" t="s">
        <v>64</v>
      </c>
      <c r="R10" s="9">
        <v>216800</v>
      </c>
      <c r="S10" s="9"/>
      <c r="T10" s="35">
        <v>216800</v>
      </c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6" customHeight="1" spans="1:16384">
      <c r="A11" s="36">
        <v>4</v>
      </c>
      <c r="B11" s="123">
        <v>44809</v>
      </c>
      <c r="C11" s="127"/>
      <c r="D11" s="116">
        <v>100000</v>
      </c>
      <c r="E11" s="40" t="s">
        <v>49</v>
      </c>
      <c r="F11" s="41" t="s">
        <v>50</v>
      </c>
      <c r="G11" s="117"/>
      <c r="H11" s="43"/>
      <c r="I11" s="77"/>
      <c r="J11" s="80"/>
      <c r="K11" s="104"/>
      <c r="L11" s="104"/>
      <c r="M11" s="77"/>
      <c r="N11" s="78" t="s">
        <v>51</v>
      </c>
      <c r="O11" s="128"/>
      <c r="P11" s="126"/>
      <c r="Q11" s="122" t="s">
        <v>64</v>
      </c>
      <c r="R11" s="108"/>
      <c r="S11" s="108"/>
      <c r="T11" s="119">
        <v>100000</v>
      </c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54"/>
      <c r="B12" s="123"/>
      <c r="C12" s="38"/>
      <c r="D12" s="116"/>
      <c r="E12" s="41"/>
      <c r="F12" s="40"/>
      <c r="G12" s="117"/>
      <c r="H12" s="43"/>
      <c r="I12" s="77"/>
      <c r="J12" s="117"/>
      <c r="K12" s="54"/>
      <c r="L12" s="54"/>
      <c r="M12" s="77"/>
      <c r="N12" s="78"/>
      <c r="O12" s="120"/>
      <c r="P12" s="108"/>
      <c r="Q12" s="122"/>
      <c r="R12" s="108"/>
      <c r="S12" s="108"/>
      <c r="T12" s="119"/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31"/>
      <c r="D13" s="23"/>
      <c r="E13" s="24"/>
      <c r="F13" s="24"/>
      <c r="G13" s="32"/>
      <c r="H13" s="27"/>
      <c r="I13" s="26"/>
      <c r="J13" s="32"/>
      <c r="K13" s="73"/>
      <c r="L13" s="73"/>
      <c r="M13" s="26"/>
      <c r="N13" s="71"/>
      <c r="O13" s="76"/>
      <c r="P13" s="75"/>
      <c r="Q13" s="102"/>
      <c r="R13" s="9"/>
      <c r="S13" s="9"/>
      <c r="T13" s="35"/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31"/>
      <c r="D14" s="23"/>
      <c r="E14" s="24"/>
      <c r="F14" s="24"/>
      <c r="G14" s="32"/>
      <c r="H14" s="27"/>
      <c r="I14" s="26"/>
      <c r="J14" s="32"/>
      <c r="K14" s="20"/>
      <c r="L14" s="20"/>
      <c r="M14" s="26"/>
      <c r="N14" s="71"/>
      <c r="O14" s="72"/>
      <c r="P14" s="9"/>
      <c r="Q14" s="105"/>
      <c r="R14" s="9"/>
      <c r="S14" s="9"/>
      <c r="T14" s="35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4"/>
      <c r="B15" s="118"/>
      <c r="C15" s="56"/>
      <c r="D15" s="124"/>
      <c r="E15" s="40"/>
      <c r="F15" s="40"/>
      <c r="G15" s="117"/>
      <c r="H15" s="43"/>
      <c r="I15" s="77"/>
      <c r="J15" s="117"/>
      <c r="K15" s="104"/>
      <c r="L15" s="104"/>
      <c r="M15" s="77"/>
      <c r="N15" s="78"/>
      <c r="O15" s="120"/>
      <c r="P15" s="108"/>
      <c r="Q15" s="122"/>
      <c r="R15" s="108"/>
      <c r="S15" s="108"/>
      <c r="T15" s="119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39"/>
      <c r="E16" s="40"/>
      <c r="F16" s="40"/>
      <c r="G16" s="42"/>
      <c r="H16" s="43"/>
      <c r="I16" s="77"/>
      <c r="J16" s="77"/>
      <c r="K16" s="54"/>
      <c r="L16" s="54"/>
      <c r="M16" s="77"/>
      <c r="N16" s="78"/>
      <c r="O16" s="77"/>
      <c r="P16" s="78"/>
      <c r="Q16" s="121"/>
      <c r="R16" s="108"/>
      <c r="S16" s="108"/>
      <c r="T16" s="109"/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31"/>
      <c r="D17" s="49"/>
      <c r="E17" s="52"/>
      <c r="F17" s="53"/>
      <c r="G17" s="47"/>
      <c r="H17" s="48"/>
      <c r="I17" s="26"/>
      <c r="J17" s="26"/>
      <c r="K17" s="26"/>
      <c r="L17" s="26"/>
      <c r="M17" s="26"/>
      <c r="N17" s="71"/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52"/>
      <c r="L18" s="52"/>
      <c r="M18" s="26"/>
      <c r="N18" s="71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0</v>
      </c>
      <c r="D25" s="60">
        <f>SUM(D8:D24)</f>
        <v>387630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387630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100000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v>100000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100000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1">
        <f>C3*0.02</f>
        <v>16975.2268</v>
      </c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 t="s">
        <v>63</v>
      </c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44657</v>
      </c>
      <c r="C8" s="22"/>
      <c r="D8" s="23">
        <v>10830</v>
      </c>
      <c r="E8" s="24" t="s">
        <v>49</v>
      </c>
      <c r="F8" s="25" t="s">
        <v>50</v>
      </c>
      <c r="G8" s="26"/>
      <c r="H8" s="27"/>
      <c r="I8" s="26"/>
      <c r="J8" s="52"/>
      <c r="K8" s="20"/>
      <c r="L8" s="20"/>
      <c r="M8" s="26"/>
      <c r="N8" s="71" t="s">
        <v>51</v>
      </c>
      <c r="O8" s="72"/>
      <c r="P8" s="9"/>
      <c r="Q8" s="102" t="s">
        <v>52</v>
      </c>
      <c r="R8" s="103"/>
      <c r="S8" s="73"/>
      <c r="T8" s="35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44755</v>
      </c>
      <c r="C9" s="29"/>
      <c r="D9" s="23">
        <v>60000</v>
      </c>
      <c r="E9" s="24" t="s">
        <v>49</v>
      </c>
      <c r="F9" s="25" t="s">
        <v>50</v>
      </c>
      <c r="G9" s="30"/>
      <c r="H9" s="27"/>
      <c r="I9" s="26"/>
      <c r="J9" s="52"/>
      <c r="K9" s="73"/>
      <c r="L9" s="73"/>
      <c r="M9" s="26"/>
      <c r="N9" s="71" t="s">
        <v>51</v>
      </c>
      <c r="O9" s="72"/>
      <c r="P9" s="9"/>
      <c r="Q9" s="102" t="s">
        <v>62</v>
      </c>
      <c r="R9" s="9">
        <v>120800</v>
      </c>
      <c r="S9" s="9"/>
      <c r="T9" s="35">
        <v>60000</v>
      </c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8">
        <v>3</v>
      </c>
      <c r="B10" s="21">
        <v>44788</v>
      </c>
      <c r="C10" s="31"/>
      <c r="D10" s="23">
        <v>216800</v>
      </c>
      <c r="E10" s="24" t="s">
        <v>49</v>
      </c>
      <c r="F10" s="25" t="s">
        <v>50</v>
      </c>
      <c r="G10" s="30"/>
      <c r="H10" s="27"/>
      <c r="I10" s="26"/>
      <c r="J10" s="32"/>
      <c r="K10" s="20"/>
      <c r="L10" s="20"/>
      <c r="M10" s="26"/>
      <c r="N10" s="71" t="s">
        <v>51</v>
      </c>
      <c r="O10" s="72"/>
      <c r="P10" s="9"/>
      <c r="Q10" s="102" t="s">
        <v>64</v>
      </c>
      <c r="R10" s="9">
        <v>216800</v>
      </c>
      <c r="S10" s="9"/>
      <c r="T10" s="35">
        <v>216800</v>
      </c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6" customHeight="1" spans="1:16384">
      <c r="A11" s="28">
        <v>4</v>
      </c>
      <c r="B11" s="21">
        <v>44809</v>
      </c>
      <c r="C11" s="29"/>
      <c r="D11" s="23">
        <v>100000</v>
      </c>
      <c r="E11" s="24" t="s">
        <v>49</v>
      </c>
      <c r="F11" s="25" t="s">
        <v>50</v>
      </c>
      <c r="G11" s="32"/>
      <c r="H11" s="27"/>
      <c r="I11" s="26"/>
      <c r="J11" s="52"/>
      <c r="K11" s="73"/>
      <c r="L11" s="73"/>
      <c r="M11" s="26"/>
      <c r="N11" s="71" t="s">
        <v>51</v>
      </c>
      <c r="O11" s="74"/>
      <c r="P11" s="75"/>
      <c r="Q11" s="102" t="s">
        <v>64</v>
      </c>
      <c r="R11" s="9"/>
      <c r="S11" s="9"/>
      <c r="T11" s="35">
        <v>100000</v>
      </c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36">
        <v>5</v>
      </c>
      <c r="B12" s="123">
        <v>44843</v>
      </c>
      <c r="C12" s="38"/>
      <c r="D12" s="116">
        <v>66900</v>
      </c>
      <c r="E12" s="40" t="s">
        <v>49</v>
      </c>
      <c r="F12" s="41" t="s">
        <v>50</v>
      </c>
      <c r="G12" s="117"/>
      <c r="H12" s="43"/>
      <c r="I12" s="77"/>
      <c r="J12" s="117"/>
      <c r="K12" s="54"/>
      <c r="L12" s="54"/>
      <c r="M12" s="77"/>
      <c r="N12" s="78" t="s">
        <v>51</v>
      </c>
      <c r="O12" s="120"/>
      <c r="P12" s="108"/>
      <c r="Q12" s="122" t="s">
        <v>62</v>
      </c>
      <c r="R12" s="108">
        <v>120800</v>
      </c>
      <c r="S12" s="108"/>
      <c r="T12" s="119">
        <v>66900</v>
      </c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31"/>
      <c r="D13" s="23"/>
      <c r="E13" s="24"/>
      <c r="F13" s="24"/>
      <c r="G13" s="32"/>
      <c r="H13" s="27"/>
      <c r="I13" s="26"/>
      <c r="J13" s="32"/>
      <c r="K13" s="73"/>
      <c r="L13" s="73"/>
      <c r="M13" s="26"/>
      <c r="N13" s="71"/>
      <c r="O13" s="76"/>
      <c r="P13" s="75"/>
      <c r="Q13" s="102"/>
      <c r="R13" s="9"/>
      <c r="S13" s="9"/>
      <c r="T13" s="35"/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31"/>
      <c r="D14" s="23"/>
      <c r="E14" s="24"/>
      <c r="F14" s="24"/>
      <c r="G14" s="32"/>
      <c r="H14" s="27"/>
      <c r="I14" s="26"/>
      <c r="J14" s="32"/>
      <c r="K14" s="20"/>
      <c r="L14" s="20"/>
      <c r="M14" s="26"/>
      <c r="N14" s="71"/>
      <c r="O14" s="72"/>
      <c r="P14" s="9"/>
      <c r="Q14" s="105"/>
      <c r="R14" s="9"/>
      <c r="S14" s="9"/>
      <c r="T14" s="35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4"/>
      <c r="B15" s="118"/>
      <c r="C15" s="56"/>
      <c r="D15" s="124"/>
      <c r="E15" s="40"/>
      <c r="F15" s="40"/>
      <c r="G15" s="117"/>
      <c r="H15" s="43"/>
      <c r="I15" s="77"/>
      <c r="J15" s="117"/>
      <c r="K15" s="104"/>
      <c r="L15" s="104"/>
      <c r="M15" s="77"/>
      <c r="N15" s="78"/>
      <c r="O15" s="120"/>
      <c r="P15" s="108"/>
      <c r="Q15" s="122"/>
      <c r="R15" s="108"/>
      <c r="S15" s="108"/>
      <c r="T15" s="119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39"/>
      <c r="E16" s="40"/>
      <c r="F16" s="40"/>
      <c r="G16" s="42"/>
      <c r="H16" s="43"/>
      <c r="I16" s="77"/>
      <c r="J16" s="77"/>
      <c r="K16" s="54"/>
      <c r="L16" s="54"/>
      <c r="M16" s="77"/>
      <c r="N16" s="78"/>
      <c r="O16" s="77"/>
      <c r="P16" s="78"/>
      <c r="Q16" s="121"/>
      <c r="R16" s="108"/>
      <c r="S16" s="108"/>
      <c r="T16" s="109"/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31"/>
      <c r="D17" s="49"/>
      <c r="E17" s="52"/>
      <c r="F17" s="53"/>
      <c r="G17" s="47"/>
      <c r="H17" s="48"/>
      <c r="I17" s="26"/>
      <c r="J17" s="26"/>
      <c r="K17" s="26"/>
      <c r="L17" s="26"/>
      <c r="M17" s="26"/>
      <c r="N17" s="71"/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52"/>
      <c r="L18" s="52"/>
      <c r="M18" s="26"/>
      <c r="N18" s="71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0</v>
      </c>
      <c r="D25" s="60">
        <f>SUM(D8:D24)</f>
        <v>454530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454530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66900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v>66900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66900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26" workbookViewId="0">
      <selection activeCell="A2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 t="s">
        <v>63</v>
      </c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44657</v>
      </c>
      <c r="C8" s="22"/>
      <c r="D8" s="23">
        <v>10830</v>
      </c>
      <c r="E8" s="24" t="s">
        <v>49</v>
      </c>
      <c r="F8" s="25" t="s">
        <v>50</v>
      </c>
      <c r="G8" s="26"/>
      <c r="H8" s="27"/>
      <c r="I8" s="26"/>
      <c r="J8" s="52"/>
      <c r="K8" s="20"/>
      <c r="L8" s="20"/>
      <c r="M8" s="26"/>
      <c r="N8" s="71" t="s">
        <v>51</v>
      </c>
      <c r="O8" s="72"/>
      <c r="P8" s="9"/>
      <c r="Q8" s="102" t="s">
        <v>52</v>
      </c>
      <c r="R8" s="103"/>
      <c r="S8" s="73"/>
      <c r="T8" s="35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44755</v>
      </c>
      <c r="C9" s="29"/>
      <c r="D9" s="23">
        <v>60000</v>
      </c>
      <c r="E9" s="24" t="s">
        <v>49</v>
      </c>
      <c r="F9" s="25" t="s">
        <v>50</v>
      </c>
      <c r="G9" s="30"/>
      <c r="H9" s="27"/>
      <c r="I9" s="26"/>
      <c r="J9" s="52"/>
      <c r="K9" s="73"/>
      <c r="L9" s="73"/>
      <c r="M9" s="26"/>
      <c r="N9" s="71" t="s">
        <v>51</v>
      </c>
      <c r="O9" s="72"/>
      <c r="P9" s="9"/>
      <c r="Q9" s="102" t="s">
        <v>62</v>
      </c>
      <c r="R9" s="9">
        <v>120800</v>
      </c>
      <c r="S9" s="9"/>
      <c r="T9" s="35">
        <v>60000</v>
      </c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8">
        <v>3</v>
      </c>
      <c r="B10" s="21">
        <v>44788</v>
      </c>
      <c r="C10" s="31"/>
      <c r="D10" s="23">
        <v>216800</v>
      </c>
      <c r="E10" s="24" t="s">
        <v>49</v>
      </c>
      <c r="F10" s="25" t="s">
        <v>50</v>
      </c>
      <c r="G10" s="30"/>
      <c r="H10" s="27"/>
      <c r="I10" s="26"/>
      <c r="J10" s="32"/>
      <c r="K10" s="20"/>
      <c r="L10" s="20"/>
      <c r="M10" s="26"/>
      <c r="N10" s="71" t="s">
        <v>51</v>
      </c>
      <c r="O10" s="72"/>
      <c r="P10" s="9"/>
      <c r="Q10" s="102" t="s">
        <v>64</v>
      </c>
      <c r="R10" s="9">
        <v>216800</v>
      </c>
      <c r="S10" s="9"/>
      <c r="T10" s="35">
        <v>216800</v>
      </c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6" customHeight="1" spans="1:16384">
      <c r="A11" s="28">
        <v>4</v>
      </c>
      <c r="B11" s="21">
        <v>44809</v>
      </c>
      <c r="C11" s="29"/>
      <c r="D11" s="23">
        <v>100000</v>
      </c>
      <c r="E11" s="24" t="s">
        <v>49</v>
      </c>
      <c r="F11" s="25" t="s">
        <v>50</v>
      </c>
      <c r="G11" s="32"/>
      <c r="H11" s="27"/>
      <c r="I11" s="26"/>
      <c r="J11" s="52"/>
      <c r="K11" s="73"/>
      <c r="L11" s="73"/>
      <c r="M11" s="26"/>
      <c r="N11" s="71" t="s">
        <v>51</v>
      </c>
      <c r="O11" s="74"/>
      <c r="P11" s="75"/>
      <c r="Q11" s="102" t="s">
        <v>64</v>
      </c>
      <c r="R11" s="9">
        <v>100000</v>
      </c>
      <c r="S11" s="9"/>
      <c r="T11" s="35">
        <v>100000</v>
      </c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8">
        <v>5</v>
      </c>
      <c r="B12" s="21">
        <v>44843</v>
      </c>
      <c r="C12" s="22"/>
      <c r="D12" s="23">
        <v>66900</v>
      </c>
      <c r="E12" s="24" t="s">
        <v>49</v>
      </c>
      <c r="F12" s="25" t="s">
        <v>50</v>
      </c>
      <c r="G12" s="32"/>
      <c r="H12" s="27"/>
      <c r="I12" s="26"/>
      <c r="J12" s="32"/>
      <c r="K12" s="20"/>
      <c r="L12" s="20"/>
      <c r="M12" s="26"/>
      <c r="N12" s="71" t="s">
        <v>51</v>
      </c>
      <c r="O12" s="72"/>
      <c r="P12" s="9"/>
      <c r="Q12" s="102" t="s">
        <v>62</v>
      </c>
      <c r="R12" s="9">
        <v>120800</v>
      </c>
      <c r="S12" s="9"/>
      <c r="T12" s="35">
        <v>66900</v>
      </c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3" customHeight="1" spans="1:16384">
      <c r="A13" s="36">
        <v>6</v>
      </c>
      <c r="B13" s="123">
        <v>44851</v>
      </c>
      <c r="C13" s="56"/>
      <c r="D13" s="116">
        <v>13007</v>
      </c>
      <c r="E13" s="40" t="s">
        <v>49</v>
      </c>
      <c r="F13" s="41" t="s">
        <v>50</v>
      </c>
      <c r="G13" s="117"/>
      <c r="H13" s="43"/>
      <c r="I13" s="77"/>
      <c r="J13" s="117"/>
      <c r="K13" s="104"/>
      <c r="L13" s="104"/>
      <c r="M13" s="77"/>
      <c r="N13" s="78" t="s">
        <v>51</v>
      </c>
      <c r="O13" s="125"/>
      <c r="P13" s="126"/>
      <c r="Q13" s="122" t="s">
        <v>64</v>
      </c>
      <c r="R13" s="108">
        <v>216800</v>
      </c>
      <c r="S13" s="108"/>
      <c r="T13" s="119">
        <v>13007</v>
      </c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31"/>
      <c r="D14" s="23"/>
      <c r="E14" s="24"/>
      <c r="F14" s="24"/>
      <c r="G14" s="32"/>
      <c r="H14" s="27"/>
      <c r="I14" s="26"/>
      <c r="J14" s="32"/>
      <c r="K14" s="20"/>
      <c r="L14" s="20"/>
      <c r="M14" s="26"/>
      <c r="N14" s="71"/>
      <c r="O14" s="72"/>
      <c r="P14" s="9"/>
      <c r="Q14" s="105"/>
      <c r="R14" s="9"/>
      <c r="S14" s="9"/>
      <c r="T14" s="35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4"/>
      <c r="B15" s="118"/>
      <c r="C15" s="56"/>
      <c r="D15" s="124"/>
      <c r="E15" s="40"/>
      <c r="F15" s="40"/>
      <c r="G15" s="117"/>
      <c r="H15" s="43"/>
      <c r="I15" s="77"/>
      <c r="J15" s="117"/>
      <c r="K15" s="104"/>
      <c r="L15" s="104"/>
      <c r="M15" s="77"/>
      <c r="N15" s="78"/>
      <c r="O15" s="120"/>
      <c r="P15" s="108"/>
      <c r="Q15" s="122"/>
      <c r="R15" s="108"/>
      <c r="S15" s="108"/>
      <c r="T15" s="119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39"/>
      <c r="E16" s="40"/>
      <c r="F16" s="40"/>
      <c r="G16" s="42"/>
      <c r="H16" s="43"/>
      <c r="I16" s="77"/>
      <c r="J16" s="77"/>
      <c r="K16" s="54"/>
      <c r="L16" s="54"/>
      <c r="M16" s="77"/>
      <c r="N16" s="78"/>
      <c r="O16" s="77"/>
      <c r="P16" s="78"/>
      <c r="Q16" s="121"/>
      <c r="R16" s="108"/>
      <c r="S16" s="108"/>
      <c r="T16" s="109"/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31"/>
      <c r="D17" s="49"/>
      <c r="E17" s="52"/>
      <c r="F17" s="53"/>
      <c r="G17" s="47"/>
      <c r="H17" s="48"/>
      <c r="I17" s="26"/>
      <c r="J17" s="26"/>
      <c r="K17" s="26"/>
      <c r="L17" s="26"/>
      <c r="M17" s="26"/>
      <c r="N17" s="71"/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52"/>
      <c r="L18" s="52"/>
      <c r="M18" s="26"/>
      <c r="N18" s="71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0</v>
      </c>
      <c r="D25" s="60">
        <f>SUM(D8:D24)</f>
        <v>467537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467537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13007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v>13007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13007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8" workbookViewId="0">
      <selection activeCell="A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 t="s">
        <v>63</v>
      </c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44657</v>
      </c>
      <c r="C8" s="22"/>
      <c r="D8" s="23">
        <v>10830</v>
      </c>
      <c r="E8" s="24" t="s">
        <v>49</v>
      </c>
      <c r="F8" s="25" t="s">
        <v>50</v>
      </c>
      <c r="G8" s="26"/>
      <c r="H8" s="27"/>
      <c r="I8" s="26"/>
      <c r="J8" s="52"/>
      <c r="K8" s="20"/>
      <c r="L8" s="20"/>
      <c r="M8" s="26"/>
      <c r="N8" s="71" t="s">
        <v>51</v>
      </c>
      <c r="O8" s="72"/>
      <c r="P8" s="9"/>
      <c r="Q8" s="102" t="s">
        <v>52</v>
      </c>
      <c r="R8" s="103"/>
      <c r="S8" s="73"/>
      <c r="T8" s="35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44755</v>
      </c>
      <c r="C9" s="29"/>
      <c r="D9" s="23">
        <v>60000</v>
      </c>
      <c r="E9" s="24" t="s">
        <v>49</v>
      </c>
      <c r="F9" s="25" t="s">
        <v>50</v>
      </c>
      <c r="G9" s="30"/>
      <c r="H9" s="27"/>
      <c r="I9" s="26"/>
      <c r="J9" s="52"/>
      <c r="K9" s="73"/>
      <c r="L9" s="73"/>
      <c r="M9" s="26"/>
      <c r="N9" s="71" t="s">
        <v>51</v>
      </c>
      <c r="O9" s="72"/>
      <c r="P9" s="9"/>
      <c r="Q9" s="102" t="s">
        <v>62</v>
      </c>
      <c r="R9" s="9">
        <v>120800</v>
      </c>
      <c r="S9" s="9"/>
      <c r="T9" s="35">
        <v>60000</v>
      </c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8">
        <v>3</v>
      </c>
      <c r="B10" s="21">
        <v>44788</v>
      </c>
      <c r="C10" s="31"/>
      <c r="D10" s="23">
        <v>216800</v>
      </c>
      <c r="E10" s="24" t="s">
        <v>49</v>
      </c>
      <c r="F10" s="25" t="s">
        <v>50</v>
      </c>
      <c r="G10" s="30"/>
      <c r="H10" s="27"/>
      <c r="I10" s="26"/>
      <c r="J10" s="32"/>
      <c r="K10" s="20"/>
      <c r="L10" s="20"/>
      <c r="M10" s="26"/>
      <c r="N10" s="71" t="s">
        <v>51</v>
      </c>
      <c r="O10" s="72"/>
      <c r="P10" s="9"/>
      <c r="Q10" s="102" t="s">
        <v>64</v>
      </c>
      <c r="R10" s="9">
        <v>216800</v>
      </c>
      <c r="S10" s="9"/>
      <c r="T10" s="35">
        <v>216800</v>
      </c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6" customHeight="1" spans="1:16384">
      <c r="A11" s="28">
        <v>4</v>
      </c>
      <c r="B11" s="21">
        <v>44809</v>
      </c>
      <c r="C11" s="29"/>
      <c r="D11" s="23">
        <v>100000</v>
      </c>
      <c r="E11" s="24" t="s">
        <v>49</v>
      </c>
      <c r="F11" s="25" t="s">
        <v>50</v>
      </c>
      <c r="G11" s="32"/>
      <c r="H11" s="27"/>
      <c r="I11" s="26"/>
      <c r="J11" s="52"/>
      <c r="K11" s="73"/>
      <c r="L11" s="73"/>
      <c r="M11" s="26"/>
      <c r="N11" s="71" t="s">
        <v>51</v>
      </c>
      <c r="O11" s="74"/>
      <c r="P11" s="75"/>
      <c r="Q11" s="102" t="s">
        <v>64</v>
      </c>
      <c r="R11" s="9">
        <v>100000</v>
      </c>
      <c r="S11" s="9"/>
      <c r="T11" s="35">
        <v>100000</v>
      </c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8">
        <v>5</v>
      </c>
      <c r="B12" s="21">
        <v>44843</v>
      </c>
      <c r="C12" s="22"/>
      <c r="D12" s="23">
        <v>66900</v>
      </c>
      <c r="E12" s="24" t="s">
        <v>49</v>
      </c>
      <c r="F12" s="25" t="s">
        <v>50</v>
      </c>
      <c r="G12" s="32"/>
      <c r="H12" s="27"/>
      <c r="I12" s="26"/>
      <c r="J12" s="32"/>
      <c r="K12" s="20"/>
      <c r="L12" s="20"/>
      <c r="M12" s="26"/>
      <c r="N12" s="71" t="s">
        <v>51</v>
      </c>
      <c r="O12" s="72"/>
      <c r="P12" s="9"/>
      <c r="Q12" s="102" t="s">
        <v>62</v>
      </c>
      <c r="R12" s="9">
        <v>120800</v>
      </c>
      <c r="S12" s="9"/>
      <c r="T12" s="35">
        <v>66900</v>
      </c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3" customHeight="1" spans="1:16384">
      <c r="A13" s="28">
        <v>6</v>
      </c>
      <c r="B13" s="21">
        <v>44851</v>
      </c>
      <c r="C13" s="31"/>
      <c r="D13" s="23">
        <v>13007</v>
      </c>
      <c r="E13" s="24" t="s">
        <v>49</v>
      </c>
      <c r="F13" s="25" t="s">
        <v>50</v>
      </c>
      <c r="G13" s="32"/>
      <c r="H13" s="27"/>
      <c r="I13" s="26"/>
      <c r="J13" s="32"/>
      <c r="K13" s="73"/>
      <c r="L13" s="73"/>
      <c r="M13" s="26"/>
      <c r="N13" s="71" t="s">
        <v>51</v>
      </c>
      <c r="O13" s="76"/>
      <c r="P13" s="75"/>
      <c r="Q13" s="102" t="s">
        <v>64</v>
      </c>
      <c r="R13" s="9">
        <v>216800</v>
      </c>
      <c r="S13" s="9"/>
      <c r="T13" s="35">
        <v>13007</v>
      </c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38" customHeight="1" spans="1:16384">
      <c r="A14" s="36">
        <v>7</v>
      </c>
      <c r="B14" s="37">
        <v>44894</v>
      </c>
      <c r="C14" s="38">
        <v>300000</v>
      </c>
      <c r="D14" s="116"/>
      <c r="E14" s="40" t="s">
        <v>65</v>
      </c>
      <c r="F14" s="41" t="s">
        <v>66</v>
      </c>
      <c r="G14" s="117"/>
      <c r="H14" s="43">
        <v>0.02</v>
      </c>
      <c r="I14" s="77">
        <v>8487.61</v>
      </c>
      <c r="J14" s="117"/>
      <c r="K14" s="54">
        <f>4243.81+90+165.14+660.55+5504.59</f>
        <v>10664.09</v>
      </c>
      <c r="L14" s="54"/>
      <c r="M14" s="77">
        <v>500</v>
      </c>
      <c r="N14" s="78" t="s">
        <v>67</v>
      </c>
      <c r="O14" s="120"/>
      <c r="P14" s="108"/>
      <c r="Q14" s="121"/>
      <c r="R14" s="108"/>
      <c r="S14" s="108"/>
      <c r="T14" s="119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54"/>
      <c r="B15" s="118"/>
      <c r="C15" s="56"/>
      <c r="D15" s="119">
        <v>-300000</v>
      </c>
      <c r="E15" s="40" t="s">
        <v>68</v>
      </c>
      <c r="F15" s="40"/>
      <c r="G15" s="117"/>
      <c r="H15" s="43"/>
      <c r="I15" s="77">
        <v>-8487.61</v>
      </c>
      <c r="J15" s="117"/>
      <c r="K15" s="104">
        <v>-10664.09</v>
      </c>
      <c r="L15" s="104"/>
      <c r="M15" s="77">
        <v>-500</v>
      </c>
      <c r="N15" s="78"/>
      <c r="O15" s="120"/>
      <c r="P15" s="108"/>
      <c r="Q15" s="122"/>
      <c r="R15" s="108"/>
      <c r="S15" s="108"/>
      <c r="T15" s="119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4"/>
      <c r="B16" s="37"/>
      <c r="C16" s="56"/>
      <c r="D16" s="39"/>
      <c r="E16" s="40"/>
      <c r="F16" s="40"/>
      <c r="G16" s="42"/>
      <c r="H16" s="43"/>
      <c r="I16" s="77"/>
      <c r="J16" s="77"/>
      <c r="K16" s="54"/>
      <c r="L16" s="54"/>
      <c r="M16" s="77"/>
      <c r="N16" s="78"/>
      <c r="O16" s="77"/>
      <c r="P16" s="78"/>
      <c r="Q16" s="121"/>
      <c r="R16" s="108"/>
      <c r="S16" s="108"/>
      <c r="T16" s="109"/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31"/>
      <c r="D17" s="49"/>
      <c r="E17" s="52"/>
      <c r="F17" s="53"/>
      <c r="G17" s="47"/>
      <c r="H17" s="48"/>
      <c r="I17" s="26"/>
      <c r="J17" s="26"/>
      <c r="K17" s="26"/>
      <c r="L17" s="26"/>
      <c r="M17" s="26"/>
      <c r="N17" s="71"/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52"/>
      <c r="L18" s="52"/>
      <c r="M18" s="26"/>
      <c r="N18" s="71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300000</v>
      </c>
      <c r="D25" s="60">
        <f>SUM(D8:D24)</f>
        <v>167537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467537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300000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v>300000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300000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A11" workbookViewId="0">
      <selection activeCell="D17" sqref="D1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7"/>
      <c r="K2" s="7"/>
      <c r="L2" s="7"/>
      <c r="M2" s="7"/>
      <c r="N2" s="7"/>
      <c r="O2" s="69" t="s">
        <v>4</v>
      </c>
      <c r="P2" s="69"/>
      <c r="Q2" s="89">
        <v>15075</v>
      </c>
      <c r="R2" s="70" t="s">
        <v>5</v>
      </c>
      <c r="S2" s="70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848761.34</v>
      </c>
      <c r="D3" s="9"/>
      <c r="E3" s="9"/>
      <c r="F3" s="9" t="s">
        <v>7</v>
      </c>
      <c r="G3" s="10">
        <v>44643</v>
      </c>
      <c r="H3" s="6" t="s">
        <v>8</v>
      </c>
      <c r="I3" s="6"/>
      <c r="J3" s="20" t="s">
        <v>63</v>
      </c>
      <c r="K3" s="20"/>
      <c r="L3" s="20"/>
      <c r="M3" s="20"/>
      <c r="N3" s="20"/>
      <c r="O3" s="6" t="s">
        <v>9</v>
      </c>
      <c r="P3" s="6"/>
      <c r="Q3" s="20" t="s">
        <v>10</v>
      </c>
      <c r="R3" s="92" t="s">
        <v>11</v>
      </c>
      <c r="S3" s="93"/>
      <c r="T3" s="94" t="s">
        <v>12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13</v>
      </c>
      <c r="B4" s="6"/>
      <c r="C4" s="9"/>
      <c r="D4" s="9"/>
      <c r="E4" s="9"/>
      <c r="F4" s="9" t="s">
        <v>14</v>
      </c>
      <c r="G4" s="11"/>
      <c r="H4" s="6" t="s">
        <v>15</v>
      </c>
      <c r="I4" s="6"/>
      <c r="J4" s="20" t="s">
        <v>16</v>
      </c>
      <c r="K4" s="20"/>
      <c r="L4" s="20"/>
      <c r="M4" s="20"/>
      <c r="N4" s="20"/>
      <c r="O4" s="6" t="s">
        <v>17</v>
      </c>
      <c r="P4" s="6"/>
      <c r="Q4" s="71" t="s">
        <v>18</v>
      </c>
      <c r="R4" s="9" t="s">
        <v>19</v>
      </c>
      <c r="S4" s="71" t="s">
        <v>20</v>
      </c>
      <c r="T4" s="95" t="s">
        <v>21</v>
      </c>
      <c r="U4" s="96" t="s">
        <v>20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22</v>
      </c>
      <c r="B5" s="12" t="s">
        <v>23</v>
      </c>
      <c r="C5" s="13"/>
      <c r="D5" s="13"/>
      <c r="E5" s="13"/>
      <c r="F5" s="14"/>
      <c r="G5" s="15" t="s">
        <v>24</v>
      </c>
      <c r="H5" s="12" t="s">
        <v>23</v>
      </c>
      <c r="I5" s="13"/>
      <c r="J5" s="14"/>
      <c r="K5" s="12" t="s">
        <v>25</v>
      </c>
      <c r="L5" s="13"/>
      <c r="M5" s="12" t="s">
        <v>26</v>
      </c>
      <c r="N5" s="14"/>
      <c r="O5" s="12" t="s">
        <v>27</v>
      </c>
      <c r="P5" s="14"/>
      <c r="Q5" s="97" t="s">
        <v>28</v>
      </c>
      <c r="R5" s="98"/>
      <c r="S5" s="98"/>
      <c r="T5" s="95" t="s">
        <v>29</v>
      </c>
      <c r="U5" s="99" t="s">
        <v>30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31</v>
      </c>
      <c r="C6" s="17"/>
      <c r="D6" s="17"/>
      <c r="E6" s="17"/>
      <c r="F6" s="18"/>
      <c r="G6" s="6"/>
      <c r="H6" s="16" t="s">
        <v>32</v>
      </c>
      <c r="I6" s="17"/>
      <c r="J6" s="18"/>
      <c r="K6" s="16" t="s">
        <v>33</v>
      </c>
      <c r="L6" s="17"/>
      <c r="M6" s="16" t="s">
        <v>34</v>
      </c>
      <c r="N6" s="18"/>
      <c r="O6" s="16" t="s">
        <v>35</v>
      </c>
      <c r="P6" s="18"/>
      <c r="Q6" s="100" t="s">
        <v>36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37</v>
      </c>
      <c r="C7" s="6" t="s">
        <v>38</v>
      </c>
      <c r="D7" s="6" t="s">
        <v>39</v>
      </c>
      <c r="E7" s="9" t="s">
        <v>40</v>
      </c>
      <c r="F7" s="9" t="s">
        <v>41</v>
      </c>
      <c r="G7" s="19" t="s">
        <v>42</v>
      </c>
      <c r="H7" s="6" t="s">
        <v>43</v>
      </c>
      <c r="I7" s="9" t="s">
        <v>44</v>
      </c>
      <c r="J7" s="9" t="s">
        <v>45</v>
      </c>
      <c r="K7" s="70" t="s">
        <v>44</v>
      </c>
      <c r="L7" s="70" t="s">
        <v>45</v>
      </c>
      <c r="M7" s="9" t="s">
        <v>44</v>
      </c>
      <c r="N7" s="6" t="s">
        <v>45</v>
      </c>
      <c r="O7" s="6" t="s">
        <v>44</v>
      </c>
      <c r="P7" s="6" t="s">
        <v>45</v>
      </c>
      <c r="Q7" s="9" t="s">
        <v>46</v>
      </c>
      <c r="R7" s="9" t="s">
        <v>47</v>
      </c>
      <c r="S7" s="9" t="s">
        <v>48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44657</v>
      </c>
      <c r="C8" s="22"/>
      <c r="D8" s="23">
        <v>10830</v>
      </c>
      <c r="E8" s="24" t="s">
        <v>49</v>
      </c>
      <c r="F8" s="25" t="s">
        <v>50</v>
      </c>
      <c r="G8" s="26"/>
      <c r="H8" s="27"/>
      <c r="I8" s="26"/>
      <c r="J8" s="52"/>
      <c r="K8" s="20"/>
      <c r="L8" s="20"/>
      <c r="M8" s="26"/>
      <c r="N8" s="71" t="s">
        <v>51</v>
      </c>
      <c r="O8" s="72"/>
      <c r="P8" s="9"/>
      <c r="Q8" s="102" t="s">
        <v>52</v>
      </c>
      <c r="R8" s="103"/>
      <c r="S8" s="73"/>
      <c r="T8" s="35">
        <v>10830</v>
      </c>
      <c r="U8" s="10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44755</v>
      </c>
      <c r="C9" s="29"/>
      <c r="D9" s="23">
        <v>60000</v>
      </c>
      <c r="E9" s="24" t="s">
        <v>49</v>
      </c>
      <c r="F9" s="25" t="s">
        <v>50</v>
      </c>
      <c r="G9" s="30"/>
      <c r="H9" s="27"/>
      <c r="I9" s="26"/>
      <c r="J9" s="52"/>
      <c r="K9" s="73"/>
      <c r="L9" s="73"/>
      <c r="M9" s="26"/>
      <c r="N9" s="71" t="s">
        <v>51</v>
      </c>
      <c r="O9" s="72"/>
      <c r="P9" s="9"/>
      <c r="Q9" s="102" t="s">
        <v>62</v>
      </c>
      <c r="R9" s="9">
        <v>120800</v>
      </c>
      <c r="S9" s="9"/>
      <c r="T9" s="35">
        <v>60000</v>
      </c>
      <c r="U9" s="73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8">
        <v>3</v>
      </c>
      <c r="B10" s="21">
        <v>44788</v>
      </c>
      <c r="C10" s="31"/>
      <c r="D10" s="23">
        <v>216800</v>
      </c>
      <c r="E10" s="24" t="s">
        <v>49</v>
      </c>
      <c r="F10" s="25" t="s">
        <v>50</v>
      </c>
      <c r="G10" s="30"/>
      <c r="H10" s="27"/>
      <c r="I10" s="26"/>
      <c r="J10" s="32"/>
      <c r="K10" s="20"/>
      <c r="L10" s="20"/>
      <c r="M10" s="26"/>
      <c r="N10" s="71" t="s">
        <v>51</v>
      </c>
      <c r="O10" s="72"/>
      <c r="P10" s="9"/>
      <c r="Q10" s="102" t="s">
        <v>64</v>
      </c>
      <c r="R10" s="9">
        <v>216800</v>
      </c>
      <c r="S10" s="9"/>
      <c r="T10" s="35">
        <v>216800</v>
      </c>
      <c r="U10" s="73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6" customHeight="1" spans="1:16384">
      <c r="A11" s="28">
        <v>4</v>
      </c>
      <c r="B11" s="21">
        <v>44809</v>
      </c>
      <c r="C11" s="29"/>
      <c r="D11" s="23">
        <v>100000</v>
      </c>
      <c r="E11" s="24" t="s">
        <v>49</v>
      </c>
      <c r="F11" s="25" t="s">
        <v>50</v>
      </c>
      <c r="G11" s="32"/>
      <c r="H11" s="27"/>
      <c r="I11" s="26"/>
      <c r="J11" s="52"/>
      <c r="K11" s="73"/>
      <c r="L11" s="73"/>
      <c r="M11" s="26"/>
      <c r="N11" s="71" t="s">
        <v>51</v>
      </c>
      <c r="O11" s="74"/>
      <c r="P11" s="75"/>
      <c r="Q11" s="102" t="s">
        <v>64</v>
      </c>
      <c r="R11" s="9">
        <v>100000</v>
      </c>
      <c r="S11" s="9"/>
      <c r="T11" s="35">
        <v>100000</v>
      </c>
      <c r="U11" s="73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8">
        <v>5</v>
      </c>
      <c r="B12" s="21">
        <v>44843</v>
      </c>
      <c r="C12" s="22"/>
      <c r="D12" s="23">
        <v>66900</v>
      </c>
      <c r="E12" s="24" t="s">
        <v>49</v>
      </c>
      <c r="F12" s="25" t="s">
        <v>50</v>
      </c>
      <c r="G12" s="32"/>
      <c r="H12" s="27"/>
      <c r="I12" s="26"/>
      <c r="J12" s="32"/>
      <c r="K12" s="20"/>
      <c r="L12" s="20"/>
      <c r="M12" s="26"/>
      <c r="N12" s="71" t="s">
        <v>51</v>
      </c>
      <c r="O12" s="72"/>
      <c r="P12" s="9"/>
      <c r="Q12" s="102" t="s">
        <v>62</v>
      </c>
      <c r="R12" s="9">
        <v>120800</v>
      </c>
      <c r="S12" s="9"/>
      <c r="T12" s="35">
        <v>66900</v>
      </c>
      <c r="U12" s="73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3" customHeight="1" spans="1:16384">
      <c r="A13" s="28">
        <v>6</v>
      </c>
      <c r="B13" s="21">
        <v>44851</v>
      </c>
      <c r="C13" s="31"/>
      <c r="D13" s="23">
        <v>13007</v>
      </c>
      <c r="E13" s="24" t="s">
        <v>49</v>
      </c>
      <c r="F13" s="25" t="s">
        <v>50</v>
      </c>
      <c r="G13" s="32"/>
      <c r="H13" s="27"/>
      <c r="I13" s="26"/>
      <c r="J13" s="32"/>
      <c r="K13" s="73"/>
      <c r="L13" s="73"/>
      <c r="M13" s="26"/>
      <c r="N13" s="71" t="s">
        <v>51</v>
      </c>
      <c r="O13" s="76"/>
      <c r="P13" s="75"/>
      <c r="Q13" s="102" t="s">
        <v>64</v>
      </c>
      <c r="R13" s="9">
        <v>216800</v>
      </c>
      <c r="S13" s="9"/>
      <c r="T13" s="35">
        <v>13007</v>
      </c>
      <c r="U13" s="73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38" customHeight="1" spans="1:16384">
      <c r="A14" s="28">
        <v>7</v>
      </c>
      <c r="B14" s="33">
        <v>44894</v>
      </c>
      <c r="C14" s="22">
        <v>300000</v>
      </c>
      <c r="D14" s="23"/>
      <c r="E14" s="24" t="s">
        <v>65</v>
      </c>
      <c r="F14" s="25" t="s">
        <v>66</v>
      </c>
      <c r="G14" s="32"/>
      <c r="H14" s="27">
        <v>0.02</v>
      </c>
      <c r="I14" s="26">
        <v>8487.61</v>
      </c>
      <c r="J14" s="32"/>
      <c r="K14" s="20">
        <f>4243.81+90+165.14+660.55+5504.59</f>
        <v>10664.09</v>
      </c>
      <c r="L14" s="20"/>
      <c r="M14" s="26">
        <v>500</v>
      </c>
      <c r="N14" s="71" t="s">
        <v>67</v>
      </c>
      <c r="O14" s="72"/>
      <c r="P14" s="9"/>
      <c r="Q14" s="105"/>
      <c r="R14" s="9"/>
      <c r="S14" s="9"/>
      <c r="T14" s="35"/>
      <c r="U14" s="10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5" customHeight="1" spans="1:16384">
      <c r="A15" s="20"/>
      <c r="B15" s="34"/>
      <c r="C15" s="31"/>
      <c r="D15" s="35">
        <v>-300000</v>
      </c>
      <c r="E15" s="24" t="s">
        <v>68</v>
      </c>
      <c r="F15" s="24"/>
      <c r="G15" s="32"/>
      <c r="H15" s="27"/>
      <c r="I15" s="26">
        <v>-8487.61</v>
      </c>
      <c r="J15" s="32"/>
      <c r="K15" s="73">
        <v>-10664.09</v>
      </c>
      <c r="L15" s="73"/>
      <c r="M15" s="26">
        <v>-500</v>
      </c>
      <c r="N15" s="71"/>
      <c r="O15" s="72"/>
      <c r="P15" s="9"/>
      <c r="Q15" s="102"/>
      <c r="R15" s="9"/>
      <c r="S15" s="9"/>
      <c r="T15" s="35"/>
      <c r="U15" s="10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3" customHeight="1" spans="1:16384">
      <c r="A16" s="36">
        <v>8</v>
      </c>
      <c r="B16" s="37">
        <v>44932</v>
      </c>
      <c r="C16" s="38">
        <v>324640.46</v>
      </c>
      <c r="D16" s="39"/>
      <c r="E16" s="40" t="s">
        <v>65</v>
      </c>
      <c r="F16" s="41" t="s">
        <v>66</v>
      </c>
      <c r="G16" s="42"/>
      <c r="H16" s="43">
        <v>0.02</v>
      </c>
      <c r="I16" s="77">
        <v>8487.61</v>
      </c>
      <c r="J16" s="77"/>
      <c r="K16" s="54">
        <v>4243.81</v>
      </c>
      <c r="L16" s="54" t="s">
        <v>69</v>
      </c>
      <c r="M16" s="77">
        <v>200</v>
      </c>
      <c r="N16" s="78"/>
      <c r="O16" s="77"/>
      <c r="P16" s="78"/>
      <c r="Q16" s="107" t="s">
        <v>70</v>
      </c>
      <c r="R16" s="108">
        <v>370000</v>
      </c>
      <c r="S16" s="108"/>
      <c r="T16" s="109">
        <v>167933.46</v>
      </c>
      <c r="U16" s="10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0"/>
      <c r="B17" s="44"/>
      <c r="C17" s="31"/>
      <c r="D17" s="45">
        <v>-156707</v>
      </c>
      <c r="E17" s="40" t="s">
        <v>68</v>
      </c>
      <c r="F17" s="46"/>
      <c r="G17" s="47"/>
      <c r="H17" s="48"/>
      <c r="I17" s="77">
        <v>-8487.61</v>
      </c>
      <c r="J17" s="79" t="s">
        <v>71</v>
      </c>
      <c r="K17" s="77">
        <v>6947.61</v>
      </c>
      <c r="L17" s="79" t="s">
        <v>72</v>
      </c>
      <c r="M17" s="77">
        <v>-200</v>
      </c>
      <c r="N17" s="78" t="s">
        <v>71</v>
      </c>
      <c r="O17" s="26"/>
      <c r="P17" s="71"/>
      <c r="Q17" s="105"/>
      <c r="R17" s="9"/>
      <c r="S17" s="9"/>
      <c r="T17" s="110"/>
      <c r="U17" s="10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44"/>
      <c r="C18" s="31"/>
      <c r="D18" s="49"/>
      <c r="E18" s="24"/>
      <c r="F18" s="24"/>
      <c r="G18" s="47"/>
      <c r="H18" s="50"/>
      <c r="I18" s="26"/>
      <c r="J18" s="26"/>
      <c r="K18" s="80">
        <v>-11191.42</v>
      </c>
      <c r="L18" s="80" t="s">
        <v>71</v>
      </c>
      <c r="M18" s="77"/>
      <c r="N18" s="78"/>
      <c r="O18" s="26"/>
      <c r="P18" s="71"/>
      <c r="Q18" s="105"/>
      <c r="R18" s="9"/>
      <c r="S18" s="9"/>
      <c r="T18" s="110"/>
      <c r="U18" s="10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0"/>
      <c r="B19" s="44"/>
      <c r="C19" s="51"/>
      <c r="D19" s="49"/>
      <c r="E19" s="52"/>
      <c r="F19" s="53"/>
      <c r="G19" s="47"/>
      <c r="H19" s="48"/>
      <c r="I19" s="26"/>
      <c r="J19" s="26"/>
      <c r="K19" s="26"/>
      <c r="L19" s="26"/>
      <c r="M19" s="26"/>
      <c r="N19" s="71"/>
      <c r="O19" s="26"/>
      <c r="P19" s="71"/>
      <c r="Q19" s="111"/>
      <c r="R19" s="9"/>
      <c r="S19" s="9"/>
      <c r="T19" s="110"/>
      <c r="U19" s="112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31"/>
      <c r="D20" s="49"/>
      <c r="E20" s="24"/>
      <c r="F20" s="24"/>
      <c r="G20" s="47"/>
      <c r="H20" s="50"/>
      <c r="I20" s="26"/>
      <c r="J20" s="26"/>
      <c r="K20" s="26"/>
      <c r="L20" s="26"/>
      <c r="M20" s="26"/>
      <c r="N20" s="71"/>
      <c r="O20" s="26"/>
      <c r="P20" s="71"/>
      <c r="Q20" s="111"/>
      <c r="R20" s="9"/>
      <c r="S20" s="9"/>
      <c r="T20" s="110"/>
      <c r="U20" s="112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31"/>
      <c r="D21" s="49"/>
      <c r="E21" s="24"/>
      <c r="F21" s="24"/>
      <c r="G21" s="47"/>
      <c r="H21" s="50"/>
      <c r="I21" s="26"/>
      <c r="J21" s="26"/>
      <c r="K21" s="26"/>
      <c r="L21" s="26"/>
      <c r="M21" s="26"/>
      <c r="N21" s="71"/>
      <c r="O21" s="26"/>
      <c r="P21" s="71"/>
      <c r="Q21" s="111"/>
      <c r="R21" s="9"/>
      <c r="S21" s="9"/>
      <c r="T21" s="110"/>
      <c r="U21" s="112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4"/>
      <c r="B22" s="55"/>
      <c r="C22" s="56"/>
      <c r="D22" s="39"/>
      <c r="E22" s="40"/>
      <c r="F22" s="40"/>
      <c r="G22" s="57"/>
      <c r="H22" s="58"/>
      <c r="I22" s="77"/>
      <c r="J22" s="77"/>
      <c r="K22" s="77"/>
      <c r="L22" s="77"/>
      <c r="M22" s="77"/>
      <c r="N22" s="78"/>
      <c r="O22" s="77"/>
      <c r="P22" s="78"/>
      <c r="Q22" s="107"/>
      <c r="R22" s="108"/>
      <c r="S22" s="108"/>
      <c r="T22" s="109"/>
      <c r="U22" s="112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4"/>
      <c r="B23" s="55"/>
      <c r="C23" s="56"/>
      <c r="D23" s="39"/>
      <c r="E23" s="40"/>
      <c r="F23" s="40"/>
      <c r="G23" s="57"/>
      <c r="H23" s="58"/>
      <c r="I23" s="77"/>
      <c r="J23" s="77"/>
      <c r="K23" s="77"/>
      <c r="L23" s="77"/>
      <c r="M23" s="77"/>
      <c r="N23" s="78"/>
      <c r="O23" s="77"/>
      <c r="P23" s="78"/>
      <c r="Q23" s="107"/>
      <c r="R23" s="108"/>
      <c r="S23" s="108"/>
      <c r="T23" s="109"/>
      <c r="U23" s="112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4"/>
      <c r="B24" s="55"/>
      <c r="C24" s="56"/>
      <c r="D24" s="39"/>
      <c r="E24" s="40"/>
      <c r="F24" s="40"/>
      <c r="G24" s="57"/>
      <c r="H24" s="58"/>
      <c r="I24" s="77"/>
      <c r="J24" s="77"/>
      <c r="K24" s="77"/>
      <c r="L24" s="77"/>
      <c r="M24" s="77"/>
      <c r="N24" s="78"/>
      <c r="O24" s="77"/>
      <c r="P24" s="78"/>
      <c r="Q24" s="107"/>
      <c r="R24" s="108"/>
      <c r="S24" s="108"/>
      <c r="T24" s="109"/>
      <c r="U24" s="112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53</v>
      </c>
      <c r="B25" s="6"/>
      <c r="C25" s="59">
        <f>SUM(C8:C24)</f>
        <v>624640.46</v>
      </c>
      <c r="D25" s="60">
        <f>SUM(D8:D24)</f>
        <v>10830</v>
      </c>
      <c r="E25" s="61"/>
      <c r="F25" s="61"/>
      <c r="G25" s="61"/>
      <c r="H25" s="59" t="s">
        <v>54</v>
      </c>
      <c r="I25" s="72">
        <f>SUM(I8:I24)</f>
        <v>0</v>
      </c>
      <c r="J25" s="61"/>
      <c r="K25" s="72">
        <f>SUM(K8:K19)</f>
        <v>0</v>
      </c>
      <c r="L25" s="72"/>
      <c r="M25" s="72">
        <f>SUM(M8:M24)</f>
        <v>0</v>
      </c>
      <c r="N25" s="59" t="s">
        <v>54</v>
      </c>
      <c r="O25" s="72">
        <f>SUM(O8:O24)</f>
        <v>0</v>
      </c>
      <c r="P25" s="59" t="s">
        <v>54</v>
      </c>
      <c r="Q25" s="59" t="s">
        <v>54</v>
      </c>
      <c r="R25" s="59"/>
      <c r="S25" s="59"/>
      <c r="T25" s="72">
        <f>SUM(T8:T24)</f>
        <v>635470.46</v>
      </c>
      <c r="U25" s="11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2" t="s">
        <v>55</v>
      </c>
      <c r="B26" s="62"/>
      <c r="C26" s="62" t="s">
        <v>56</v>
      </c>
      <c r="D26" s="62"/>
      <c r="E26" s="62"/>
      <c r="F26" s="63">
        <f>O26</f>
        <v>324640.46</v>
      </c>
      <c r="G26" s="64"/>
      <c r="H26" s="65" t="s">
        <v>57</v>
      </c>
      <c r="I26" s="81"/>
      <c r="J26" s="81"/>
      <c r="K26" s="81"/>
      <c r="L26" s="81"/>
      <c r="M26" s="82"/>
      <c r="N26" s="62" t="s">
        <v>58</v>
      </c>
      <c r="O26" s="83">
        <f>T16-D17</f>
        <v>324640.46</v>
      </c>
      <c r="P26" s="84"/>
      <c r="Q26" s="84"/>
      <c r="R26" s="84"/>
      <c r="S26" s="84"/>
      <c r="T26" s="84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2"/>
      <c r="B27" s="62"/>
      <c r="C27" s="62" t="s">
        <v>59</v>
      </c>
      <c r="D27" s="62"/>
      <c r="E27" s="62"/>
      <c r="F27" s="63">
        <v>0</v>
      </c>
      <c r="G27" s="64"/>
      <c r="H27" s="66"/>
      <c r="I27" s="85"/>
      <c r="J27" s="85"/>
      <c r="K27" s="85"/>
      <c r="L27" s="85"/>
      <c r="M27" s="86"/>
      <c r="N27" s="62" t="s">
        <v>60</v>
      </c>
      <c r="O27" s="87">
        <f>O26</f>
        <v>324640.46</v>
      </c>
      <c r="P27" s="88"/>
      <c r="Q27" s="88"/>
      <c r="R27" s="88"/>
      <c r="S27" s="88"/>
      <c r="T27" s="88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7"/>
      <c r="E33" s="3"/>
      <c r="F33" s="3"/>
      <c r="G33" s="3"/>
      <c r="I33" s="3"/>
      <c r="J33" s="3"/>
      <c r="M33" s="3"/>
      <c r="N33" s="1">
        <f>C3*0.02</f>
        <v>16975.2268</v>
      </c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1-1</vt:lpstr>
      <vt:lpstr>1-2</vt:lpstr>
      <vt:lpstr>1-3</vt:lpstr>
      <vt:lpstr>1-4</vt:lpstr>
      <vt:lpstr>1-5</vt:lpstr>
      <vt:lpstr>1-6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2023-01-12T08:13:44Z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F68181F6B9634207A95492B065FDA041</vt:lpwstr>
  </property>
</Properties>
</file>