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780" activeTab="6"/>
  </bookViews>
  <sheets>
    <sheet name="1-1" sheetId="12" r:id="rId1"/>
    <sheet name="1-2" sheetId="13" r:id="rId2"/>
    <sheet name="1-3" sheetId="14" r:id="rId3"/>
    <sheet name="1-4" sheetId="15" r:id="rId4"/>
    <sheet name="1-5" sheetId="16" r:id="rId5"/>
    <sheet name="1-6" sheetId="17" r:id="rId6"/>
    <sheet name="2-1" sheetId="18" r:id="rId7"/>
  </sheets>
  <calcPr calcId="144525"/>
</workbook>
</file>

<file path=xl/sharedStrings.xml><?xml version="1.0" encoding="utf-8"?>
<sst xmlns="http://schemas.openxmlformats.org/spreadsheetml/2006/main" count="664" uniqueCount="86">
  <si>
    <t xml:space="preserve">工程款支付证书 </t>
  </si>
  <si>
    <t>工程名称</t>
  </si>
  <si>
    <t>东三路一期等4条道路智能交通提升改造工程</t>
  </si>
  <si>
    <t>建设单位</t>
  </si>
  <si>
    <t>ERP编号</t>
  </si>
  <si>
    <t>档案编号</t>
  </si>
  <si>
    <t>合同金额</t>
  </si>
  <si>
    <t>中标时间</t>
  </si>
  <si>
    <t>已提供工程资料</t>
  </si>
  <si>
    <t>中标通知书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</si>
  <si>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</si>
  <si>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</si>
  <si>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</si>
  <si>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</si>
  <si>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</si>
  <si>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</si>
  <si>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</si>
  <si>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</si>
  <si>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</si>
  <si>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周恒泉18857466661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</si>
  <si>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</si>
  <si>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</si>
  <si>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</si>
  <si>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</si>
  <si>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</si>
  <si>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</si>
  <si>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</si>
  <si>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</si>
  <si>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</si>
  <si>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</si>
  <si>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</si>
  <si>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</si>
  <si>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</si>
  <si>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</si>
  <si>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</si>
  <si>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</si>
  <si>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</si>
  <si>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</si>
  <si>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</si>
  <si>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</si>
  <si>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</si>
  <si>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</si>
  <si>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</si>
  <si>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</si>
  <si>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</si>
  <si>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</si>
  <si>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</si>
  <si>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</si>
  <si>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</si>
  <si>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</si>
  <si>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</si>
  <si>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5206 8432 1310 0000 02</t>
  </si>
  <si>
    <t>转账费后期扣</t>
  </si>
  <si>
    <t>杭州大江东城市基础设施建设有限公司-履约保证金
开户行：宁波银行杭州大江东小微企业专营支行
开户行：7121 0122 0000 46707</t>
  </si>
  <si>
    <t>中国人寿保险股份有限公司杭州市分公司-意外险                                                                                                                                                                                               开户行：工商银行众安支行                                                     账号：120 2021 7299 0000 9509</t>
  </si>
  <si>
    <t>中国人寿财产保险股份有限公司杭州市中心支公司-一切险
开户银行：工商银行凤起支行 
帐号：120 2022 5199 0004 2930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</si>
  <si>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</si>
  <si>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</si>
  <si>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</si>
  <si>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</si>
  <si>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</si>
  <si>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</si>
  <si>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</si>
  <si>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</si>
  <si>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江苏省科华光电科技有限公司-杆件
开户行：农行高邮市菱塘支行
账号：101 5190 1040 0050 15</t>
  </si>
  <si>
    <t>中国大地财产保险股份有限公司杭州中心支公司-保险
开户行：中国工商银行众安支行
账号：1202 0217 1990 0103 376</t>
  </si>
  <si>
    <t>中行</t>
  </si>
  <si>
    <t>1752 5719 0682</t>
  </si>
  <si>
    <t>下次扣</t>
  </si>
  <si>
    <t>水利基金</t>
  </si>
  <si>
    <t>转账费</t>
  </si>
  <si>
    <t>杭州裕杰科技有限公司-宽带费
开户行：杭州联合银行下沙支行
账号：2010 0023 8744 519</t>
  </si>
  <si>
    <t>2022.6.14王童去浙江项目办理农民工工资户出场费及差旅费</t>
  </si>
  <si>
    <t>50%管理费</t>
  </si>
  <si>
    <t>企税</t>
  </si>
  <si>
    <t>浙江昕扬建筑劳务有限公司-劳务
开户行：工商银行杭州南星桥支行
账号：1202 0036 1990 0066 065</t>
  </si>
  <si>
    <t>外经证</t>
  </si>
  <si>
    <t>中标通知书、施工合同、投资协议</t>
  </si>
  <si>
    <t>已转公司</t>
  </si>
  <si>
    <t>浙江大合检测有限公司-检测
开户行：中国农业银行杭州杭三路支行
账号：1902 0401 0400 0717 7</t>
  </si>
  <si>
    <t>杭州大江东城市设施管养有限公司-专业分包
开户行：光大银行杭州建国路支行
账号：7692 0188 0001 9327 0</t>
  </si>
  <si>
    <t>浙江瑞策信息技术有限公司-摄像机交换机机箱柜子
开户行：北京银行杭州科技城支行
账号：2000 0041 2135 0003 0167 640</t>
  </si>
  <si>
    <t>企税50%</t>
  </si>
  <si>
    <t>建造师占用费</t>
  </si>
  <si>
    <t>印花税</t>
  </si>
  <si>
    <t>浙江瑞策信息技术有限公司-劳务
开户行：北京银行杭州科技城支行
账号：2000 0041 2135 0003 0167 640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</si>
</sst>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43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b/>
      <sz val="9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0000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12" applyNumberFormat="0" applyAlignment="0" applyProtection="0">
      <alignment vertical="center"/>
    </xf>
    <xf numFmtId="44" fontId="24" fillId="0" borderId="0">
      <protection locked="0"/>
    </xf>
    <xf numFmtId="41" fontId="21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9" borderId="13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24" fillId="0" borderId="0">
      <protection locked="0"/>
    </xf>
    <xf numFmtId="0" fontId="33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13" borderId="16" applyNumberFormat="0" applyAlignment="0" applyProtection="0">
      <alignment vertical="center"/>
    </xf>
    <xf numFmtId="0" fontId="36" fillId="13" borderId="12" applyNumberFormat="0" applyAlignment="0" applyProtection="0">
      <alignment vertical="center"/>
    </xf>
    <xf numFmtId="0" fontId="37" fillId="14" borderId="17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42" fillId="0" borderId="0">
      <protection locked="0"/>
    </xf>
  </cellStyleXfs>
  <cellXfs count="148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5" fillId="2" borderId="4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19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6" xfId="0" applyNumberFormat="1" applyFont="1" applyFill="1" applyBorder="1" applyAlignment="1">
      <alignment horizontal="center" vertical="center"/>
    </xf>
    <xf numFmtId="177" fontId="0" fillId="2" borderId="4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4" applyNumberFormat="1" applyFont="1" applyFill="1" applyBorder="1" applyAlignment="1" applyProtection="1">
      <alignment horizontal="center" vertical="center" wrapText="1"/>
    </xf>
    <xf numFmtId="178" fontId="5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177" fontId="7" fillId="2" borderId="4" xfId="50" applyNumberFormat="1" applyFont="1" applyFill="1" applyBorder="1" applyAlignment="1" applyProtection="1">
      <alignment horizontal="right" vertical="center" shrinkToFit="1"/>
    </xf>
    <xf numFmtId="179" fontId="8" fillId="2" borderId="2" xfId="4" applyNumberFormat="1" applyFont="1" applyFill="1" applyBorder="1" applyAlignment="1" applyProtection="1">
      <alignment horizontal="center" vertical="center" wrapText="1"/>
    </xf>
    <xf numFmtId="179" fontId="7" fillId="0" borderId="2" xfId="0" applyNumberFormat="1" applyFont="1" applyFill="1" applyBorder="1" applyAlignment="1">
      <alignment horizontal="center" vertical="center"/>
    </xf>
    <xf numFmtId="177" fontId="8" fillId="2" borderId="2" xfId="50" applyNumberFormat="1" applyFont="1" applyFill="1" applyBorder="1" applyAlignment="1" applyProtection="1">
      <alignment vertical="center" wrapText="1" shrinkToFit="1"/>
    </xf>
    <xf numFmtId="9" fontId="8" fillId="2" borderId="2" xfId="19" applyNumberFormat="1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177" fontId="9" fillId="2" borderId="4" xfId="50" applyNumberFormat="1" applyFont="1" applyFill="1" applyBorder="1" applyAlignment="1" applyProtection="1">
      <alignment horizontal="right" vertical="center" shrinkToFit="1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1" fontId="12" fillId="2" borderId="3" xfId="50" applyNumberFormat="1" applyFont="1" applyFill="1" applyBorder="1" applyAlignment="1" applyProtection="1">
      <alignment horizontal="center" vertical="center" shrinkToFit="1"/>
    </xf>
    <xf numFmtId="181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177" fontId="8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2" xfId="50" applyNumberFormat="1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7" fontId="12" fillId="2" borderId="3" xfId="50" applyNumberFormat="1" applyFont="1" applyFill="1" applyBorder="1" applyAlignment="1" applyProtection="1">
      <alignment horizontal="center" vertical="center" shrinkToFit="1"/>
    </xf>
    <xf numFmtId="177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3" fillId="3" borderId="3" xfId="50" applyNumberFormat="1" applyFont="1" applyFill="1" applyBorder="1" applyAlignment="1" applyProtection="1">
      <alignment horizontal="center" vertical="center" wrapText="1"/>
    </xf>
    <xf numFmtId="177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7" fontId="3" fillId="2" borderId="3" xfId="50" applyNumberFormat="1" applyFont="1" applyFill="1" applyBorder="1" applyAlignment="1" applyProtection="1">
      <alignment vertical="center" wrapText="1"/>
    </xf>
    <xf numFmtId="177" fontId="3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0" fontId="8" fillId="2" borderId="2" xfId="50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>
      <alignment vertical="center" wrapText="1"/>
    </xf>
    <xf numFmtId="179" fontId="13" fillId="0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 wrapText="1"/>
    </xf>
    <xf numFmtId="179" fontId="1" fillId="2" borderId="2" xfId="50" applyNumberFormat="1" applyFont="1" applyFill="1" applyBorder="1" applyAlignment="1" applyProtection="1">
      <alignment horizontal="center" vertical="center"/>
    </xf>
    <xf numFmtId="179" fontId="0" fillId="2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/>
    </xf>
    <xf numFmtId="179" fontId="8" fillId="2" borderId="2" xfId="50" applyNumberFormat="1" applyFont="1" applyFill="1" applyBorder="1" applyAlignment="1" applyProtection="1">
      <alignment horizontal="center" vertical="center"/>
    </xf>
    <xf numFmtId="10" fontId="7" fillId="0" borderId="2" xfId="0" applyNumberFormat="1" applyFont="1" applyFill="1" applyBorder="1" applyAlignment="1">
      <alignment vertical="center" wrapText="1"/>
    </xf>
    <xf numFmtId="177" fontId="14" fillId="2" borderId="2" xfId="50" applyNumberFormat="1" applyFont="1" applyFill="1" applyBorder="1" applyAlignment="1" applyProtection="1">
      <alignment horizontal="center" vertical="center" wrapText="1"/>
    </xf>
    <xf numFmtId="179" fontId="7" fillId="2" borderId="2" xfId="0" applyNumberFormat="1" applyFont="1" applyFill="1" applyBorder="1" applyAlignment="1">
      <alignment vertical="center"/>
    </xf>
    <xf numFmtId="179" fontId="3" fillId="2" borderId="2" xfId="50" applyNumberFormat="1" applyFont="1" applyFill="1" applyBorder="1" applyAlignment="1" applyProtection="1">
      <alignment horizontal="right" vertical="center"/>
    </xf>
    <xf numFmtId="177" fontId="12" fillId="2" borderId="4" xfId="50" applyNumberFormat="1" applyFont="1" applyFill="1" applyBorder="1" applyAlignment="1" applyProtection="1">
      <alignment horizontal="center" vertical="center" shrinkToFit="1"/>
    </xf>
    <xf numFmtId="183" fontId="12" fillId="2" borderId="4" xfId="50" applyNumberFormat="1" applyFont="1" applyFill="1" applyBorder="1" applyAlignment="1" applyProtection="1">
      <alignment horizontal="center" vertical="center" shrinkToFit="1"/>
    </xf>
    <xf numFmtId="49" fontId="8" fillId="2" borderId="2" xfId="50" applyNumberFormat="1" applyFont="1" applyFill="1" applyBorder="1" applyAlignment="1" applyProtection="1">
      <alignment horizontal="center" vertical="center" wrapText="1"/>
    </xf>
    <xf numFmtId="177" fontId="8" fillId="2" borderId="2" xfId="50" applyNumberFormat="1" applyFont="1" applyFill="1" applyBorder="1" applyAlignment="1" applyProtection="1">
      <alignment horizontal="center" vertical="center" wrapText="1" shrinkToFit="1"/>
    </xf>
    <xf numFmtId="49" fontId="8" fillId="2" borderId="2" xfId="50" applyNumberFormat="1" applyFont="1" applyFill="1" applyBorder="1" applyAlignment="1" applyProtection="1">
      <alignment horizontal="center" vertical="center" wrapText="1" shrinkToFit="1"/>
    </xf>
    <xf numFmtId="9" fontId="8" fillId="2" borderId="2" xfId="19" applyFont="1" applyFill="1" applyBorder="1" applyAlignment="1" applyProtection="1">
      <alignment horizontal="center" vertical="center" wrapText="1"/>
    </xf>
    <xf numFmtId="178" fontId="7" fillId="0" borderId="6" xfId="0" applyNumberFormat="1" applyFont="1" applyFill="1" applyBorder="1" applyAlignment="1">
      <alignment horizontal="center" vertical="center"/>
    </xf>
    <xf numFmtId="177" fontId="8" fillId="2" borderId="2" xfId="50" applyNumberFormat="1" applyFont="1" applyFill="1" applyBorder="1" applyAlignment="1" applyProtection="1">
      <alignment vertical="center" shrinkToFit="1"/>
    </xf>
    <xf numFmtId="180" fontId="8" fillId="2" borderId="2" xfId="19" applyNumberFormat="1" applyFont="1" applyFill="1" applyBorder="1" applyAlignment="1" applyProtection="1">
      <alignment horizontal="center" vertical="center" wrapText="1"/>
    </xf>
    <xf numFmtId="179" fontId="7" fillId="0" borderId="2" xfId="0" applyNumberFormat="1" applyFont="1" applyFill="1" applyBorder="1" applyAlignment="1">
      <alignment vertical="center"/>
    </xf>
    <xf numFmtId="177" fontId="8" fillId="2" borderId="2" xfId="50" applyNumberFormat="1" applyFont="1" applyFill="1" applyBorder="1" applyAlignment="1" applyProtection="1">
      <alignment horizontal="left" vertical="center" wrapText="1" shrinkToFit="1"/>
    </xf>
    <xf numFmtId="177" fontId="15" fillId="2" borderId="2" xfId="50" applyNumberFormat="1" applyFont="1" applyFill="1" applyBorder="1" applyAlignment="1" applyProtection="1">
      <alignment horizontal="right" vertical="center" shrinkToFit="1"/>
    </xf>
    <xf numFmtId="177" fontId="14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left" vertical="center" wrapText="1"/>
    </xf>
    <xf numFmtId="10" fontId="7" fillId="0" borderId="2" xfId="0" applyNumberFormat="1" applyFont="1" applyFill="1" applyBorder="1" applyAlignment="1">
      <alignment vertical="center"/>
    </xf>
    <xf numFmtId="178" fontId="7" fillId="0" borderId="2" xfId="0" applyNumberFormat="1" applyFont="1" applyFill="1" applyBorder="1" applyAlignment="1">
      <alignment horizontal="center" vertical="center"/>
    </xf>
    <xf numFmtId="179" fontId="7" fillId="0" borderId="2" xfId="0" applyNumberFormat="1" applyFont="1" applyFill="1" applyBorder="1" applyAlignment="1">
      <alignment horizontal="center" vertical="center" wrapText="1"/>
    </xf>
    <xf numFmtId="182" fontId="8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2" xfId="50" applyNumberFormat="1" applyFont="1" applyFill="1" applyBorder="1" applyAlignment="1" applyProtection="1">
      <alignment vertical="center" wrapText="1"/>
    </xf>
    <xf numFmtId="177" fontId="8" fillId="2" borderId="4" xfId="50" applyNumberFormat="1" applyFont="1" applyFill="1" applyBorder="1" applyAlignment="1" applyProtection="1">
      <alignment horizontal="right" vertical="center" shrinkToFit="1"/>
    </xf>
    <xf numFmtId="182" fontId="8" fillId="2" borderId="2" xfId="50" applyNumberFormat="1" applyFont="1" applyFill="1" applyBorder="1" applyAlignment="1" applyProtection="1">
      <alignment vertical="center" shrinkToFit="1"/>
    </xf>
    <xf numFmtId="178" fontId="16" fillId="0" borderId="2" xfId="0" applyNumberFormat="1" applyFont="1" applyFill="1" applyBorder="1" applyAlignment="1">
      <alignment horizontal="center" vertical="center"/>
    </xf>
    <xf numFmtId="177" fontId="17" fillId="2" borderId="4" xfId="50" applyNumberFormat="1" applyFont="1" applyFill="1" applyBorder="1" applyAlignment="1" applyProtection="1">
      <alignment horizontal="right" vertical="center" shrinkToFit="1"/>
    </xf>
    <xf numFmtId="177" fontId="16" fillId="2" borderId="2" xfId="50" applyNumberFormat="1" applyFont="1" applyFill="1" applyBorder="1" applyAlignment="1" applyProtection="1">
      <alignment horizontal="right" vertical="center" shrinkToFit="1"/>
    </xf>
    <xf numFmtId="179" fontId="16" fillId="0" borderId="2" xfId="0" applyNumberFormat="1" applyFont="1" applyFill="1" applyBorder="1" applyAlignment="1">
      <alignment horizontal="center" vertical="center"/>
    </xf>
    <xf numFmtId="179" fontId="16" fillId="0" borderId="2" xfId="0" applyNumberFormat="1" applyFont="1" applyFill="1" applyBorder="1" applyAlignment="1">
      <alignment horizontal="center" vertical="center" wrapText="1"/>
    </xf>
    <xf numFmtId="177" fontId="18" fillId="2" borderId="2" xfId="50" applyNumberFormat="1" applyFont="1" applyFill="1" applyBorder="1" applyAlignment="1" applyProtection="1">
      <alignment horizontal="right" vertical="center" shrinkToFit="1"/>
    </xf>
    <xf numFmtId="180" fontId="18" fillId="2" borderId="2" xfId="19" applyNumberFormat="1" applyFont="1" applyFill="1" applyBorder="1" applyAlignment="1" applyProtection="1">
      <alignment horizontal="center" vertical="center" wrapText="1"/>
    </xf>
    <xf numFmtId="177" fontId="18" fillId="2" borderId="2" xfId="50" applyNumberFormat="1" applyFont="1" applyFill="1" applyBorder="1" applyAlignment="1" applyProtection="1">
      <alignment horizontal="center" vertical="center" wrapText="1" shrinkToFit="1"/>
    </xf>
    <xf numFmtId="0" fontId="18" fillId="2" borderId="2" xfId="50" applyFont="1" applyFill="1" applyBorder="1" applyAlignment="1" applyProtection="1">
      <alignment horizontal="center" vertical="center" wrapText="1"/>
    </xf>
    <xf numFmtId="177" fontId="18" fillId="2" borderId="2" xfId="50" applyNumberFormat="1" applyFont="1" applyFill="1" applyBorder="1" applyAlignment="1" applyProtection="1">
      <alignment horizontal="center" vertical="center" wrapText="1"/>
    </xf>
    <xf numFmtId="177" fontId="19" fillId="2" borderId="2" xfId="50" applyNumberFormat="1" applyFont="1" applyFill="1" applyBorder="1" applyAlignment="1" applyProtection="1">
      <alignment horizontal="right" vertical="center" shrinkToFit="1"/>
    </xf>
    <xf numFmtId="177" fontId="19" fillId="2" borderId="2" xfId="50" applyNumberFormat="1" applyFont="1" applyFill="1" applyBorder="1" applyAlignment="1" applyProtection="1">
      <alignment horizontal="center" vertical="center" wrapText="1"/>
    </xf>
    <xf numFmtId="177" fontId="16" fillId="2" borderId="2" xfId="50" applyNumberFormat="1" applyFont="1" applyFill="1" applyBorder="1" applyAlignment="1" applyProtection="1">
      <alignment horizontal="left" vertical="center" wrapText="1"/>
    </xf>
    <xf numFmtId="0" fontId="20" fillId="0" borderId="2" xfId="0" applyFont="1" applyFill="1" applyBorder="1" applyAlignment="1">
      <alignment vertical="center" wrapText="1"/>
    </xf>
    <xf numFmtId="179" fontId="20" fillId="0" borderId="2" xfId="0" applyNumberFormat="1" applyFont="1" applyFill="1" applyBorder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38100</xdr:rowOff>
    </xdr:from>
    <xdr:to>
      <xdr:col>5</xdr:col>
      <xdr:colOff>732155</xdr:colOff>
      <xdr:row>57</xdr:row>
      <xdr:rowOff>66675</xdr:rowOff>
    </xdr:to>
    <xdr:pic>
      <xdr:nvPicPr>
        <xdr:cNvPr id="2" name="图片 1" descr="2VX7BNT7EX$14)[[H_CBD1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017510"/>
          <a:ext cx="6024245" cy="5172075"/>
        </a:xfrm>
        <a:prstGeom prst="rect">
          <a:avLst/>
        </a:prstGeom>
      </xdr:spPr>
    </xdr:pic>
    <xdr:clientData/>
  </xdr:twoCellAnchor>
  <xdr:twoCellAnchor editAs="oneCell">
    <xdr:from>
      <xdr:col>5</xdr:col>
      <xdr:colOff>1069975</xdr:colOff>
      <xdr:row>27</xdr:row>
      <xdr:rowOff>80645</xdr:rowOff>
    </xdr:from>
    <xdr:to>
      <xdr:col>13</xdr:col>
      <xdr:colOff>165100</xdr:colOff>
      <xdr:row>57</xdr:row>
      <xdr:rowOff>13335</xdr:rowOff>
    </xdr:to>
    <xdr:pic>
      <xdr:nvPicPr>
        <xdr:cNvPr id="3" name="图片 2" descr="ZO5PVF(L{@{16(NW3J%S7K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62700" y="8060055"/>
          <a:ext cx="5961380" cy="50761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133350</xdr:rowOff>
    </xdr:from>
    <xdr:to>
      <xdr:col>5</xdr:col>
      <xdr:colOff>777875</xdr:colOff>
      <xdr:row>58</xdr:row>
      <xdr:rowOff>76200</xdr:rowOff>
    </xdr:to>
    <xdr:pic>
      <xdr:nvPicPr>
        <xdr:cNvPr id="4" name="图片 3" descr="77bfdb967b5f98d02d2ecdc5eb9ddf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430260"/>
          <a:ext cx="6069965" cy="52578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85725</xdr:rowOff>
    </xdr:from>
    <xdr:to>
      <xdr:col>5</xdr:col>
      <xdr:colOff>751205</xdr:colOff>
      <xdr:row>58</xdr:row>
      <xdr:rowOff>57150</xdr:rowOff>
    </xdr:to>
    <xdr:pic>
      <xdr:nvPicPr>
        <xdr:cNvPr id="3" name="图片 2" descr="2022-8-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382635"/>
          <a:ext cx="6043295" cy="52863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28</xdr:row>
      <xdr:rowOff>9525</xdr:rowOff>
    </xdr:from>
    <xdr:to>
      <xdr:col>7</xdr:col>
      <xdr:colOff>57785</xdr:colOff>
      <xdr:row>58</xdr:row>
      <xdr:rowOff>152400</xdr:rowOff>
    </xdr:to>
    <xdr:pic>
      <xdr:nvPicPr>
        <xdr:cNvPr id="3" name="图片 2" descr="Cache_29ff32a1c2f3af11.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1779885"/>
          <a:ext cx="8134985" cy="5286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28</xdr:row>
      <xdr:rowOff>9525</xdr:rowOff>
    </xdr:from>
    <xdr:to>
      <xdr:col>7</xdr:col>
      <xdr:colOff>57785</xdr:colOff>
      <xdr:row>58</xdr:row>
      <xdr:rowOff>152400</xdr:rowOff>
    </xdr:to>
    <xdr:pic>
      <xdr:nvPicPr>
        <xdr:cNvPr id="2" name="图片 1" descr="Cache_29ff32a1c2f3af11.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1970385"/>
          <a:ext cx="8134985" cy="52863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28</xdr:row>
      <xdr:rowOff>9525</xdr:rowOff>
    </xdr:from>
    <xdr:to>
      <xdr:col>7</xdr:col>
      <xdr:colOff>57785</xdr:colOff>
      <xdr:row>58</xdr:row>
      <xdr:rowOff>152400</xdr:rowOff>
    </xdr:to>
    <xdr:pic>
      <xdr:nvPicPr>
        <xdr:cNvPr id="2" name="图片 1" descr="Cache_29ff32a1c2f3af11.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2478385"/>
          <a:ext cx="8134985" cy="5286375"/>
        </a:xfrm>
        <a:prstGeom prst="rect">
          <a:avLst/>
        </a:prstGeom>
      </xdr:spPr>
    </xdr:pic>
    <xdr:clientData/>
  </xdr:twoCellAnchor>
  <xdr:twoCellAnchor editAs="oneCell">
    <xdr:from>
      <xdr:col>6</xdr:col>
      <xdr:colOff>1295400</xdr:colOff>
      <xdr:row>28</xdr:row>
      <xdr:rowOff>85725</xdr:rowOff>
    </xdr:from>
    <xdr:to>
      <xdr:col>14</xdr:col>
      <xdr:colOff>432435</xdr:colOff>
      <xdr:row>67</xdr:row>
      <xdr:rowOff>123825</xdr:rowOff>
    </xdr:to>
    <xdr:pic>
      <xdr:nvPicPr>
        <xdr:cNvPr id="3" name="图片 2" descr="]6J5]R(K4_`(Z8D4ZUPV7_J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044180" y="12554585"/>
          <a:ext cx="5774690" cy="67246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66675</xdr:rowOff>
    </xdr:from>
    <xdr:to>
      <xdr:col>7</xdr:col>
      <xdr:colOff>129540</xdr:colOff>
      <xdr:row>57</xdr:row>
      <xdr:rowOff>114300</xdr:rowOff>
    </xdr:to>
    <xdr:pic>
      <xdr:nvPicPr>
        <xdr:cNvPr id="4" name="图片 3" descr="2022-12-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2795885"/>
          <a:ext cx="8206740" cy="5191125"/>
        </a:xfrm>
        <a:prstGeom prst="rect">
          <a:avLst/>
        </a:prstGeom>
      </xdr:spPr>
    </xdr:pic>
    <xdr:clientData/>
  </xdr:twoCellAnchor>
  <xdr:twoCellAnchor editAs="oneCell">
    <xdr:from>
      <xdr:col>12</xdr:col>
      <xdr:colOff>57150</xdr:colOff>
      <xdr:row>27</xdr:row>
      <xdr:rowOff>152400</xdr:rowOff>
    </xdr:from>
    <xdr:to>
      <xdr:col>14</xdr:col>
      <xdr:colOff>751205</xdr:colOff>
      <xdr:row>32</xdr:row>
      <xdr:rowOff>9525</xdr:rowOff>
    </xdr:to>
    <xdr:pic>
      <xdr:nvPicPr>
        <xdr:cNvPr id="2" name="图片 1" descr="306ea78ccb84bdad362f12ad54fe2c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479530" y="12881610"/>
          <a:ext cx="2658110" cy="714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9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/>
      <c r="K2" s="7"/>
      <c r="L2" s="7"/>
      <c r="M2" s="7"/>
      <c r="N2" s="7"/>
      <c r="O2" s="65" t="s">
        <v>4</v>
      </c>
      <c r="P2" s="65"/>
      <c r="Q2" s="85">
        <v>14946</v>
      </c>
      <c r="R2" s="66" t="s">
        <v>5</v>
      </c>
      <c r="S2" s="66"/>
      <c r="T2" s="86"/>
      <c r="U2" s="8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4746200</v>
      </c>
      <c r="D3" s="9"/>
      <c r="E3" s="9"/>
      <c r="F3" s="9" t="s">
        <v>7</v>
      </c>
      <c r="G3" s="10">
        <v>44588</v>
      </c>
      <c r="H3" s="6" t="s">
        <v>8</v>
      </c>
      <c r="I3" s="6"/>
      <c r="J3" s="34" t="s">
        <v>9</v>
      </c>
      <c r="K3" s="34"/>
      <c r="L3" s="34"/>
      <c r="M3" s="34"/>
      <c r="N3" s="34"/>
      <c r="O3" s="6" t="s">
        <v>10</v>
      </c>
      <c r="P3" s="6"/>
      <c r="Q3" s="34" t="s">
        <v>11</v>
      </c>
      <c r="R3" s="88" t="s">
        <v>12</v>
      </c>
      <c r="S3" s="89"/>
      <c r="T3" s="90" t="s">
        <v>13</v>
      </c>
      <c r="U3" s="9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34" t="s">
        <v>17</v>
      </c>
      <c r="K4" s="34"/>
      <c r="L4" s="34"/>
      <c r="M4" s="34"/>
      <c r="N4" s="34"/>
      <c r="O4" s="6" t="s">
        <v>18</v>
      </c>
      <c r="P4" s="6"/>
      <c r="Q4" s="67" t="s">
        <v>19</v>
      </c>
      <c r="R4" s="9" t="s">
        <v>20</v>
      </c>
      <c r="S4" s="67" t="s">
        <v>21</v>
      </c>
      <c r="T4" s="91" t="s">
        <v>22</v>
      </c>
      <c r="U4" s="92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93" t="s">
        <v>29</v>
      </c>
      <c r="R5" s="94"/>
      <c r="S5" s="94"/>
      <c r="T5" s="91" t="s">
        <v>30</v>
      </c>
      <c r="U5" s="95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6" t="s">
        <v>37</v>
      </c>
      <c r="R6" s="97"/>
      <c r="S6" s="97"/>
      <c r="T6" s="91"/>
      <c r="U6" s="9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6" t="s">
        <v>45</v>
      </c>
      <c r="L7" s="66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91"/>
      <c r="U7" s="9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52">
        <v>1</v>
      </c>
      <c r="B8" s="133">
        <v>44637</v>
      </c>
      <c r="C8" s="134"/>
      <c r="D8" s="135">
        <v>94924</v>
      </c>
      <c r="E8" s="136" t="s">
        <v>50</v>
      </c>
      <c r="F8" s="137" t="s">
        <v>51</v>
      </c>
      <c r="G8" s="138"/>
      <c r="H8" s="139"/>
      <c r="I8" s="138"/>
      <c r="J8" s="140"/>
      <c r="K8" s="141"/>
      <c r="L8" s="141"/>
      <c r="M8" s="138"/>
      <c r="N8" s="142" t="s">
        <v>52</v>
      </c>
      <c r="O8" s="143"/>
      <c r="P8" s="144"/>
      <c r="Q8" s="145" t="s">
        <v>53</v>
      </c>
      <c r="R8" s="144"/>
      <c r="S8" s="144"/>
      <c r="T8" s="135">
        <v>94924</v>
      </c>
      <c r="U8" s="9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52">
        <v>2</v>
      </c>
      <c r="B9" s="127">
        <v>44690</v>
      </c>
      <c r="C9" s="131"/>
      <c r="D9" s="120">
        <v>26122</v>
      </c>
      <c r="E9" s="49" t="s">
        <v>50</v>
      </c>
      <c r="F9" s="128" t="s">
        <v>51</v>
      </c>
      <c r="G9" s="118"/>
      <c r="H9" s="119"/>
      <c r="I9" s="74"/>
      <c r="J9" s="114"/>
      <c r="K9" s="99"/>
      <c r="L9" s="52"/>
      <c r="M9" s="74"/>
      <c r="N9" s="142" t="s">
        <v>52</v>
      </c>
      <c r="O9" s="123"/>
      <c r="P9" s="108"/>
      <c r="Q9" s="125" t="s">
        <v>54</v>
      </c>
      <c r="R9" s="108"/>
      <c r="S9" s="108"/>
      <c r="T9" s="124">
        <v>7200</v>
      </c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7" customHeight="1" spans="1:16384">
      <c r="A10" s="52"/>
      <c r="B10" s="127"/>
      <c r="C10" s="54"/>
      <c r="D10" s="120"/>
      <c r="E10" s="49"/>
      <c r="F10" s="49"/>
      <c r="G10" s="118"/>
      <c r="H10" s="119"/>
      <c r="I10" s="74"/>
      <c r="J10" s="121"/>
      <c r="K10" s="52"/>
      <c r="L10" s="52"/>
      <c r="M10" s="74"/>
      <c r="N10" s="76"/>
      <c r="O10" s="123"/>
      <c r="P10" s="108"/>
      <c r="Q10" s="146" t="s">
        <v>55</v>
      </c>
      <c r="R10" s="108"/>
      <c r="S10" s="108"/>
      <c r="T10" s="147">
        <v>18922</v>
      </c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52"/>
      <c r="B11" s="127"/>
      <c r="C11" s="131"/>
      <c r="D11" s="120"/>
      <c r="E11" s="49"/>
      <c r="F11" s="49"/>
      <c r="G11" s="121"/>
      <c r="H11" s="119"/>
      <c r="I11" s="74"/>
      <c r="J11" s="114"/>
      <c r="K11" s="99"/>
      <c r="L11" s="99"/>
      <c r="M11" s="74"/>
      <c r="N11" s="76"/>
      <c r="O11" s="132"/>
      <c r="P11" s="130"/>
      <c r="Q11" s="125"/>
      <c r="R11" s="108"/>
      <c r="S11" s="108"/>
      <c r="T11" s="124"/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52"/>
      <c r="B12" s="127"/>
      <c r="C12" s="54"/>
      <c r="D12" s="120"/>
      <c r="E12" s="128"/>
      <c r="F12" s="49"/>
      <c r="G12" s="121"/>
      <c r="H12" s="119"/>
      <c r="I12" s="74"/>
      <c r="J12" s="121"/>
      <c r="K12" s="52"/>
      <c r="L12" s="52"/>
      <c r="M12" s="74"/>
      <c r="N12" s="76"/>
      <c r="O12" s="123"/>
      <c r="P12" s="108"/>
      <c r="Q12" s="125"/>
      <c r="R12" s="108"/>
      <c r="S12" s="108"/>
      <c r="T12" s="124"/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34"/>
      <c r="B13" s="21"/>
      <c r="C13" s="22"/>
      <c r="D13" s="29"/>
      <c r="E13" s="24"/>
      <c r="F13" s="24"/>
      <c r="G13" s="31"/>
      <c r="H13" s="27"/>
      <c r="I13" s="26"/>
      <c r="J13" s="31"/>
      <c r="K13" s="69"/>
      <c r="L13" s="69"/>
      <c r="M13" s="26"/>
      <c r="N13" s="67"/>
      <c r="O13" s="72"/>
      <c r="P13" s="71"/>
      <c r="Q13" s="98"/>
      <c r="R13" s="9"/>
      <c r="S13" s="9"/>
      <c r="T13" s="23"/>
      <c r="U13" s="69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34"/>
      <c r="B14" s="32"/>
      <c r="C14" s="22"/>
      <c r="D14" s="29"/>
      <c r="E14" s="24"/>
      <c r="F14" s="24"/>
      <c r="G14" s="31"/>
      <c r="H14" s="27"/>
      <c r="I14" s="26"/>
      <c r="J14" s="31"/>
      <c r="K14" s="34"/>
      <c r="L14" s="34"/>
      <c r="M14" s="26"/>
      <c r="N14" s="67"/>
      <c r="O14" s="68"/>
      <c r="P14" s="9"/>
      <c r="Q14" s="105"/>
      <c r="R14" s="9"/>
      <c r="S14" s="9"/>
      <c r="T14" s="23"/>
      <c r="U14" s="10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52"/>
      <c r="B15" s="46"/>
      <c r="C15" s="54"/>
      <c r="D15" s="122"/>
      <c r="E15" s="49"/>
      <c r="F15" s="49"/>
      <c r="G15" s="121"/>
      <c r="H15" s="119"/>
      <c r="I15" s="74"/>
      <c r="J15" s="121"/>
      <c r="K15" s="99"/>
      <c r="L15" s="99"/>
      <c r="M15" s="74"/>
      <c r="N15" s="76"/>
      <c r="O15" s="123"/>
      <c r="P15" s="108"/>
      <c r="Q15" s="125"/>
      <c r="R15" s="108"/>
      <c r="S15" s="108"/>
      <c r="T15" s="124"/>
      <c r="U15" s="10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2"/>
      <c r="B16" s="117"/>
      <c r="C16" s="54"/>
      <c r="D16" s="48"/>
      <c r="E16" s="49"/>
      <c r="F16" s="49"/>
      <c r="G16" s="118"/>
      <c r="H16" s="119"/>
      <c r="I16" s="74"/>
      <c r="J16" s="74"/>
      <c r="K16" s="52"/>
      <c r="L16" s="52"/>
      <c r="M16" s="74"/>
      <c r="N16" s="76"/>
      <c r="O16" s="74"/>
      <c r="P16" s="76"/>
      <c r="Q16" s="126"/>
      <c r="R16" s="108"/>
      <c r="S16" s="108"/>
      <c r="T16" s="109"/>
      <c r="U16" s="10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34"/>
      <c r="B17" s="38"/>
      <c r="C17" s="22"/>
      <c r="D17" s="37"/>
      <c r="E17" s="39"/>
      <c r="F17" s="40"/>
      <c r="G17" s="41"/>
      <c r="H17" s="42"/>
      <c r="I17" s="26"/>
      <c r="J17" s="26"/>
      <c r="K17" s="26"/>
      <c r="L17" s="26"/>
      <c r="M17" s="26"/>
      <c r="N17" s="67"/>
      <c r="O17" s="26"/>
      <c r="P17" s="67"/>
      <c r="Q17" s="105"/>
      <c r="R17" s="9"/>
      <c r="S17" s="9"/>
      <c r="T17" s="104"/>
      <c r="U17" s="10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34"/>
      <c r="B18" s="38"/>
      <c r="C18" s="22"/>
      <c r="D18" s="37"/>
      <c r="E18" s="24"/>
      <c r="F18" s="24"/>
      <c r="G18" s="41"/>
      <c r="H18" s="43"/>
      <c r="I18" s="26"/>
      <c r="J18" s="26"/>
      <c r="K18" s="39"/>
      <c r="L18" s="39"/>
      <c r="M18" s="26"/>
      <c r="N18" s="67"/>
      <c r="O18" s="26"/>
      <c r="P18" s="67"/>
      <c r="Q18" s="105"/>
      <c r="R18" s="9"/>
      <c r="S18" s="9"/>
      <c r="T18" s="104"/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34"/>
      <c r="B19" s="38"/>
      <c r="C19" s="44"/>
      <c r="D19" s="37"/>
      <c r="E19" s="39"/>
      <c r="F19" s="40"/>
      <c r="G19" s="41"/>
      <c r="H19" s="42"/>
      <c r="I19" s="26"/>
      <c r="J19" s="26"/>
      <c r="K19" s="26"/>
      <c r="L19" s="26"/>
      <c r="M19" s="26"/>
      <c r="N19" s="67"/>
      <c r="O19" s="26"/>
      <c r="P19" s="67"/>
      <c r="Q19" s="102"/>
      <c r="R19" s="9"/>
      <c r="S19" s="9"/>
      <c r="T19" s="104"/>
      <c r="U19" s="106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34"/>
      <c r="B20" s="38"/>
      <c r="C20" s="22"/>
      <c r="D20" s="37"/>
      <c r="E20" s="24"/>
      <c r="F20" s="24"/>
      <c r="G20" s="41"/>
      <c r="H20" s="43"/>
      <c r="I20" s="26"/>
      <c r="J20" s="26"/>
      <c r="K20" s="26"/>
      <c r="L20" s="26"/>
      <c r="M20" s="26"/>
      <c r="N20" s="67"/>
      <c r="O20" s="26"/>
      <c r="P20" s="67"/>
      <c r="Q20" s="102"/>
      <c r="R20" s="9"/>
      <c r="S20" s="9"/>
      <c r="T20" s="104"/>
      <c r="U20" s="106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34"/>
      <c r="B21" s="38"/>
      <c r="C21" s="22"/>
      <c r="D21" s="37"/>
      <c r="E21" s="24"/>
      <c r="F21" s="24"/>
      <c r="G21" s="41"/>
      <c r="H21" s="43"/>
      <c r="I21" s="26"/>
      <c r="J21" s="26"/>
      <c r="K21" s="26"/>
      <c r="L21" s="26"/>
      <c r="M21" s="26"/>
      <c r="N21" s="67"/>
      <c r="O21" s="26"/>
      <c r="P21" s="67"/>
      <c r="Q21" s="102"/>
      <c r="R21" s="9"/>
      <c r="S21" s="9"/>
      <c r="T21" s="104"/>
      <c r="U21" s="106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2"/>
      <c r="B22" s="53"/>
      <c r="C22" s="54"/>
      <c r="D22" s="48"/>
      <c r="E22" s="49"/>
      <c r="F22" s="49"/>
      <c r="G22" s="50"/>
      <c r="H22" s="51"/>
      <c r="I22" s="74"/>
      <c r="J22" s="74"/>
      <c r="K22" s="74"/>
      <c r="L22" s="74"/>
      <c r="M22" s="74"/>
      <c r="N22" s="76"/>
      <c r="O22" s="74"/>
      <c r="P22" s="76"/>
      <c r="Q22" s="107"/>
      <c r="R22" s="108"/>
      <c r="S22" s="108"/>
      <c r="T22" s="109"/>
      <c r="U22" s="106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2"/>
      <c r="B23" s="53"/>
      <c r="C23" s="54"/>
      <c r="D23" s="48"/>
      <c r="E23" s="49"/>
      <c r="F23" s="49"/>
      <c r="G23" s="50"/>
      <c r="H23" s="51"/>
      <c r="I23" s="74"/>
      <c r="J23" s="74"/>
      <c r="K23" s="74"/>
      <c r="L23" s="74"/>
      <c r="M23" s="74"/>
      <c r="N23" s="76"/>
      <c r="O23" s="74"/>
      <c r="P23" s="76"/>
      <c r="Q23" s="107"/>
      <c r="R23" s="108"/>
      <c r="S23" s="108"/>
      <c r="T23" s="109"/>
      <c r="U23" s="106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2"/>
      <c r="B24" s="53"/>
      <c r="C24" s="54"/>
      <c r="D24" s="48"/>
      <c r="E24" s="49"/>
      <c r="F24" s="49"/>
      <c r="G24" s="50"/>
      <c r="H24" s="51"/>
      <c r="I24" s="74"/>
      <c r="J24" s="74"/>
      <c r="K24" s="74"/>
      <c r="L24" s="74"/>
      <c r="M24" s="74"/>
      <c r="N24" s="76"/>
      <c r="O24" s="74"/>
      <c r="P24" s="76"/>
      <c r="Q24" s="107"/>
      <c r="R24" s="108"/>
      <c r="S24" s="108"/>
      <c r="T24" s="109"/>
      <c r="U24" s="106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56</v>
      </c>
      <c r="B25" s="6"/>
      <c r="C25" s="55">
        <f>SUM(C8:C24)</f>
        <v>0</v>
      </c>
      <c r="D25" s="56">
        <f>SUM(D8:D24)</f>
        <v>121046</v>
      </c>
      <c r="E25" s="57"/>
      <c r="F25" s="57"/>
      <c r="G25" s="57"/>
      <c r="H25" s="55" t="s">
        <v>57</v>
      </c>
      <c r="I25" s="68">
        <f>SUM(I8:I24)</f>
        <v>0</v>
      </c>
      <c r="J25" s="57"/>
      <c r="K25" s="68">
        <f>SUM(K8:K17)</f>
        <v>0</v>
      </c>
      <c r="L25" s="68"/>
      <c r="M25" s="68">
        <f>SUM(M8:M24)</f>
        <v>0</v>
      </c>
      <c r="N25" s="55" t="s">
        <v>57</v>
      </c>
      <c r="O25" s="68">
        <f>SUM(O8:O24)</f>
        <v>0</v>
      </c>
      <c r="P25" s="55" t="s">
        <v>57</v>
      </c>
      <c r="Q25" s="55" t="s">
        <v>57</v>
      </c>
      <c r="R25" s="55"/>
      <c r="S25" s="55"/>
      <c r="T25" s="68">
        <f>SUM(T8:T24)</f>
        <v>121046</v>
      </c>
      <c r="U25" s="110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8" t="s">
        <v>58</v>
      </c>
      <c r="B26" s="58"/>
      <c r="C26" s="58" t="s">
        <v>59</v>
      </c>
      <c r="D26" s="58"/>
      <c r="E26" s="58"/>
      <c r="F26" s="59">
        <f>O26</f>
        <v>26122</v>
      </c>
      <c r="G26" s="60"/>
      <c r="H26" s="61" t="s">
        <v>60</v>
      </c>
      <c r="I26" s="77"/>
      <c r="J26" s="77"/>
      <c r="K26" s="77"/>
      <c r="L26" s="77"/>
      <c r="M26" s="78"/>
      <c r="N26" s="58" t="s">
        <v>61</v>
      </c>
      <c r="O26" s="79">
        <v>26122</v>
      </c>
      <c r="P26" s="80"/>
      <c r="Q26" s="80"/>
      <c r="R26" s="80"/>
      <c r="S26" s="80"/>
      <c r="T26" s="80"/>
      <c r="U26" s="111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8"/>
      <c r="B27" s="58"/>
      <c r="C27" s="58" t="s">
        <v>62</v>
      </c>
      <c r="D27" s="58"/>
      <c r="E27" s="58"/>
      <c r="F27" s="59">
        <v>0</v>
      </c>
      <c r="G27" s="60"/>
      <c r="H27" s="62"/>
      <c r="I27" s="81"/>
      <c r="J27" s="81"/>
      <c r="K27" s="81"/>
      <c r="L27" s="81"/>
      <c r="M27" s="82"/>
      <c r="N27" s="58" t="s">
        <v>63</v>
      </c>
      <c r="O27" s="83">
        <f>O26</f>
        <v>26122</v>
      </c>
      <c r="P27" s="84"/>
      <c r="Q27" s="84"/>
      <c r="R27" s="84"/>
      <c r="S27" s="84"/>
      <c r="T27" s="84"/>
      <c r="U27" s="112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3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8" workbookViewId="0">
      <selection activeCell="A8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9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/>
      <c r="K2" s="7"/>
      <c r="L2" s="7"/>
      <c r="M2" s="7"/>
      <c r="N2" s="7"/>
      <c r="O2" s="65" t="s">
        <v>4</v>
      </c>
      <c r="P2" s="65"/>
      <c r="Q2" s="85">
        <v>14946</v>
      </c>
      <c r="R2" s="66" t="s">
        <v>5</v>
      </c>
      <c r="S2" s="66"/>
      <c r="T2" s="86"/>
      <c r="U2" s="8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4746200</v>
      </c>
      <c r="D3" s="9"/>
      <c r="E3" s="9"/>
      <c r="F3" s="9" t="s">
        <v>7</v>
      </c>
      <c r="G3" s="10">
        <v>44588</v>
      </c>
      <c r="H3" s="6" t="s">
        <v>8</v>
      </c>
      <c r="I3" s="6"/>
      <c r="J3" s="34" t="s">
        <v>9</v>
      </c>
      <c r="K3" s="34"/>
      <c r="L3" s="34"/>
      <c r="M3" s="34"/>
      <c r="N3" s="34"/>
      <c r="O3" s="6" t="s">
        <v>10</v>
      </c>
      <c r="P3" s="6"/>
      <c r="Q3" s="34" t="s">
        <v>11</v>
      </c>
      <c r="R3" s="88" t="s">
        <v>12</v>
      </c>
      <c r="S3" s="89"/>
      <c r="T3" s="90" t="s">
        <v>13</v>
      </c>
      <c r="U3" s="9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34" t="s">
        <v>17</v>
      </c>
      <c r="K4" s="34"/>
      <c r="L4" s="34"/>
      <c r="M4" s="34"/>
      <c r="N4" s="34"/>
      <c r="O4" s="6" t="s">
        <v>18</v>
      </c>
      <c r="P4" s="6"/>
      <c r="Q4" s="67" t="s">
        <v>19</v>
      </c>
      <c r="R4" s="9" t="s">
        <v>20</v>
      </c>
      <c r="S4" s="67" t="s">
        <v>21</v>
      </c>
      <c r="T4" s="91" t="s">
        <v>22</v>
      </c>
      <c r="U4" s="92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93" t="s">
        <v>29</v>
      </c>
      <c r="R5" s="94"/>
      <c r="S5" s="94"/>
      <c r="T5" s="91" t="s">
        <v>30</v>
      </c>
      <c r="U5" s="95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6" t="s">
        <v>37</v>
      </c>
      <c r="R6" s="97"/>
      <c r="S6" s="97"/>
      <c r="T6" s="91"/>
      <c r="U6" s="9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6" t="s">
        <v>45</v>
      </c>
      <c r="L7" s="66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91"/>
      <c r="U7" s="9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34">
        <v>1</v>
      </c>
      <c r="B8" s="21">
        <v>44637</v>
      </c>
      <c r="C8" s="22"/>
      <c r="D8" s="23">
        <v>94924</v>
      </c>
      <c r="E8" s="24" t="s">
        <v>50</v>
      </c>
      <c r="F8" s="25" t="s">
        <v>51</v>
      </c>
      <c r="G8" s="26"/>
      <c r="H8" s="27"/>
      <c r="I8" s="26"/>
      <c r="J8" s="39"/>
      <c r="K8" s="34"/>
      <c r="L8" s="34"/>
      <c r="M8" s="26"/>
      <c r="N8" s="67" t="s">
        <v>52</v>
      </c>
      <c r="O8" s="68"/>
      <c r="P8" s="9"/>
      <c r="Q8" s="98" t="s">
        <v>53</v>
      </c>
      <c r="R8" s="9"/>
      <c r="S8" s="9"/>
      <c r="T8" s="23">
        <v>94924</v>
      </c>
      <c r="U8" s="9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34">
        <v>2</v>
      </c>
      <c r="B9" s="21">
        <v>44690</v>
      </c>
      <c r="C9" s="28"/>
      <c r="D9" s="29">
        <v>26122</v>
      </c>
      <c r="E9" s="24" t="s">
        <v>50</v>
      </c>
      <c r="F9" s="25" t="s">
        <v>51</v>
      </c>
      <c r="G9" s="30"/>
      <c r="H9" s="27"/>
      <c r="I9" s="26"/>
      <c r="J9" s="39"/>
      <c r="K9" s="69"/>
      <c r="L9" s="34"/>
      <c r="M9" s="26"/>
      <c r="N9" s="67" t="s">
        <v>52</v>
      </c>
      <c r="O9" s="68"/>
      <c r="P9" s="9"/>
      <c r="Q9" s="98" t="s">
        <v>54</v>
      </c>
      <c r="R9" s="9"/>
      <c r="S9" s="9"/>
      <c r="T9" s="23">
        <v>7200</v>
      </c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7" customHeight="1" spans="1:16384">
      <c r="A10" s="34"/>
      <c r="B10" s="21"/>
      <c r="C10" s="22"/>
      <c r="D10" s="29"/>
      <c r="E10" s="24"/>
      <c r="F10" s="24"/>
      <c r="G10" s="30"/>
      <c r="H10" s="27"/>
      <c r="I10" s="26"/>
      <c r="J10" s="31"/>
      <c r="K10" s="34"/>
      <c r="L10" s="34"/>
      <c r="M10" s="26"/>
      <c r="N10" s="67"/>
      <c r="O10" s="68"/>
      <c r="P10" s="9"/>
      <c r="Q10" s="100" t="s">
        <v>55</v>
      </c>
      <c r="R10" s="9"/>
      <c r="S10" s="9"/>
      <c r="T10" s="101">
        <v>18922</v>
      </c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52">
        <v>3</v>
      </c>
      <c r="B11" s="127">
        <v>44713</v>
      </c>
      <c r="C11" s="131"/>
      <c r="D11" s="120">
        <v>146300</v>
      </c>
      <c r="E11" s="49" t="s">
        <v>50</v>
      </c>
      <c r="F11" s="128" t="s">
        <v>51</v>
      </c>
      <c r="G11" s="121"/>
      <c r="H11" s="119"/>
      <c r="I11" s="74"/>
      <c r="J11" s="114"/>
      <c r="K11" s="99"/>
      <c r="L11" s="99"/>
      <c r="M11" s="74"/>
      <c r="N11" s="76" t="s">
        <v>52</v>
      </c>
      <c r="O11" s="132"/>
      <c r="P11" s="130"/>
      <c r="Q11" s="125" t="s">
        <v>64</v>
      </c>
      <c r="R11" s="108">
        <v>209000</v>
      </c>
      <c r="S11" s="108"/>
      <c r="T11" s="124">
        <v>62700</v>
      </c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52"/>
      <c r="B12" s="127"/>
      <c r="C12" s="54"/>
      <c r="D12" s="120"/>
      <c r="E12" s="128"/>
      <c r="F12" s="49"/>
      <c r="G12" s="121"/>
      <c r="H12" s="119"/>
      <c r="I12" s="74"/>
      <c r="J12" s="121"/>
      <c r="K12" s="52"/>
      <c r="L12" s="52"/>
      <c r="M12" s="74"/>
      <c r="N12" s="76"/>
      <c r="O12" s="123"/>
      <c r="P12" s="108"/>
      <c r="Q12" s="125" t="s">
        <v>64</v>
      </c>
      <c r="R12" s="108">
        <v>209000</v>
      </c>
      <c r="S12" s="108"/>
      <c r="T12" s="124">
        <v>83600</v>
      </c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34"/>
      <c r="B13" s="21"/>
      <c r="C13" s="22"/>
      <c r="D13" s="29"/>
      <c r="E13" s="24"/>
      <c r="F13" s="24"/>
      <c r="G13" s="31"/>
      <c r="H13" s="27"/>
      <c r="I13" s="26"/>
      <c r="J13" s="31"/>
      <c r="K13" s="69"/>
      <c r="L13" s="69"/>
      <c r="M13" s="26"/>
      <c r="N13" s="67"/>
      <c r="O13" s="72"/>
      <c r="P13" s="71"/>
      <c r="Q13" s="98"/>
      <c r="R13" s="9"/>
      <c r="S13" s="9"/>
      <c r="T13" s="23"/>
      <c r="U13" s="69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34"/>
      <c r="B14" s="32"/>
      <c r="C14" s="22"/>
      <c r="D14" s="29"/>
      <c r="E14" s="24"/>
      <c r="F14" s="24"/>
      <c r="G14" s="31"/>
      <c r="H14" s="27"/>
      <c r="I14" s="26"/>
      <c r="J14" s="31"/>
      <c r="K14" s="34"/>
      <c r="L14" s="34"/>
      <c r="M14" s="26"/>
      <c r="N14" s="67"/>
      <c r="O14" s="68"/>
      <c r="P14" s="9"/>
      <c r="Q14" s="105"/>
      <c r="R14" s="9"/>
      <c r="S14" s="9"/>
      <c r="T14" s="23"/>
      <c r="U14" s="10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52"/>
      <c r="B15" s="46"/>
      <c r="C15" s="54"/>
      <c r="D15" s="122"/>
      <c r="E15" s="49"/>
      <c r="F15" s="49"/>
      <c r="G15" s="121"/>
      <c r="H15" s="119"/>
      <c r="I15" s="74"/>
      <c r="J15" s="121"/>
      <c r="K15" s="99"/>
      <c r="L15" s="99"/>
      <c r="M15" s="74"/>
      <c r="N15" s="76"/>
      <c r="O15" s="123"/>
      <c r="P15" s="108"/>
      <c r="Q15" s="125"/>
      <c r="R15" s="108"/>
      <c r="S15" s="108"/>
      <c r="T15" s="124"/>
      <c r="U15" s="10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2"/>
      <c r="B16" s="117"/>
      <c r="C16" s="54"/>
      <c r="D16" s="48"/>
      <c r="E16" s="49"/>
      <c r="F16" s="49"/>
      <c r="G16" s="118"/>
      <c r="H16" s="119"/>
      <c r="I16" s="74"/>
      <c r="J16" s="74"/>
      <c r="K16" s="52"/>
      <c r="L16" s="52"/>
      <c r="M16" s="74"/>
      <c r="N16" s="76"/>
      <c r="O16" s="74"/>
      <c r="P16" s="76"/>
      <c r="Q16" s="126"/>
      <c r="R16" s="108"/>
      <c r="S16" s="108"/>
      <c r="T16" s="109"/>
      <c r="U16" s="10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34"/>
      <c r="B17" s="38"/>
      <c r="C17" s="22"/>
      <c r="D17" s="37"/>
      <c r="E17" s="39"/>
      <c r="F17" s="40"/>
      <c r="G17" s="41"/>
      <c r="H17" s="42"/>
      <c r="I17" s="26"/>
      <c r="J17" s="26"/>
      <c r="K17" s="26"/>
      <c r="L17" s="26"/>
      <c r="M17" s="26"/>
      <c r="N17" s="67"/>
      <c r="O17" s="26"/>
      <c r="P17" s="67"/>
      <c r="Q17" s="105"/>
      <c r="R17" s="9"/>
      <c r="S17" s="9"/>
      <c r="T17" s="104"/>
      <c r="U17" s="10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34"/>
      <c r="B18" s="38"/>
      <c r="C18" s="22"/>
      <c r="D18" s="37"/>
      <c r="E18" s="24"/>
      <c r="F18" s="24"/>
      <c r="G18" s="41"/>
      <c r="H18" s="43"/>
      <c r="I18" s="26"/>
      <c r="J18" s="26"/>
      <c r="K18" s="39"/>
      <c r="L18" s="39"/>
      <c r="M18" s="26"/>
      <c r="N18" s="67"/>
      <c r="O18" s="26"/>
      <c r="P18" s="67"/>
      <c r="Q18" s="105"/>
      <c r="R18" s="9"/>
      <c r="S18" s="9"/>
      <c r="T18" s="104"/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34"/>
      <c r="B19" s="38"/>
      <c r="C19" s="44"/>
      <c r="D19" s="37"/>
      <c r="E19" s="39"/>
      <c r="F19" s="40"/>
      <c r="G19" s="41"/>
      <c r="H19" s="42"/>
      <c r="I19" s="26"/>
      <c r="J19" s="26"/>
      <c r="K19" s="26"/>
      <c r="L19" s="26"/>
      <c r="M19" s="26"/>
      <c r="N19" s="67"/>
      <c r="O19" s="26"/>
      <c r="P19" s="67"/>
      <c r="Q19" s="102"/>
      <c r="R19" s="9"/>
      <c r="S19" s="9"/>
      <c r="T19" s="104"/>
      <c r="U19" s="106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34"/>
      <c r="B20" s="38"/>
      <c r="C20" s="22"/>
      <c r="D20" s="37"/>
      <c r="E20" s="24"/>
      <c r="F20" s="24"/>
      <c r="G20" s="41"/>
      <c r="H20" s="43"/>
      <c r="I20" s="26"/>
      <c r="J20" s="26"/>
      <c r="K20" s="26"/>
      <c r="L20" s="26"/>
      <c r="M20" s="26"/>
      <c r="N20" s="67"/>
      <c r="O20" s="26"/>
      <c r="P20" s="67"/>
      <c r="Q20" s="102"/>
      <c r="R20" s="9"/>
      <c r="S20" s="9"/>
      <c r="T20" s="104"/>
      <c r="U20" s="106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34"/>
      <c r="B21" s="38"/>
      <c r="C21" s="22"/>
      <c r="D21" s="37"/>
      <c r="E21" s="24"/>
      <c r="F21" s="24"/>
      <c r="G21" s="41"/>
      <c r="H21" s="43"/>
      <c r="I21" s="26"/>
      <c r="J21" s="26"/>
      <c r="K21" s="26"/>
      <c r="L21" s="26"/>
      <c r="M21" s="26"/>
      <c r="N21" s="67"/>
      <c r="O21" s="26"/>
      <c r="P21" s="67"/>
      <c r="Q21" s="102"/>
      <c r="R21" s="9"/>
      <c r="S21" s="9"/>
      <c r="T21" s="104"/>
      <c r="U21" s="106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2"/>
      <c r="B22" s="53"/>
      <c r="C22" s="54"/>
      <c r="D22" s="48"/>
      <c r="E22" s="49"/>
      <c r="F22" s="49"/>
      <c r="G22" s="50"/>
      <c r="H22" s="51"/>
      <c r="I22" s="74"/>
      <c r="J22" s="74"/>
      <c r="K22" s="74"/>
      <c r="L22" s="74"/>
      <c r="M22" s="74"/>
      <c r="N22" s="76"/>
      <c r="O22" s="74"/>
      <c r="P22" s="76"/>
      <c r="Q22" s="107"/>
      <c r="R22" s="108"/>
      <c r="S22" s="108"/>
      <c r="T22" s="109"/>
      <c r="U22" s="106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2"/>
      <c r="B23" s="53"/>
      <c r="C23" s="54"/>
      <c r="D23" s="48"/>
      <c r="E23" s="49"/>
      <c r="F23" s="49"/>
      <c r="G23" s="50"/>
      <c r="H23" s="51"/>
      <c r="I23" s="74"/>
      <c r="J23" s="74"/>
      <c r="K23" s="74"/>
      <c r="L23" s="74"/>
      <c r="M23" s="74"/>
      <c r="N23" s="76"/>
      <c r="O23" s="74"/>
      <c r="P23" s="76"/>
      <c r="Q23" s="107"/>
      <c r="R23" s="108"/>
      <c r="S23" s="108"/>
      <c r="T23" s="109"/>
      <c r="U23" s="106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2"/>
      <c r="B24" s="53"/>
      <c r="C24" s="54"/>
      <c r="D24" s="48"/>
      <c r="E24" s="49"/>
      <c r="F24" s="49"/>
      <c r="G24" s="50"/>
      <c r="H24" s="51"/>
      <c r="I24" s="74"/>
      <c r="J24" s="74"/>
      <c r="K24" s="74"/>
      <c r="L24" s="74"/>
      <c r="M24" s="74"/>
      <c r="N24" s="76"/>
      <c r="O24" s="74"/>
      <c r="P24" s="76"/>
      <c r="Q24" s="107"/>
      <c r="R24" s="108"/>
      <c r="S24" s="108"/>
      <c r="T24" s="109"/>
      <c r="U24" s="106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56</v>
      </c>
      <c r="B25" s="6"/>
      <c r="C25" s="55">
        <f>SUM(C8:C24)</f>
        <v>0</v>
      </c>
      <c r="D25" s="56">
        <f>SUM(D8:D24)</f>
        <v>267346</v>
      </c>
      <c r="E25" s="57"/>
      <c r="F25" s="57"/>
      <c r="G25" s="57"/>
      <c r="H25" s="55" t="s">
        <v>57</v>
      </c>
      <c r="I25" s="68">
        <f>SUM(I8:I24)</f>
        <v>0</v>
      </c>
      <c r="J25" s="57"/>
      <c r="K25" s="68">
        <f>SUM(K8:K17)</f>
        <v>0</v>
      </c>
      <c r="L25" s="68"/>
      <c r="M25" s="68">
        <f>SUM(M8:M24)</f>
        <v>0</v>
      </c>
      <c r="N25" s="55" t="s">
        <v>57</v>
      </c>
      <c r="O25" s="68">
        <f>SUM(O8:O24)</f>
        <v>0</v>
      </c>
      <c r="P25" s="55" t="s">
        <v>57</v>
      </c>
      <c r="Q25" s="55" t="s">
        <v>57</v>
      </c>
      <c r="R25" s="55"/>
      <c r="S25" s="55"/>
      <c r="T25" s="68">
        <f>SUM(T8:T24)</f>
        <v>267346</v>
      </c>
      <c r="U25" s="110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8" t="s">
        <v>58</v>
      </c>
      <c r="B26" s="58"/>
      <c r="C26" s="58" t="s">
        <v>59</v>
      </c>
      <c r="D26" s="58"/>
      <c r="E26" s="58"/>
      <c r="F26" s="59">
        <f>O26</f>
        <v>146300</v>
      </c>
      <c r="G26" s="60"/>
      <c r="H26" s="61" t="s">
        <v>60</v>
      </c>
      <c r="I26" s="77"/>
      <c r="J26" s="77"/>
      <c r="K26" s="77"/>
      <c r="L26" s="77"/>
      <c r="M26" s="78"/>
      <c r="N26" s="58" t="s">
        <v>61</v>
      </c>
      <c r="O26" s="79">
        <v>146300</v>
      </c>
      <c r="P26" s="80"/>
      <c r="Q26" s="80"/>
      <c r="R26" s="80"/>
      <c r="S26" s="80"/>
      <c r="T26" s="80"/>
      <c r="U26" s="111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8"/>
      <c r="B27" s="58"/>
      <c r="C27" s="58" t="s">
        <v>62</v>
      </c>
      <c r="D27" s="58"/>
      <c r="E27" s="58"/>
      <c r="F27" s="59">
        <v>0</v>
      </c>
      <c r="G27" s="60"/>
      <c r="H27" s="62"/>
      <c r="I27" s="81"/>
      <c r="J27" s="81"/>
      <c r="K27" s="81"/>
      <c r="L27" s="81"/>
      <c r="M27" s="82"/>
      <c r="N27" s="58" t="s">
        <v>63</v>
      </c>
      <c r="O27" s="83">
        <f>O26</f>
        <v>146300</v>
      </c>
      <c r="P27" s="84"/>
      <c r="Q27" s="84"/>
      <c r="R27" s="84"/>
      <c r="S27" s="84"/>
      <c r="T27" s="84"/>
      <c r="U27" s="112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3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5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9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/>
      <c r="K2" s="7"/>
      <c r="L2" s="7"/>
      <c r="M2" s="7"/>
      <c r="N2" s="7"/>
      <c r="O2" s="65" t="s">
        <v>4</v>
      </c>
      <c r="P2" s="65"/>
      <c r="Q2" s="85">
        <v>14946</v>
      </c>
      <c r="R2" s="66" t="s">
        <v>5</v>
      </c>
      <c r="S2" s="66"/>
      <c r="T2" s="86"/>
      <c r="U2" s="8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4746200</v>
      </c>
      <c r="D3" s="9"/>
      <c r="E3" s="9"/>
      <c r="F3" s="9" t="s">
        <v>7</v>
      </c>
      <c r="G3" s="10">
        <v>44588</v>
      </c>
      <c r="H3" s="6" t="s">
        <v>8</v>
      </c>
      <c r="I3" s="6"/>
      <c r="J3" s="34" t="s">
        <v>9</v>
      </c>
      <c r="K3" s="34"/>
      <c r="L3" s="34"/>
      <c r="M3" s="34"/>
      <c r="N3" s="34"/>
      <c r="O3" s="6" t="s">
        <v>10</v>
      </c>
      <c r="P3" s="6"/>
      <c r="Q3" s="34" t="s">
        <v>11</v>
      </c>
      <c r="R3" s="88" t="s">
        <v>12</v>
      </c>
      <c r="S3" s="89"/>
      <c r="T3" s="90" t="s">
        <v>13</v>
      </c>
      <c r="U3" s="9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34" t="s">
        <v>17</v>
      </c>
      <c r="K4" s="34"/>
      <c r="L4" s="34"/>
      <c r="M4" s="34"/>
      <c r="N4" s="34"/>
      <c r="O4" s="6" t="s">
        <v>18</v>
      </c>
      <c r="P4" s="6"/>
      <c r="Q4" s="67" t="s">
        <v>19</v>
      </c>
      <c r="R4" s="9" t="s">
        <v>20</v>
      </c>
      <c r="S4" s="67" t="s">
        <v>21</v>
      </c>
      <c r="T4" s="91" t="s">
        <v>22</v>
      </c>
      <c r="U4" s="92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93" t="s">
        <v>29</v>
      </c>
      <c r="R5" s="94"/>
      <c r="S5" s="94"/>
      <c r="T5" s="91" t="s">
        <v>30</v>
      </c>
      <c r="U5" s="95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6" t="s">
        <v>37</v>
      </c>
      <c r="R6" s="97"/>
      <c r="S6" s="97"/>
      <c r="T6" s="91"/>
      <c r="U6" s="9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6" t="s">
        <v>45</v>
      </c>
      <c r="L7" s="66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91"/>
      <c r="U7" s="9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34">
        <v>1</v>
      </c>
      <c r="B8" s="21">
        <v>44637</v>
      </c>
      <c r="C8" s="22"/>
      <c r="D8" s="23">
        <v>94924</v>
      </c>
      <c r="E8" s="24" t="s">
        <v>50</v>
      </c>
      <c r="F8" s="25" t="s">
        <v>51</v>
      </c>
      <c r="G8" s="26"/>
      <c r="H8" s="27"/>
      <c r="I8" s="26"/>
      <c r="J8" s="39"/>
      <c r="K8" s="34"/>
      <c r="L8" s="34"/>
      <c r="M8" s="26"/>
      <c r="N8" s="67" t="s">
        <v>52</v>
      </c>
      <c r="O8" s="68"/>
      <c r="P8" s="9"/>
      <c r="Q8" s="98" t="s">
        <v>53</v>
      </c>
      <c r="R8" s="9"/>
      <c r="S8" s="9"/>
      <c r="T8" s="23">
        <v>94924</v>
      </c>
      <c r="U8" s="9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34">
        <v>2</v>
      </c>
      <c r="B9" s="21">
        <v>44690</v>
      </c>
      <c r="C9" s="28"/>
      <c r="D9" s="29">
        <v>26122</v>
      </c>
      <c r="E9" s="24" t="s">
        <v>50</v>
      </c>
      <c r="F9" s="25" t="s">
        <v>51</v>
      </c>
      <c r="G9" s="30"/>
      <c r="H9" s="27"/>
      <c r="I9" s="26"/>
      <c r="J9" s="39"/>
      <c r="K9" s="69"/>
      <c r="L9" s="34"/>
      <c r="M9" s="26"/>
      <c r="N9" s="67" t="s">
        <v>52</v>
      </c>
      <c r="O9" s="68"/>
      <c r="P9" s="9"/>
      <c r="Q9" s="98" t="s">
        <v>54</v>
      </c>
      <c r="R9" s="9"/>
      <c r="S9" s="9"/>
      <c r="T9" s="23">
        <v>7200</v>
      </c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7" customHeight="1" spans="1:16384">
      <c r="A10" s="34"/>
      <c r="B10" s="21"/>
      <c r="C10" s="22"/>
      <c r="D10" s="29"/>
      <c r="E10" s="24"/>
      <c r="F10" s="24"/>
      <c r="G10" s="30"/>
      <c r="H10" s="27"/>
      <c r="I10" s="26"/>
      <c r="J10" s="31"/>
      <c r="K10" s="34"/>
      <c r="L10" s="34"/>
      <c r="M10" s="26"/>
      <c r="N10" s="67"/>
      <c r="O10" s="68"/>
      <c r="P10" s="9"/>
      <c r="Q10" s="100" t="s">
        <v>55</v>
      </c>
      <c r="R10" s="9"/>
      <c r="S10" s="9"/>
      <c r="T10" s="101">
        <v>18922</v>
      </c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34">
        <v>3</v>
      </c>
      <c r="B11" s="21">
        <v>44713</v>
      </c>
      <c r="C11" s="28"/>
      <c r="D11" s="29">
        <v>146300</v>
      </c>
      <c r="E11" s="24" t="s">
        <v>50</v>
      </c>
      <c r="F11" s="25" t="s">
        <v>51</v>
      </c>
      <c r="G11" s="31"/>
      <c r="H11" s="27"/>
      <c r="I11" s="26"/>
      <c r="J11" s="39"/>
      <c r="K11" s="69"/>
      <c r="L11" s="69"/>
      <c r="M11" s="26"/>
      <c r="N11" s="67" t="s">
        <v>52</v>
      </c>
      <c r="O11" s="70"/>
      <c r="P11" s="71"/>
      <c r="Q11" s="98" t="s">
        <v>64</v>
      </c>
      <c r="R11" s="9">
        <v>209000</v>
      </c>
      <c r="S11" s="9"/>
      <c r="T11" s="23">
        <v>62700</v>
      </c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34"/>
      <c r="B12" s="21"/>
      <c r="C12" s="22"/>
      <c r="D12" s="29"/>
      <c r="E12" s="25"/>
      <c r="F12" s="24"/>
      <c r="G12" s="31"/>
      <c r="H12" s="27"/>
      <c r="I12" s="26"/>
      <c r="J12" s="31"/>
      <c r="K12" s="34"/>
      <c r="L12" s="34"/>
      <c r="M12" s="26"/>
      <c r="N12" s="67"/>
      <c r="O12" s="68"/>
      <c r="P12" s="9"/>
      <c r="Q12" s="98" t="s">
        <v>64</v>
      </c>
      <c r="R12" s="9">
        <v>209000</v>
      </c>
      <c r="S12" s="9"/>
      <c r="T12" s="23">
        <v>83600</v>
      </c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45">
        <v>4</v>
      </c>
      <c r="B13" s="127">
        <v>44775</v>
      </c>
      <c r="C13" s="54"/>
      <c r="D13" s="120">
        <v>16700</v>
      </c>
      <c r="E13" s="49" t="s">
        <v>50</v>
      </c>
      <c r="F13" s="128" t="s">
        <v>51</v>
      </c>
      <c r="G13" s="121"/>
      <c r="H13" s="119"/>
      <c r="I13" s="74"/>
      <c r="J13" s="121"/>
      <c r="K13" s="99"/>
      <c r="L13" s="99"/>
      <c r="M13" s="74"/>
      <c r="N13" s="76" t="s">
        <v>52</v>
      </c>
      <c r="O13" s="129"/>
      <c r="P13" s="130"/>
      <c r="Q13" s="125" t="s">
        <v>65</v>
      </c>
      <c r="R13" s="108">
        <v>16700</v>
      </c>
      <c r="S13" s="108"/>
      <c r="T13" s="124">
        <v>16700</v>
      </c>
      <c r="U13" s="69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34"/>
      <c r="B14" s="32"/>
      <c r="C14" s="22"/>
      <c r="D14" s="29"/>
      <c r="E14" s="24"/>
      <c r="F14" s="24"/>
      <c r="G14" s="31"/>
      <c r="H14" s="27"/>
      <c r="I14" s="26"/>
      <c r="J14" s="31"/>
      <c r="K14" s="34"/>
      <c r="L14" s="34"/>
      <c r="M14" s="26"/>
      <c r="N14" s="67"/>
      <c r="O14" s="68"/>
      <c r="P14" s="9"/>
      <c r="Q14" s="105"/>
      <c r="R14" s="9"/>
      <c r="S14" s="9"/>
      <c r="T14" s="23"/>
      <c r="U14" s="10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52"/>
      <c r="B15" s="46"/>
      <c r="C15" s="54"/>
      <c r="D15" s="122"/>
      <c r="E15" s="49"/>
      <c r="F15" s="49"/>
      <c r="G15" s="121"/>
      <c r="H15" s="119"/>
      <c r="I15" s="74"/>
      <c r="J15" s="121"/>
      <c r="K15" s="99"/>
      <c r="L15" s="99"/>
      <c r="M15" s="74"/>
      <c r="N15" s="76"/>
      <c r="O15" s="123"/>
      <c r="P15" s="108"/>
      <c r="Q15" s="125"/>
      <c r="R15" s="108"/>
      <c r="S15" s="108"/>
      <c r="T15" s="124"/>
      <c r="U15" s="10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2"/>
      <c r="B16" s="117"/>
      <c r="C16" s="54"/>
      <c r="D16" s="48"/>
      <c r="E16" s="49"/>
      <c r="F16" s="49"/>
      <c r="G16" s="118"/>
      <c r="H16" s="119"/>
      <c r="I16" s="74"/>
      <c r="J16" s="74"/>
      <c r="K16" s="52"/>
      <c r="L16" s="52"/>
      <c r="M16" s="74"/>
      <c r="N16" s="76"/>
      <c r="O16" s="74"/>
      <c r="P16" s="76"/>
      <c r="Q16" s="126"/>
      <c r="R16" s="108"/>
      <c r="S16" s="108"/>
      <c r="T16" s="109"/>
      <c r="U16" s="10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34"/>
      <c r="B17" s="38"/>
      <c r="C17" s="22"/>
      <c r="D17" s="37"/>
      <c r="E17" s="39"/>
      <c r="F17" s="40"/>
      <c r="G17" s="41"/>
      <c r="H17" s="42"/>
      <c r="I17" s="26"/>
      <c r="J17" s="26"/>
      <c r="K17" s="26"/>
      <c r="L17" s="26"/>
      <c r="M17" s="26"/>
      <c r="N17" s="67"/>
      <c r="O17" s="26"/>
      <c r="P17" s="67"/>
      <c r="Q17" s="105"/>
      <c r="R17" s="9"/>
      <c r="S17" s="9"/>
      <c r="T17" s="104"/>
      <c r="U17" s="10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34"/>
      <c r="B18" s="38"/>
      <c r="C18" s="22"/>
      <c r="D18" s="37"/>
      <c r="E18" s="24"/>
      <c r="F18" s="24"/>
      <c r="G18" s="41"/>
      <c r="H18" s="43"/>
      <c r="I18" s="26"/>
      <c r="J18" s="26"/>
      <c r="K18" s="39"/>
      <c r="L18" s="39"/>
      <c r="M18" s="26"/>
      <c r="N18" s="67"/>
      <c r="O18" s="26"/>
      <c r="P18" s="67"/>
      <c r="Q18" s="105"/>
      <c r="R18" s="9"/>
      <c r="S18" s="9"/>
      <c r="T18" s="104"/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34"/>
      <c r="B19" s="38"/>
      <c r="C19" s="44"/>
      <c r="D19" s="37"/>
      <c r="E19" s="39"/>
      <c r="F19" s="40"/>
      <c r="G19" s="41"/>
      <c r="H19" s="42"/>
      <c r="I19" s="26"/>
      <c r="J19" s="26"/>
      <c r="K19" s="26"/>
      <c r="L19" s="26"/>
      <c r="M19" s="26"/>
      <c r="N19" s="67"/>
      <c r="O19" s="26"/>
      <c r="P19" s="67"/>
      <c r="Q19" s="102"/>
      <c r="R19" s="9"/>
      <c r="S19" s="9"/>
      <c r="T19" s="104"/>
      <c r="U19" s="106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34"/>
      <c r="B20" s="38"/>
      <c r="C20" s="22"/>
      <c r="D20" s="37"/>
      <c r="E20" s="24"/>
      <c r="F20" s="24"/>
      <c r="G20" s="41"/>
      <c r="H20" s="43"/>
      <c r="I20" s="26"/>
      <c r="J20" s="26"/>
      <c r="K20" s="26"/>
      <c r="L20" s="26"/>
      <c r="M20" s="26"/>
      <c r="N20" s="67"/>
      <c r="O20" s="26"/>
      <c r="P20" s="67"/>
      <c r="Q20" s="102"/>
      <c r="R20" s="9"/>
      <c r="S20" s="9"/>
      <c r="T20" s="104"/>
      <c r="U20" s="106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34"/>
      <c r="B21" s="38"/>
      <c r="C21" s="22"/>
      <c r="D21" s="37"/>
      <c r="E21" s="24"/>
      <c r="F21" s="24"/>
      <c r="G21" s="41"/>
      <c r="H21" s="43"/>
      <c r="I21" s="26"/>
      <c r="J21" s="26"/>
      <c r="K21" s="26"/>
      <c r="L21" s="26"/>
      <c r="M21" s="26"/>
      <c r="N21" s="67"/>
      <c r="O21" s="26"/>
      <c r="P21" s="67"/>
      <c r="Q21" s="102"/>
      <c r="R21" s="9"/>
      <c r="S21" s="9"/>
      <c r="T21" s="104"/>
      <c r="U21" s="106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52"/>
      <c r="B22" s="53"/>
      <c r="C22" s="54"/>
      <c r="D22" s="48"/>
      <c r="E22" s="49"/>
      <c r="F22" s="49"/>
      <c r="G22" s="50"/>
      <c r="H22" s="51"/>
      <c r="I22" s="74"/>
      <c r="J22" s="74"/>
      <c r="K22" s="74"/>
      <c r="L22" s="74"/>
      <c r="M22" s="74"/>
      <c r="N22" s="76"/>
      <c r="O22" s="74"/>
      <c r="P22" s="76"/>
      <c r="Q22" s="107"/>
      <c r="R22" s="108"/>
      <c r="S22" s="108"/>
      <c r="T22" s="109"/>
      <c r="U22" s="106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52"/>
      <c r="B23" s="53"/>
      <c r="C23" s="54"/>
      <c r="D23" s="48"/>
      <c r="E23" s="49"/>
      <c r="F23" s="49"/>
      <c r="G23" s="50"/>
      <c r="H23" s="51"/>
      <c r="I23" s="74"/>
      <c r="J23" s="74"/>
      <c r="K23" s="74"/>
      <c r="L23" s="74"/>
      <c r="M23" s="74"/>
      <c r="N23" s="76"/>
      <c r="O23" s="74"/>
      <c r="P23" s="76"/>
      <c r="Q23" s="107"/>
      <c r="R23" s="108"/>
      <c r="S23" s="108"/>
      <c r="T23" s="109"/>
      <c r="U23" s="106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52"/>
      <c r="B24" s="53"/>
      <c r="C24" s="54"/>
      <c r="D24" s="48"/>
      <c r="E24" s="49"/>
      <c r="F24" s="49"/>
      <c r="G24" s="50"/>
      <c r="H24" s="51"/>
      <c r="I24" s="74"/>
      <c r="J24" s="74"/>
      <c r="K24" s="74"/>
      <c r="L24" s="74"/>
      <c r="M24" s="74"/>
      <c r="N24" s="76"/>
      <c r="O24" s="74"/>
      <c r="P24" s="76"/>
      <c r="Q24" s="107"/>
      <c r="R24" s="108"/>
      <c r="S24" s="108"/>
      <c r="T24" s="109"/>
      <c r="U24" s="106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56</v>
      </c>
      <c r="B25" s="6"/>
      <c r="C25" s="55">
        <f>SUM(C8:C24)</f>
        <v>0</v>
      </c>
      <c r="D25" s="56">
        <f>SUM(D8:D24)</f>
        <v>284046</v>
      </c>
      <c r="E25" s="57"/>
      <c r="F25" s="57"/>
      <c r="G25" s="57"/>
      <c r="H25" s="55" t="s">
        <v>57</v>
      </c>
      <c r="I25" s="68">
        <f>SUM(I8:I24)</f>
        <v>0</v>
      </c>
      <c r="J25" s="57"/>
      <c r="K25" s="68">
        <f>SUM(K8:K17)</f>
        <v>0</v>
      </c>
      <c r="L25" s="68"/>
      <c r="M25" s="68">
        <f>SUM(M8:M24)</f>
        <v>0</v>
      </c>
      <c r="N25" s="55" t="s">
        <v>57</v>
      </c>
      <c r="O25" s="68">
        <f>SUM(O8:O24)</f>
        <v>0</v>
      </c>
      <c r="P25" s="55" t="s">
        <v>57</v>
      </c>
      <c r="Q25" s="55" t="s">
        <v>57</v>
      </c>
      <c r="R25" s="55"/>
      <c r="S25" s="55"/>
      <c r="T25" s="68">
        <f>SUM(T8:T24)</f>
        <v>284046</v>
      </c>
      <c r="U25" s="110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8" t="s">
        <v>58</v>
      </c>
      <c r="B26" s="58"/>
      <c r="C26" s="58" t="s">
        <v>59</v>
      </c>
      <c r="D26" s="58"/>
      <c r="E26" s="58"/>
      <c r="F26" s="59">
        <f>O26</f>
        <v>16700</v>
      </c>
      <c r="G26" s="60"/>
      <c r="H26" s="61" t="s">
        <v>60</v>
      </c>
      <c r="I26" s="77"/>
      <c r="J26" s="77"/>
      <c r="K26" s="77"/>
      <c r="L26" s="77"/>
      <c r="M26" s="78"/>
      <c r="N26" s="58" t="s">
        <v>61</v>
      </c>
      <c r="O26" s="79">
        <v>16700</v>
      </c>
      <c r="P26" s="80"/>
      <c r="Q26" s="80"/>
      <c r="R26" s="80"/>
      <c r="S26" s="80"/>
      <c r="T26" s="80"/>
      <c r="U26" s="111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8"/>
      <c r="B27" s="58"/>
      <c r="C27" s="58" t="s">
        <v>62</v>
      </c>
      <c r="D27" s="58"/>
      <c r="E27" s="58"/>
      <c r="F27" s="59">
        <v>0</v>
      </c>
      <c r="G27" s="60"/>
      <c r="H27" s="62"/>
      <c r="I27" s="81"/>
      <c r="J27" s="81"/>
      <c r="K27" s="81"/>
      <c r="L27" s="81"/>
      <c r="M27" s="82"/>
      <c r="N27" s="58" t="s">
        <v>63</v>
      </c>
      <c r="O27" s="83">
        <f>O26</f>
        <v>16700</v>
      </c>
      <c r="P27" s="84"/>
      <c r="Q27" s="84"/>
      <c r="R27" s="84"/>
      <c r="S27" s="84"/>
      <c r="T27" s="84"/>
      <c r="U27" s="112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3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7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9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/>
      <c r="K2" s="7"/>
      <c r="L2" s="7"/>
      <c r="M2" s="7"/>
      <c r="N2" s="7"/>
      <c r="O2" s="65" t="s">
        <v>4</v>
      </c>
      <c r="P2" s="65"/>
      <c r="Q2" s="85">
        <v>14946</v>
      </c>
      <c r="R2" s="66" t="s">
        <v>5</v>
      </c>
      <c r="S2" s="66"/>
      <c r="T2" s="86"/>
      <c r="U2" s="8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4746200</v>
      </c>
      <c r="D3" s="9"/>
      <c r="E3" s="9"/>
      <c r="F3" s="9" t="s">
        <v>7</v>
      </c>
      <c r="G3" s="10">
        <v>44588</v>
      </c>
      <c r="H3" s="6" t="s">
        <v>8</v>
      </c>
      <c r="I3" s="6"/>
      <c r="J3" s="34" t="s">
        <v>9</v>
      </c>
      <c r="K3" s="34"/>
      <c r="L3" s="34"/>
      <c r="M3" s="34"/>
      <c r="N3" s="34"/>
      <c r="O3" s="6" t="s">
        <v>10</v>
      </c>
      <c r="P3" s="6"/>
      <c r="Q3" s="34" t="s">
        <v>11</v>
      </c>
      <c r="R3" s="88" t="s">
        <v>12</v>
      </c>
      <c r="S3" s="89"/>
      <c r="T3" s="90" t="s">
        <v>13</v>
      </c>
      <c r="U3" s="9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34" t="s">
        <v>17</v>
      </c>
      <c r="K4" s="34"/>
      <c r="L4" s="34"/>
      <c r="M4" s="34"/>
      <c r="N4" s="34"/>
      <c r="O4" s="6" t="s">
        <v>18</v>
      </c>
      <c r="P4" s="6"/>
      <c r="Q4" s="67" t="s">
        <v>19</v>
      </c>
      <c r="R4" s="9" t="s">
        <v>20</v>
      </c>
      <c r="S4" s="67" t="s">
        <v>21</v>
      </c>
      <c r="T4" s="91" t="s">
        <v>22</v>
      </c>
      <c r="U4" s="92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93" t="s">
        <v>29</v>
      </c>
      <c r="R5" s="94"/>
      <c r="S5" s="94"/>
      <c r="T5" s="91" t="s">
        <v>30</v>
      </c>
      <c r="U5" s="95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6" t="s">
        <v>37</v>
      </c>
      <c r="R6" s="97"/>
      <c r="S6" s="97"/>
      <c r="T6" s="91"/>
      <c r="U6" s="9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6" t="s">
        <v>45</v>
      </c>
      <c r="L7" s="66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91"/>
      <c r="U7" s="9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34">
        <v>1</v>
      </c>
      <c r="B8" s="21">
        <v>44637</v>
      </c>
      <c r="C8" s="22"/>
      <c r="D8" s="23">
        <v>94924</v>
      </c>
      <c r="E8" s="24" t="s">
        <v>50</v>
      </c>
      <c r="F8" s="25" t="s">
        <v>51</v>
      </c>
      <c r="G8" s="26"/>
      <c r="H8" s="27"/>
      <c r="I8" s="26"/>
      <c r="J8" s="39"/>
      <c r="K8" s="34"/>
      <c r="L8" s="34"/>
      <c r="M8" s="26"/>
      <c r="N8" s="67" t="s">
        <v>52</v>
      </c>
      <c r="O8" s="68"/>
      <c r="P8" s="9"/>
      <c r="Q8" s="98" t="s">
        <v>53</v>
      </c>
      <c r="R8" s="9"/>
      <c r="S8" s="9"/>
      <c r="T8" s="23">
        <v>94924</v>
      </c>
      <c r="U8" s="9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34">
        <v>2</v>
      </c>
      <c r="B9" s="21">
        <v>44690</v>
      </c>
      <c r="C9" s="28"/>
      <c r="D9" s="29">
        <v>26122</v>
      </c>
      <c r="E9" s="24" t="s">
        <v>50</v>
      </c>
      <c r="F9" s="25" t="s">
        <v>51</v>
      </c>
      <c r="G9" s="30"/>
      <c r="H9" s="27"/>
      <c r="I9" s="26"/>
      <c r="J9" s="39"/>
      <c r="K9" s="69"/>
      <c r="L9" s="34"/>
      <c r="M9" s="26"/>
      <c r="N9" s="67" t="s">
        <v>52</v>
      </c>
      <c r="O9" s="68"/>
      <c r="P9" s="9"/>
      <c r="Q9" s="98" t="s">
        <v>54</v>
      </c>
      <c r="R9" s="9"/>
      <c r="S9" s="9"/>
      <c r="T9" s="23">
        <v>7200</v>
      </c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7" customHeight="1" spans="1:16384">
      <c r="A10" s="34"/>
      <c r="B10" s="21"/>
      <c r="C10" s="22"/>
      <c r="D10" s="29"/>
      <c r="E10" s="24"/>
      <c r="F10" s="24"/>
      <c r="G10" s="30"/>
      <c r="H10" s="27"/>
      <c r="I10" s="26"/>
      <c r="J10" s="31"/>
      <c r="K10" s="34"/>
      <c r="L10" s="34"/>
      <c r="M10" s="26"/>
      <c r="N10" s="67"/>
      <c r="O10" s="68"/>
      <c r="P10" s="9"/>
      <c r="Q10" s="100" t="s">
        <v>55</v>
      </c>
      <c r="R10" s="9"/>
      <c r="S10" s="9"/>
      <c r="T10" s="101">
        <v>18922</v>
      </c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34">
        <v>3</v>
      </c>
      <c r="B11" s="21">
        <v>44713</v>
      </c>
      <c r="C11" s="28"/>
      <c r="D11" s="29">
        <v>146300</v>
      </c>
      <c r="E11" s="24" t="s">
        <v>50</v>
      </c>
      <c r="F11" s="25" t="s">
        <v>51</v>
      </c>
      <c r="G11" s="31"/>
      <c r="H11" s="27"/>
      <c r="I11" s="26"/>
      <c r="J11" s="39"/>
      <c r="K11" s="69"/>
      <c r="L11" s="69"/>
      <c r="M11" s="26"/>
      <c r="N11" s="67" t="s">
        <v>52</v>
      </c>
      <c r="O11" s="70"/>
      <c r="P11" s="71"/>
      <c r="Q11" s="98" t="s">
        <v>64</v>
      </c>
      <c r="R11" s="9">
        <v>209000</v>
      </c>
      <c r="S11" s="9"/>
      <c r="T11" s="23">
        <v>62700</v>
      </c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34"/>
      <c r="B12" s="21"/>
      <c r="C12" s="22"/>
      <c r="D12" s="29"/>
      <c r="E12" s="25"/>
      <c r="F12" s="24"/>
      <c r="G12" s="31"/>
      <c r="H12" s="27"/>
      <c r="I12" s="26"/>
      <c r="J12" s="31"/>
      <c r="K12" s="34"/>
      <c r="L12" s="34"/>
      <c r="M12" s="26"/>
      <c r="N12" s="67"/>
      <c r="O12" s="68"/>
      <c r="P12" s="9"/>
      <c r="Q12" s="98" t="s">
        <v>64</v>
      </c>
      <c r="R12" s="9">
        <v>209000</v>
      </c>
      <c r="S12" s="9"/>
      <c r="T12" s="23">
        <v>83600</v>
      </c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4</v>
      </c>
      <c r="B13" s="21">
        <v>44775</v>
      </c>
      <c r="C13" s="22"/>
      <c r="D13" s="29">
        <v>16700</v>
      </c>
      <c r="E13" s="24" t="s">
        <v>50</v>
      </c>
      <c r="F13" s="25" t="s">
        <v>51</v>
      </c>
      <c r="G13" s="31"/>
      <c r="H13" s="27"/>
      <c r="I13" s="26"/>
      <c r="J13" s="31"/>
      <c r="K13" s="69"/>
      <c r="L13" s="69"/>
      <c r="M13" s="26"/>
      <c r="N13" s="67" t="s">
        <v>52</v>
      </c>
      <c r="O13" s="72"/>
      <c r="P13" s="71"/>
      <c r="Q13" s="98" t="s">
        <v>65</v>
      </c>
      <c r="R13" s="9">
        <v>16700</v>
      </c>
      <c r="S13" s="9"/>
      <c r="T13" s="23">
        <v>16700</v>
      </c>
      <c r="U13" s="69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5" customHeight="1" spans="1:16384">
      <c r="A14" s="45">
        <v>5</v>
      </c>
      <c r="B14" s="117">
        <v>44784</v>
      </c>
      <c r="C14" s="47">
        <v>427158</v>
      </c>
      <c r="D14" s="120"/>
      <c r="E14" s="49" t="s">
        <v>66</v>
      </c>
      <c r="F14" s="49" t="s">
        <v>67</v>
      </c>
      <c r="G14" s="121"/>
      <c r="H14" s="119"/>
      <c r="I14" s="74"/>
      <c r="J14" s="114" t="s">
        <v>68</v>
      </c>
      <c r="K14" s="52">
        <v>261.25</v>
      </c>
      <c r="L14" s="52" t="s">
        <v>69</v>
      </c>
      <c r="M14" s="74">
        <v>350</v>
      </c>
      <c r="N14" s="76" t="s">
        <v>70</v>
      </c>
      <c r="O14" s="123"/>
      <c r="P14" s="108"/>
      <c r="Q14" s="107" t="s">
        <v>71</v>
      </c>
      <c r="R14" s="108">
        <v>43200</v>
      </c>
      <c r="S14" s="108"/>
      <c r="T14" s="124">
        <v>43200</v>
      </c>
      <c r="U14" s="10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52"/>
      <c r="B15" s="46"/>
      <c r="C15" s="54"/>
      <c r="D15" s="122"/>
      <c r="E15" s="49"/>
      <c r="F15" s="49"/>
      <c r="G15" s="121"/>
      <c r="H15" s="119"/>
      <c r="I15" s="74"/>
      <c r="J15" s="121"/>
      <c r="K15" s="99"/>
      <c r="L15" s="99"/>
      <c r="M15" s="74">
        <v>1884</v>
      </c>
      <c r="N15" s="76" t="s">
        <v>72</v>
      </c>
      <c r="O15" s="123"/>
      <c r="P15" s="108"/>
      <c r="Q15" s="125"/>
      <c r="R15" s="108"/>
      <c r="S15" s="108"/>
      <c r="T15" s="124"/>
      <c r="U15" s="10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52"/>
      <c r="B16" s="117"/>
      <c r="C16" s="54"/>
      <c r="D16" s="48"/>
      <c r="E16" s="49"/>
      <c r="F16" s="49"/>
      <c r="G16" s="118"/>
      <c r="H16" s="119"/>
      <c r="I16" s="74"/>
      <c r="J16" s="74"/>
      <c r="K16" s="52"/>
      <c r="L16" s="52"/>
      <c r="M16" s="74"/>
      <c r="N16" s="76"/>
      <c r="O16" s="74"/>
      <c r="P16" s="76"/>
      <c r="Q16" s="126"/>
      <c r="R16" s="108"/>
      <c r="S16" s="108"/>
      <c r="T16" s="109"/>
      <c r="U16" s="10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34"/>
      <c r="B17" s="38"/>
      <c r="C17" s="22"/>
      <c r="D17" s="37"/>
      <c r="E17" s="39"/>
      <c r="F17" s="40"/>
      <c r="G17" s="41"/>
      <c r="H17" s="42"/>
      <c r="I17" s="26"/>
      <c r="J17" s="26"/>
      <c r="K17" s="26"/>
      <c r="L17" s="26"/>
      <c r="M17" s="26"/>
      <c r="N17" s="67"/>
      <c r="O17" s="26"/>
      <c r="P17" s="67"/>
      <c r="Q17" s="105"/>
      <c r="R17" s="9"/>
      <c r="S17" s="9"/>
      <c r="T17" s="104"/>
      <c r="U17" s="10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34"/>
      <c r="B18" s="38"/>
      <c r="C18" s="22"/>
      <c r="D18" s="37"/>
      <c r="E18" s="24"/>
      <c r="F18" s="24"/>
      <c r="G18" s="41"/>
      <c r="H18" s="43"/>
      <c r="I18" s="26"/>
      <c r="J18" s="26"/>
      <c r="K18" s="39"/>
      <c r="L18" s="39"/>
      <c r="M18" s="26"/>
      <c r="N18" s="67"/>
      <c r="O18" s="26"/>
      <c r="P18" s="67"/>
      <c r="Q18" s="105"/>
      <c r="R18" s="9"/>
      <c r="S18" s="9"/>
      <c r="T18" s="104"/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34"/>
      <c r="B19" s="38"/>
      <c r="C19" s="44"/>
      <c r="D19" s="37"/>
      <c r="E19" s="39"/>
      <c r="F19" s="40"/>
      <c r="G19" s="41"/>
      <c r="H19" s="42"/>
      <c r="I19" s="26"/>
      <c r="J19" s="26"/>
      <c r="K19" s="26"/>
      <c r="L19" s="26"/>
      <c r="M19" s="26"/>
      <c r="N19" s="67"/>
      <c r="O19" s="26"/>
      <c r="P19" s="67"/>
      <c r="Q19" s="102"/>
      <c r="R19" s="9"/>
      <c r="S19" s="9"/>
      <c r="T19" s="104"/>
      <c r="U19" s="106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34"/>
      <c r="B20" s="38"/>
      <c r="C20" s="22"/>
      <c r="D20" s="37"/>
      <c r="E20" s="24"/>
      <c r="F20" s="24"/>
      <c r="G20" s="41"/>
      <c r="H20" s="43"/>
      <c r="I20" s="26"/>
      <c r="J20" s="26"/>
      <c r="K20" s="26"/>
      <c r="L20" s="26"/>
      <c r="M20" s="26"/>
      <c r="N20" s="67"/>
      <c r="O20" s="26"/>
      <c r="P20" s="67"/>
      <c r="Q20" s="102"/>
      <c r="R20" s="9"/>
      <c r="S20" s="9"/>
      <c r="T20" s="104"/>
      <c r="U20" s="106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34"/>
      <c r="B21" s="38"/>
      <c r="C21" s="22"/>
      <c r="D21" s="37"/>
      <c r="E21" s="24"/>
      <c r="F21" s="24"/>
      <c r="G21" s="41"/>
      <c r="H21" s="43"/>
      <c r="I21" s="26"/>
      <c r="J21" s="26"/>
      <c r="K21" s="26"/>
      <c r="L21" s="26"/>
      <c r="M21" s="26"/>
      <c r="N21" s="67"/>
      <c r="O21" s="26"/>
      <c r="P21" s="67"/>
      <c r="Q21" s="102"/>
      <c r="R21" s="9"/>
      <c r="S21" s="9"/>
      <c r="T21" s="104"/>
      <c r="U21" s="106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52"/>
      <c r="B22" s="53"/>
      <c r="C22" s="54"/>
      <c r="D22" s="48"/>
      <c r="E22" s="49"/>
      <c r="F22" s="49"/>
      <c r="G22" s="50"/>
      <c r="H22" s="51"/>
      <c r="I22" s="74"/>
      <c r="J22" s="74"/>
      <c r="K22" s="74"/>
      <c r="L22" s="74"/>
      <c r="M22" s="74"/>
      <c r="N22" s="76"/>
      <c r="O22" s="74"/>
      <c r="P22" s="76"/>
      <c r="Q22" s="107"/>
      <c r="R22" s="108"/>
      <c r="S22" s="108"/>
      <c r="T22" s="109"/>
      <c r="U22" s="106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52"/>
      <c r="B23" s="53"/>
      <c r="C23" s="54"/>
      <c r="D23" s="48"/>
      <c r="E23" s="49"/>
      <c r="F23" s="49"/>
      <c r="G23" s="50"/>
      <c r="H23" s="51"/>
      <c r="I23" s="74"/>
      <c r="J23" s="74"/>
      <c r="K23" s="74"/>
      <c r="L23" s="74"/>
      <c r="M23" s="74"/>
      <c r="N23" s="76"/>
      <c r="O23" s="74"/>
      <c r="P23" s="76"/>
      <c r="Q23" s="107"/>
      <c r="R23" s="108"/>
      <c r="S23" s="108"/>
      <c r="T23" s="109"/>
      <c r="U23" s="106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52"/>
      <c r="B24" s="53"/>
      <c r="C24" s="54"/>
      <c r="D24" s="48"/>
      <c r="E24" s="49"/>
      <c r="F24" s="49"/>
      <c r="G24" s="50"/>
      <c r="H24" s="51"/>
      <c r="I24" s="74"/>
      <c r="J24" s="74"/>
      <c r="K24" s="74"/>
      <c r="L24" s="74"/>
      <c r="M24" s="74"/>
      <c r="N24" s="76"/>
      <c r="O24" s="74"/>
      <c r="P24" s="76"/>
      <c r="Q24" s="107"/>
      <c r="R24" s="108"/>
      <c r="S24" s="108"/>
      <c r="T24" s="109"/>
      <c r="U24" s="106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56</v>
      </c>
      <c r="B25" s="6"/>
      <c r="C25" s="55">
        <f>SUM(C8:C24)</f>
        <v>427158</v>
      </c>
      <c r="D25" s="56">
        <f>SUM(D8:D24)</f>
        <v>284046</v>
      </c>
      <c r="E25" s="57"/>
      <c r="F25" s="57"/>
      <c r="G25" s="57"/>
      <c r="H25" s="55" t="s">
        <v>57</v>
      </c>
      <c r="I25" s="68">
        <f>SUM(I8:I24)</f>
        <v>0</v>
      </c>
      <c r="J25" s="57"/>
      <c r="K25" s="68">
        <f>SUM(K8:K17)</f>
        <v>261.25</v>
      </c>
      <c r="L25" s="68"/>
      <c r="M25" s="68">
        <f>SUM(M8:M24)</f>
        <v>2234</v>
      </c>
      <c r="N25" s="55" t="s">
        <v>57</v>
      </c>
      <c r="O25" s="68">
        <f>SUM(O8:O24)</f>
        <v>0</v>
      </c>
      <c r="P25" s="55" t="s">
        <v>57</v>
      </c>
      <c r="Q25" s="55" t="s">
        <v>57</v>
      </c>
      <c r="R25" s="55"/>
      <c r="S25" s="55"/>
      <c r="T25" s="68">
        <f>SUM(T8:T24)</f>
        <v>327246</v>
      </c>
      <c r="U25" s="110">
        <f>D25+C25-T25-I25-K25-M25-O25</f>
        <v>381462.75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8" t="s">
        <v>58</v>
      </c>
      <c r="B26" s="58"/>
      <c r="C26" s="58" t="s">
        <v>59</v>
      </c>
      <c r="D26" s="58"/>
      <c r="E26" s="58"/>
      <c r="F26" s="59">
        <f>O26</f>
        <v>43200</v>
      </c>
      <c r="G26" s="60"/>
      <c r="H26" s="61" t="s">
        <v>60</v>
      </c>
      <c r="I26" s="77"/>
      <c r="J26" s="77"/>
      <c r="K26" s="77"/>
      <c r="L26" s="77"/>
      <c r="M26" s="78"/>
      <c r="N26" s="58" t="s">
        <v>61</v>
      </c>
      <c r="O26" s="79">
        <v>43200</v>
      </c>
      <c r="P26" s="80"/>
      <c r="Q26" s="80"/>
      <c r="R26" s="80"/>
      <c r="S26" s="80"/>
      <c r="T26" s="80"/>
      <c r="U26" s="111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8"/>
      <c r="B27" s="58"/>
      <c r="C27" s="58" t="s">
        <v>62</v>
      </c>
      <c r="D27" s="58"/>
      <c r="E27" s="58"/>
      <c r="F27" s="59">
        <v>0</v>
      </c>
      <c r="G27" s="60"/>
      <c r="H27" s="62"/>
      <c r="I27" s="81"/>
      <c r="J27" s="81"/>
      <c r="K27" s="81"/>
      <c r="L27" s="81"/>
      <c r="M27" s="82"/>
      <c r="N27" s="58" t="s">
        <v>63</v>
      </c>
      <c r="O27" s="83">
        <f>O26</f>
        <v>43200</v>
      </c>
      <c r="P27" s="84"/>
      <c r="Q27" s="84"/>
      <c r="R27" s="84"/>
      <c r="S27" s="84"/>
      <c r="T27" s="84"/>
      <c r="U27" s="112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3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9" workbookViewId="0">
      <selection activeCell="A9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9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/>
      <c r="K2" s="7"/>
      <c r="L2" s="7"/>
      <c r="M2" s="7"/>
      <c r="N2" s="7"/>
      <c r="O2" s="65" t="s">
        <v>4</v>
      </c>
      <c r="P2" s="65"/>
      <c r="Q2" s="85">
        <v>14946</v>
      </c>
      <c r="R2" s="66" t="s">
        <v>5</v>
      </c>
      <c r="S2" s="66"/>
      <c r="T2" s="86"/>
      <c r="U2" s="8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4746200</v>
      </c>
      <c r="D3" s="9"/>
      <c r="E3" s="9"/>
      <c r="F3" s="9" t="s">
        <v>7</v>
      </c>
      <c r="G3" s="10">
        <v>44588</v>
      </c>
      <c r="H3" s="6" t="s">
        <v>8</v>
      </c>
      <c r="I3" s="6"/>
      <c r="J3" s="34" t="s">
        <v>9</v>
      </c>
      <c r="K3" s="34"/>
      <c r="L3" s="34"/>
      <c r="M3" s="34"/>
      <c r="N3" s="34"/>
      <c r="O3" s="6" t="s">
        <v>10</v>
      </c>
      <c r="P3" s="6"/>
      <c r="Q3" s="34" t="s">
        <v>11</v>
      </c>
      <c r="R3" s="88" t="s">
        <v>12</v>
      </c>
      <c r="S3" s="89"/>
      <c r="T3" s="90" t="s">
        <v>13</v>
      </c>
      <c r="U3" s="9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34" t="s">
        <v>17</v>
      </c>
      <c r="K4" s="34"/>
      <c r="L4" s="34"/>
      <c r="M4" s="34"/>
      <c r="N4" s="34"/>
      <c r="O4" s="6" t="s">
        <v>18</v>
      </c>
      <c r="P4" s="6"/>
      <c r="Q4" s="67" t="s">
        <v>19</v>
      </c>
      <c r="R4" s="9" t="s">
        <v>20</v>
      </c>
      <c r="S4" s="67" t="s">
        <v>21</v>
      </c>
      <c r="T4" s="91" t="s">
        <v>22</v>
      </c>
      <c r="U4" s="92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93" t="s">
        <v>29</v>
      </c>
      <c r="R5" s="94"/>
      <c r="S5" s="94"/>
      <c r="T5" s="91" t="s">
        <v>30</v>
      </c>
      <c r="U5" s="95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6" t="s">
        <v>37</v>
      </c>
      <c r="R6" s="97"/>
      <c r="S6" s="97"/>
      <c r="T6" s="91"/>
      <c r="U6" s="9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6" t="s">
        <v>45</v>
      </c>
      <c r="L7" s="66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91"/>
      <c r="U7" s="9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44637</v>
      </c>
      <c r="C8" s="22"/>
      <c r="D8" s="23">
        <v>94924</v>
      </c>
      <c r="E8" s="24" t="s">
        <v>50</v>
      </c>
      <c r="F8" s="25" t="s">
        <v>51</v>
      </c>
      <c r="G8" s="26"/>
      <c r="H8" s="27"/>
      <c r="I8" s="26"/>
      <c r="J8" s="39"/>
      <c r="K8" s="34"/>
      <c r="L8" s="34"/>
      <c r="M8" s="26"/>
      <c r="N8" s="67" t="s">
        <v>52</v>
      </c>
      <c r="O8" s="68"/>
      <c r="P8" s="9"/>
      <c r="Q8" s="98" t="s">
        <v>53</v>
      </c>
      <c r="R8" s="9"/>
      <c r="S8" s="9"/>
      <c r="T8" s="23">
        <v>94924</v>
      </c>
      <c r="U8" s="9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44690</v>
      </c>
      <c r="C9" s="28"/>
      <c r="D9" s="29">
        <v>26122</v>
      </c>
      <c r="E9" s="24" t="s">
        <v>50</v>
      </c>
      <c r="F9" s="25" t="s">
        <v>51</v>
      </c>
      <c r="G9" s="30"/>
      <c r="H9" s="27"/>
      <c r="I9" s="26"/>
      <c r="J9" s="39"/>
      <c r="K9" s="69"/>
      <c r="L9" s="34"/>
      <c r="M9" s="26"/>
      <c r="N9" s="67" t="s">
        <v>52</v>
      </c>
      <c r="O9" s="68"/>
      <c r="P9" s="9"/>
      <c r="Q9" s="98" t="s">
        <v>54</v>
      </c>
      <c r="R9" s="9"/>
      <c r="S9" s="9"/>
      <c r="T9" s="23">
        <v>7200</v>
      </c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7" customHeight="1" spans="1:16384">
      <c r="A10" s="20"/>
      <c r="B10" s="21"/>
      <c r="C10" s="22"/>
      <c r="D10" s="29"/>
      <c r="E10" s="24"/>
      <c r="F10" s="24"/>
      <c r="G10" s="30"/>
      <c r="H10" s="27"/>
      <c r="I10" s="26"/>
      <c r="J10" s="31"/>
      <c r="K10" s="34"/>
      <c r="L10" s="34"/>
      <c r="M10" s="26"/>
      <c r="N10" s="67"/>
      <c r="O10" s="68"/>
      <c r="P10" s="9"/>
      <c r="Q10" s="100" t="s">
        <v>55</v>
      </c>
      <c r="R10" s="9"/>
      <c r="S10" s="9"/>
      <c r="T10" s="101">
        <v>18922</v>
      </c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20">
        <v>3</v>
      </c>
      <c r="B11" s="21">
        <v>44713</v>
      </c>
      <c r="C11" s="28"/>
      <c r="D11" s="29">
        <v>146300</v>
      </c>
      <c r="E11" s="24" t="s">
        <v>50</v>
      </c>
      <c r="F11" s="25" t="s">
        <v>51</v>
      </c>
      <c r="G11" s="31"/>
      <c r="H11" s="27"/>
      <c r="I11" s="26"/>
      <c r="J11" s="39"/>
      <c r="K11" s="69"/>
      <c r="L11" s="69"/>
      <c r="M11" s="26"/>
      <c r="N11" s="67" t="s">
        <v>52</v>
      </c>
      <c r="O11" s="70"/>
      <c r="P11" s="71"/>
      <c r="Q11" s="98" t="s">
        <v>64</v>
      </c>
      <c r="R11" s="9">
        <v>209000</v>
      </c>
      <c r="S11" s="9"/>
      <c r="T11" s="23">
        <v>62700</v>
      </c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20"/>
      <c r="B12" s="21"/>
      <c r="C12" s="22"/>
      <c r="D12" s="29"/>
      <c r="E12" s="25"/>
      <c r="F12" s="24"/>
      <c r="G12" s="31"/>
      <c r="H12" s="27"/>
      <c r="I12" s="26"/>
      <c r="J12" s="31"/>
      <c r="K12" s="34"/>
      <c r="L12" s="34"/>
      <c r="M12" s="26"/>
      <c r="N12" s="67"/>
      <c r="O12" s="68"/>
      <c r="P12" s="9"/>
      <c r="Q12" s="98" t="s">
        <v>64</v>
      </c>
      <c r="R12" s="9">
        <v>209000</v>
      </c>
      <c r="S12" s="9"/>
      <c r="T12" s="23">
        <v>83600</v>
      </c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4</v>
      </c>
      <c r="B13" s="21">
        <v>44775</v>
      </c>
      <c r="C13" s="22"/>
      <c r="D13" s="29">
        <v>16700</v>
      </c>
      <c r="E13" s="24" t="s">
        <v>50</v>
      </c>
      <c r="F13" s="25" t="s">
        <v>51</v>
      </c>
      <c r="G13" s="31"/>
      <c r="H13" s="27"/>
      <c r="I13" s="26"/>
      <c r="J13" s="31"/>
      <c r="K13" s="69"/>
      <c r="L13" s="69"/>
      <c r="M13" s="26"/>
      <c r="N13" s="67" t="s">
        <v>52</v>
      </c>
      <c r="O13" s="72"/>
      <c r="P13" s="71"/>
      <c r="Q13" s="98" t="s">
        <v>65</v>
      </c>
      <c r="R13" s="9">
        <v>16700</v>
      </c>
      <c r="S13" s="9"/>
      <c r="T13" s="23">
        <v>16700</v>
      </c>
      <c r="U13" s="69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5" customHeight="1" spans="1:16384">
      <c r="A14" s="20">
        <v>5</v>
      </c>
      <c r="B14" s="32">
        <v>44784</v>
      </c>
      <c r="C14" s="33">
        <v>427158</v>
      </c>
      <c r="D14" s="29"/>
      <c r="E14" s="24" t="s">
        <v>66</v>
      </c>
      <c r="F14" s="24" t="s">
        <v>67</v>
      </c>
      <c r="G14" s="31"/>
      <c r="H14" s="27"/>
      <c r="I14" s="26"/>
      <c r="J14" s="39" t="s">
        <v>68</v>
      </c>
      <c r="K14" s="34">
        <v>261.25</v>
      </c>
      <c r="L14" s="34" t="s">
        <v>69</v>
      </c>
      <c r="M14" s="26">
        <v>350</v>
      </c>
      <c r="N14" s="67" t="s">
        <v>70</v>
      </c>
      <c r="O14" s="68"/>
      <c r="P14" s="9"/>
      <c r="Q14" s="102" t="s">
        <v>71</v>
      </c>
      <c r="R14" s="9">
        <v>43200</v>
      </c>
      <c r="S14" s="9"/>
      <c r="T14" s="23">
        <v>43200</v>
      </c>
      <c r="U14" s="10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4"/>
      <c r="B15" s="35"/>
      <c r="C15" s="22"/>
      <c r="D15" s="36"/>
      <c r="E15" s="24"/>
      <c r="F15" s="24"/>
      <c r="G15" s="31"/>
      <c r="H15" s="27"/>
      <c r="I15" s="26"/>
      <c r="J15" s="31"/>
      <c r="K15" s="69"/>
      <c r="L15" s="69"/>
      <c r="M15" s="26">
        <v>1884</v>
      </c>
      <c r="N15" s="67" t="s">
        <v>72</v>
      </c>
      <c r="O15" s="68"/>
      <c r="P15" s="9"/>
      <c r="Q15" s="98"/>
      <c r="R15" s="9"/>
      <c r="S15" s="9"/>
      <c r="T15" s="23"/>
      <c r="U15" s="10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45">
        <v>6</v>
      </c>
      <c r="B16" s="117">
        <v>44802</v>
      </c>
      <c r="C16" s="54"/>
      <c r="D16" s="48"/>
      <c r="E16" s="49"/>
      <c r="F16" s="49"/>
      <c r="G16" s="118"/>
      <c r="H16" s="119">
        <v>0.02</v>
      </c>
      <c r="I16" s="74">
        <v>47462</v>
      </c>
      <c r="J16" s="75" t="s">
        <v>73</v>
      </c>
      <c r="K16" s="74">
        <v>23731</v>
      </c>
      <c r="L16" s="52" t="s">
        <v>74</v>
      </c>
      <c r="M16" s="74">
        <v>100</v>
      </c>
      <c r="N16" s="76" t="s">
        <v>70</v>
      </c>
      <c r="O16" s="74"/>
      <c r="P16" s="76"/>
      <c r="Q16" s="107" t="s">
        <v>75</v>
      </c>
      <c r="R16" s="108">
        <v>251611</v>
      </c>
      <c r="S16" s="108"/>
      <c r="T16" s="109">
        <v>125805.5</v>
      </c>
      <c r="U16" s="10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34"/>
      <c r="B17" s="38"/>
      <c r="C17" s="22"/>
      <c r="D17" s="37"/>
      <c r="E17" s="39"/>
      <c r="F17" s="40"/>
      <c r="G17" s="41"/>
      <c r="H17" s="42"/>
      <c r="I17" s="26"/>
      <c r="J17" s="26"/>
      <c r="K17" s="26"/>
      <c r="L17" s="26"/>
      <c r="M17" s="74">
        <v>500</v>
      </c>
      <c r="N17" s="76" t="s">
        <v>76</v>
      </c>
      <c r="O17" s="26"/>
      <c r="P17" s="67"/>
      <c r="Q17" s="105"/>
      <c r="R17" s="9"/>
      <c r="S17" s="9"/>
      <c r="T17" s="104"/>
      <c r="U17" s="10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34"/>
      <c r="B18" s="38"/>
      <c r="C18" s="22"/>
      <c r="D18" s="37"/>
      <c r="E18" s="24"/>
      <c r="F18" s="24"/>
      <c r="G18" s="41"/>
      <c r="H18" s="43"/>
      <c r="I18" s="26"/>
      <c r="J18" s="26"/>
      <c r="K18" s="39"/>
      <c r="L18" s="39"/>
      <c r="M18" s="26"/>
      <c r="N18" s="67"/>
      <c r="O18" s="26"/>
      <c r="P18" s="67"/>
      <c r="Q18" s="105"/>
      <c r="R18" s="9"/>
      <c r="S18" s="9"/>
      <c r="T18" s="104"/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34"/>
      <c r="B19" s="38"/>
      <c r="C19" s="44"/>
      <c r="D19" s="37"/>
      <c r="E19" s="39"/>
      <c r="F19" s="40"/>
      <c r="G19" s="41"/>
      <c r="H19" s="42"/>
      <c r="I19" s="26"/>
      <c r="J19" s="26"/>
      <c r="K19" s="26"/>
      <c r="L19" s="26"/>
      <c r="M19" s="26"/>
      <c r="N19" s="67"/>
      <c r="O19" s="26"/>
      <c r="P19" s="67"/>
      <c r="Q19" s="102"/>
      <c r="R19" s="9"/>
      <c r="S19" s="9"/>
      <c r="T19" s="104"/>
      <c r="U19" s="106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34"/>
      <c r="B20" s="38"/>
      <c r="C20" s="22"/>
      <c r="D20" s="37"/>
      <c r="E20" s="24"/>
      <c r="F20" s="24"/>
      <c r="G20" s="41"/>
      <c r="H20" s="43"/>
      <c r="I20" s="26"/>
      <c r="J20" s="26"/>
      <c r="K20" s="26"/>
      <c r="L20" s="26"/>
      <c r="M20" s="26"/>
      <c r="N20" s="67"/>
      <c r="O20" s="26"/>
      <c r="P20" s="67"/>
      <c r="Q20" s="102"/>
      <c r="R20" s="9"/>
      <c r="S20" s="9"/>
      <c r="T20" s="104"/>
      <c r="U20" s="106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34"/>
      <c r="B21" s="38"/>
      <c r="C21" s="22"/>
      <c r="D21" s="37"/>
      <c r="E21" s="24"/>
      <c r="F21" s="24"/>
      <c r="G21" s="41"/>
      <c r="H21" s="43"/>
      <c r="I21" s="26"/>
      <c r="J21" s="26"/>
      <c r="K21" s="26"/>
      <c r="L21" s="26"/>
      <c r="M21" s="26"/>
      <c r="N21" s="67"/>
      <c r="O21" s="26"/>
      <c r="P21" s="67"/>
      <c r="Q21" s="102"/>
      <c r="R21" s="9"/>
      <c r="S21" s="9"/>
      <c r="T21" s="104"/>
      <c r="U21" s="106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52"/>
      <c r="B22" s="53"/>
      <c r="C22" s="54"/>
      <c r="D22" s="48"/>
      <c r="E22" s="49"/>
      <c r="F22" s="49"/>
      <c r="G22" s="50"/>
      <c r="H22" s="51"/>
      <c r="I22" s="74"/>
      <c r="J22" s="74"/>
      <c r="K22" s="74"/>
      <c r="L22" s="74"/>
      <c r="M22" s="74"/>
      <c r="N22" s="76"/>
      <c r="O22" s="74"/>
      <c r="P22" s="76"/>
      <c r="Q22" s="107"/>
      <c r="R22" s="108"/>
      <c r="S22" s="108"/>
      <c r="T22" s="109"/>
      <c r="U22" s="106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52"/>
      <c r="B23" s="53"/>
      <c r="C23" s="54"/>
      <c r="D23" s="48"/>
      <c r="E23" s="49"/>
      <c r="F23" s="49"/>
      <c r="G23" s="50"/>
      <c r="H23" s="51"/>
      <c r="I23" s="74"/>
      <c r="J23" s="74"/>
      <c r="K23" s="74"/>
      <c r="L23" s="74"/>
      <c r="M23" s="74"/>
      <c r="N23" s="76"/>
      <c r="O23" s="74"/>
      <c r="P23" s="76"/>
      <c r="Q23" s="107"/>
      <c r="R23" s="108"/>
      <c r="S23" s="108"/>
      <c r="T23" s="109"/>
      <c r="U23" s="106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52"/>
      <c r="B24" s="53"/>
      <c r="C24" s="54"/>
      <c r="D24" s="48"/>
      <c r="E24" s="49"/>
      <c r="F24" s="49"/>
      <c r="G24" s="50"/>
      <c r="H24" s="51"/>
      <c r="I24" s="74"/>
      <c r="J24" s="74"/>
      <c r="K24" s="74"/>
      <c r="L24" s="74"/>
      <c r="M24" s="74"/>
      <c r="N24" s="76"/>
      <c r="O24" s="74"/>
      <c r="P24" s="76"/>
      <c r="Q24" s="107"/>
      <c r="R24" s="108"/>
      <c r="S24" s="108"/>
      <c r="T24" s="109"/>
      <c r="U24" s="106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56</v>
      </c>
      <c r="B25" s="6"/>
      <c r="C25" s="55">
        <f>SUM(C8:C24)</f>
        <v>427158</v>
      </c>
      <c r="D25" s="56">
        <f>SUM(D8:D24)</f>
        <v>284046</v>
      </c>
      <c r="E25" s="57"/>
      <c r="F25" s="57"/>
      <c r="G25" s="57"/>
      <c r="H25" s="55" t="s">
        <v>57</v>
      </c>
      <c r="I25" s="68">
        <f>SUM(I8:I24)</f>
        <v>47462</v>
      </c>
      <c r="J25" s="57"/>
      <c r="K25" s="68">
        <f>SUM(K8:K17)</f>
        <v>23992.25</v>
      </c>
      <c r="L25" s="68"/>
      <c r="M25" s="68">
        <f>SUM(M8:M24)</f>
        <v>2834</v>
      </c>
      <c r="N25" s="55" t="s">
        <v>57</v>
      </c>
      <c r="O25" s="68">
        <f>SUM(O8:O24)</f>
        <v>0</v>
      </c>
      <c r="P25" s="55" t="s">
        <v>57</v>
      </c>
      <c r="Q25" s="55" t="s">
        <v>57</v>
      </c>
      <c r="R25" s="55"/>
      <c r="S25" s="55"/>
      <c r="T25" s="68">
        <f>SUM(T8:T24)</f>
        <v>453051.5</v>
      </c>
      <c r="U25" s="110">
        <f>D25+C25-T25-I25-K25-M25-O25</f>
        <v>183864.25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8" t="s">
        <v>58</v>
      </c>
      <c r="B26" s="58"/>
      <c r="C26" s="58" t="s">
        <v>59</v>
      </c>
      <c r="D26" s="58"/>
      <c r="E26" s="58"/>
      <c r="F26" s="59">
        <f>O26</f>
        <v>125805.5</v>
      </c>
      <c r="G26" s="60"/>
      <c r="H26" s="61" t="s">
        <v>60</v>
      </c>
      <c r="I26" s="77"/>
      <c r="J26" s="77"/>
      <c r="K26" s="77"/>
      <c r="L26" s="77"/>
      <c r="M26" s="78"/>
      <c r="N26" s="58" t="s">
        <v>61</v>
      </c>
      <c r="O26" s="79">
        <v>125805.5</v>
      </c>
      <c r="P26" s="80"/>
      <c r="Q26" s="80"/>
      <c r="R26" s="80"/>
      <c r="S26" s="80"/>
      <c r="T26" s="80"/>
      <c r="U26" s="111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8"/>
      <c r="B27" s="58"/>
      <c r="C27" s="58" t="s">
        <v>62</v>
      </c>
      <c r="D27" s="58"/>
      <c r="E27" s="58"/>
      <c r="F27" s="59">
        <v>0</v>
      </c>
      <c r="G27" s="60"/>
      <c r="H27" s="62"/>
      <c r="I27" s="81"/>
      <c r="J27" s="81"/>
      <c r="K27" s="81"/>
      <c r="L27" s="81"/>
      <c r="M27" s="82"/>
      <c r="N27" s="58" t="s">
        <v>63</v>
      </c>
      <c r="O27" s="83">
        <f>O26</f>
        <v>125805.5</v>
      </c>
      <c r="P27" s="84"/>
      <c r="Q27" s="84"/>
      <c r="R27" s="84"/>
      <c r="S27" s="84"/>
      <c r="T27" s="84"/>
      <c r="U27" s="112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K31" s="1">
        <f>C3*0.02</f>
        <v>94924</v>
      </c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3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E1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9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/>
      <c r="K2" s="7"/>
      <c r="L2" s="7"/>
      <c r="M2" s="7"/>
      <c r="N2" s="7"/>
      <c r="O2" s="65" t="s">
        <v>4</v>
      </c>
      <c r="P2" s="65"/>
      <c r="Q2" s="85">
        <v>14946</v>
      </c>
      <c r="R2" s="66" t="s">
        <v>5</v>
      </c>
      <c r="S2" s="66"/>
      <c r="T2" s="86"/>
      <c r="U2" s="8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4746200</v>
      </c>
      <c r="D3" s="9"/>
      <c r="E3" s="9"/>
      <c r="F3" s="9" t="s">
        <v>7</v>
      </c>
      <c r="G3" s="10">
        <v>44588</v>
      </c>
      <c r="H3" s="6" t="s">
        <v>8</v>
      </c>
      <c r="I3" s="6"/>
      <c r="J3" s="34" t="s">
        <v>77</v>
      </c>
      <c r="K3" s="34"/>
      <c r="L3" s="34"/>
      <c r="M3" s="34"/>
      <c r="N3" s="34"/>
      <c r="O3" s="6" t="s">
        <v>10</v>
      </c>
      <c r="P3" s="6"/>
      <c r="Q3" s="34" t="s">
        <v>11</v>
      </c>
      <c r="R3" s="88" t="s">
        <v>12</v>
      </c>
      <c r="S3" s="89"/>
      <c r="T3" s="90" t="s">
        <v>13</v>
      </c>
      <c r="U3" s="9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34" t="s">
        <v>17</v>
      </c>
      <c r="K4" s="34"/>
      <c r="L4" s="34"/>
      <c r="M4" s="34"/>
      <c r="N4" s="34"/>
      <c r="O4" s="6" t="s">
        <v>18</v>
      </c>
      <c r="P4" s="6"/>
      <c r="Q4" s="67" t="s">
        <v>19</v>
      </c>
      <c r="R4" s="9" t="s">
        <v>20</v>
      </c>
      <c r="S4" s="67" t="s">
        <v>21</v>
      </c>
      <c r="T4" s="91" t="s">
        <v>22</v>
      </c>
      <c r="U4" s="92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93" t="s">
        <v>29</v>
      </c>
      <c r="R5" s="94"/>
      <c r="S5" s="94"/>
      <c r="T5" s="91" t="s">
        <v>30</v>
      </c>
      <c r="U5" s="95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6" t="s">
        <v>37</v>
      </c>
      <c r="R6" s="97"/>
      <c r="S6" s="97"/>
      <c r="T6" s="91"/>
      <c r="U6" s="9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6" t="s">
        <v>45</v>
      </c>
      <c r="L7" s="66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91"/>
      <c r="U7" s="9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44637</v>
      </c>
      <c r="C8" s="22"/>
      <c r="D8" s="23">
        <v>94924</v>
      </c>
      <c r="E8" s="24" t="s">
        <v>50</v>
      </c>
      <c r="F8" s="25" t="s">
        <v>51</v>
      </c>
      <c r="G8" s="26"/>
      <c r="H8" s="27"/>
      <c r="I8" s="26"/>
      <c r="J8" s="39"/>
      <c r="K8" s="34"/>
      <c r="L8" s="34"/>
      <c r="M8" s="26"/>
      <c r="N8" s="67" t="s">
        <v>52</v>
      </c>
      <c r="O8" s="68"/>
      <c r="P8" s="9"/>
      <c r="Q8" s="98" t="s">
        <v>53</v>
      </c>
      <c r="R8" s="9"/>
      <c r="S8" s="9"/>
      <c r="T8" s="23">
        <v>94924</v>
      </c>
      <c r="U8" s="9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44690</v>
      </c>
      <c r="C9" s="28"/>
      <c r="D9" s="29">
        <v>26122</v>
      </c>
      <c r="E9" s="24" t="s">
        <v>50</v>
      </c>
      <c r="F9" s="25" t="s">
        <v>51</v>
      </c>
      <c r="G9" s="30"/>
      <c r="H9" s="27"/>
      <c r="I9" s="26"/>
      <c r="J9" s="39"/>
      <c r="K9" s="69"/>
      <c r="L9" s="34"/>
      <c r="M9" s="26"/>
      <c r="N9" s="67" t="s">
        <v>52</v>
      </c>
      <c r="O9" s="68"/>
      <c r="P9" s="9"/>
      <c r="Q9" s="98" t="s">
        <v>54</v>
      </c>
      <c r="R9" s="9"/>
      <c r="S9" s="9"/>
      <c r="T9" s="23">
        <v>7200</v>
      </c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7" customHeight="1" spans="1:16384">
      <c r="A10" s="20"/>
      <c r="B10" s="21"/>
      <c r="C10" s="22"/>
      <c r="D10" s="29"/>
      <c r="E10" s="24"/>
      <c r="F10" s="24"/>
      <c r="G10" s="30"/>
      <c r="H10" s="27"/>
      <c r="I10" s="26"/>
      <c r="J10" s="31"/>
      <c r="K10" s="34"/>
      <c r="L10" s="34"/>
      <c r="M10" s="26"/>
      <c r="N10" s="67"/>
      <c r="O10" s="68"/>
      <c r="P10" s="9"/>
      <c r="Q10" s="100" t="s">
        <v>55</v>
      </c>
      <c r="R10" s="9"/>
      <c r="S10" s="9"/>
      <c r="T10" s="101">
        <v>18922</v>
      </c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20">
        <v>3</v>
      </c>
      <c r="B11" s="21">
        <v>44713</v>
      </c>
      <c r="C11" s="28"/>
      <c r="D11" s="29">
        <v>146300</v>
      </c>
      <c r="E11" s="24" t="s">
        <v>50</v>
      </c>
      <c r="F11" s="25" t="s">
        <v>51</v>
      </c>
      <c r="G11" s="31"/>
      <c r="H11" s="27"/>
      <c r="I11" s="26"/>
      <c r="J11" s="39"/>
      <c r="K11" s="69"/>
      <c r="L11" s="69"/>
      <c r="M11" s="26"/>
      <c r="N11" s="67" t="s">
        <v>52</v>
      </c>
      <c r="O11" s="70"/>
      <c r="P11" s="71"/>
      <c r="Q11" s="98" t="s">
        <v>64</v>
      </c>
      <c r="R11" s="9">
        <v>209000</v>
      </c>
      <c r="S11" s="9"/>
      <c r="T11" s="23">
        <v>62700</v>
      </c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20"/>
      <c r="B12" s="21"/>
      <c r="C12" s="22"/>
      <c r="D12" s="29"/>
      <c r="E12" s="25"/>
      <c r="F12" s="24"/>
      <c r="G12" s="31"/>
      <c r="H12" s="27"/>
      <c r="I12" s="26"/>
      <c r="J12" s="31"/>
      <c r="K12" s="34"/>
      <c r="L12" s="34"/>
      <c r="M12" s="26"/>
      <c r="N12" s="67"/>
      <c r="O12" s="68"/>
      <c r="P12" s="9"/>
      <c r="Q12" s="98" t="s">
        <v>64</v>
      </c>
      <c r="R12" s="9">
        <v>209000</v>
      </c>
      <c r="S12" s="9"/>
      <c r="T12" s="23">
        <v>83600</v>
      </c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4</v>
      </c>
      <c r="B13" s="21">
        <v>44775</v>
      </c>
      <c r="C13" s="22"/>
      <c r="D13" s="29">
        <v>16700</v>
      </c>
      <c r="E13" s="24" t="s">
        <v>50</v>
      </c>
      <c r="F13" s="25" t="s">
        <v>51</v>
      </c>
      <c r="G13" s="31"/>
      <c r="H13" s="27"/>
      <c r="I13" s="26"/>
      <c r="J13" s="31"/>
      <c r="K13" s="69"/>
      <c r="L13" s="69"/>
      <c r="M13" s="26"/>
      <c r="N13" s="67" t="s">
        <v>52</v>
      </c>
      <c r="O13" s="72"/>
      <c r="P13" s="71"/>
      <c r="Q13" s="98" t="s">
        <v>65</v>
      </c>
      <c r="R13" s="9">
        <v>16700</v>
      </c>
      <c r="S13" s="9"/>
      <c r="T13" s="23">
        <v>16700</v>
      </c>
      <c r="U13" s="69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5" customHeight="1" spans="1:16384">
      <c r="A14" s="20">
        <v>5</v>
      </c>
      <c r="B14" s="32">
        <v>44784</v>
      </c>
      <c r="C14" s="33">
        <v>427158</v>
      </c>
      <c r="D14" s="29"/>
      <c r="E14" s="24" t="s">
        <v>66</v>
      </c>
      <c r="F14" s="24" t="s">
        <v>67</v>
      </c>
      <c r="G14" s="31"/>
      <c r="H14" s="27"/>
      <c r="I14" s="26"/>
      <c r="J14" s="39" t="s">
        <v>68</v>
      </c>
      <c r="K14" s="34">
        <v>261.25</v>
      </c>
      <c r="L14" s="34" t="s">
        <v>69</v>
      </c>
      <c r="M14" s="26">
        <v>350</v>
      </c>
      <c r="N14" s="67" t="s">
        <v>70</v>
      </c>
      <c r="O14" s="68"/>
      <c r="P14" s="9"/>
      <c r="Q14" s="102" t="s">
        <v>71</v>
      </c>
      <c r="R14" s="9">
        <v>43200</v>
      </c>
      <c r="S14" s="9"/>
      <c r="T14" s="23">
        <v>43200</v>
      </c>
      <c r="U14" s="10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4"/>
      <c r="B15" s="35"/>
      <c r="C15" s="22"/>
      <c r="D15" s="36"/>
      <c r="E15" s="24"/>
      <c r="F15" s="24"/>
      <c r="G15" s="31"/>
      <c r="H15" s="27"/>
      <c r="I15" s="26"/>
      <c r="J15" s="31"/>
      <c r="K15" s="69"/>
      <c r="L15" s="69"/>
      <c r="M15" s="26">
        <v>1884</v>
      </c>
      <c r="N15" s="67" t="s">
        <v>72</v>
      </c>
      <c r="O15" s="68"/>
      <c r="P15" s="9"/>
      <c r="Q15" s="98"/>
      <c r="R15" s="9"/>
      <c r="S15" s="9"/>
      <c r="T15" s="23"/>
      <c r="U15" s="10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20">
        <v>6</v>
      </c>
      <c r="B16" s="32">
        <v>44802</v>
      </c>
      <c r="C16" s="22"/>
      <c r="D16" s="37"/>
      <c r="E16" s="24"/>
      <c r="F16" s="24"/>
      <c r="G16" s="30"/>
      <c r="H16" s="27">
        <v>0.02</v>
      </c>
      <c r="I16" s="26">
        <v>47462</v>
      </c>
      <c r="J16" s="73" t="s">
        <v>73</v>
      </c>
      <c r="K16" s="26">
        <v>23731</v>
      </c>
      <c r="L16" s="34" t="s">
        <v>74</v>
      </c>
      <c r="M16" s="26">
        <v>100</v>
      </c>
      <c r="N16" s="67" t="s">
        <v>70</v>
      </c>
      <c r="O16" s="26"/>
      <c r="P16" s="67"/>
      <c r="Q16" s="102" t="s">
        <v>75</v>
      </c>
      <c r="R16" s="9">
        <v>251611</v>
      </c>
      <c r="S16" s="9"/>
      <c r="T16" s="104">
        <v>125805.5</v>
      </c>
      <c r="U16" s="10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34"/>
      <c r="B17" s="38"/>
      <c r="C17" s="22"/>
      <c r="D17" s="37"/>
      <c r="E17" s="39"/>
      <c r="F17" s="40"/>
      <c r="G17" s="41"/>
      <c r="H17" s="42"/>
      <c r="I17" s="26"/>
      <c r="J17" s="26"/>
      <c r="K17" s="26"/>
      <c r="L17" s="26"/>
      <c r="M17" s="26">
        <v>500</v>
      </c>
      <c r="N17" s="67" t="s">
        <v>76</v>
      </c>
      <c r="O17" s="26"/>
      <c r="P17" s="67"/>
      <c r="Q17" s="105"/>
      <c r="R17" s="9"/>
      <c r="S17" s="9"/>
      <c r="T17" s="104"/>
      <c r="U17" s="10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3" customHeight="1" spans="1:16384">
      <c r="A18" s="45">
        <v>7</v>
      </c>
      <c r="B18" s="46">
        <v>44811</v>
      </c>
      <c r="C18" s="54"/>
      <c r="D18" s="48"/>
      <c r="E18" s="49"/>
      <c r="F18" s="49"/>
      <c r="G18" s="50"/>
      <c r="H18" s="51"/>
      <c r="I18" s="74">
        <v>-47462</v>
      </c>
      <c r="J18" s="75" t="s">
        <v>78</v>
      </c>
      <c r="K18" s="114">
        <v>-23922.25</v>
      </c>
      <c r="L18" s="114" t="s">
        <v>78</v>
      </c>
      <c r="M18" s="74">
        <v>200</v>
      </c>
      <c r="N18" s="76" t="s">
        <v>70</v>
      </c>
      <c r="O18" s="74"/>
      <c r="P18" s="76"/>
      <c r="Q18" s="107" t="s">
        <v>79</v>
      </c>
      <c r="R18" s="108">
        <v>22000</v>
      </c>
      <c r="S18" s="108"/>
      <c r="T18" s="109">
        <v>19000</v>
      </c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6" customHeight="1" spans="1:16384">
      <c r="A19" s="52"/>
      <c r="B19" s="53"/>
      <c r="C19" s="113"/>
      <c r="D19" s="48"/>
      <c r="E19" s="114"/>
      <c r="F19" s="115"/>
      <c r="G19" s="50"/>
      <c r="H19" s="116"/>
      <c r="I19" s="74"/>
      <c r="J19" s="74"/>
      <c r="K19" s="74"/>
      <c r="L19" s="74"/>
      <c r="M19" s="74">
        <v>-2834</v>
      </c>
      <c r="N19" s="76" t="s">
        <v>78</v>
      </c>
      <c r="O19" s="74"/>
      <c r="P19" s="76"/>
      <c r="Q19" s="107" t="s">
        <v>80</v>
      </c>
      <c r="R19" s="108">
        <v>50000</v>
      </c>
      <c r="S19" s="108"/>
      <c r="T19" s="109">
        <v>21980</v>
      </c>
      <c r="U19" s="106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52"/>
      <c r="B20" s="53"/>
      <c r="C20" s="54"/>
      <c r="D20" s="48"/>
      <c r="E20" s="49"/>
      <c r="F20" s="49"/>
      <c r="G20" s="50"/>
      <c r="H20" s="51"/>
      <c r="I20" s="74"/>
      <c r="J20" s="74"/>
      <c r="K20" s="74"/>
      <c r="L20" s="74"/>
      <c r="M20" s="74"/>
      <c r="N20" s="76"/>
      <c r="O20" s="74"/>
      <c r="P20" s="76"/>
      <c r="Q20" s="107" t="s">
        <v>81</v>
      </c>
      <c r="R20" s="108">
        <v>1673854</v>
      </c>
      <c r="S20" s="108"/>
      <c r="T20" s="109">
        <v>150000</v>
      </c>
      <c r="U20" s="106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34"/>
      <c r="B21" s="38"/>
      <c r="C21" s="22"/>
      <c r="D21" s="37"/>
      <c r="E21" s="24"/>
      <c r="F21" s="24"/>
      <c r="G21" s="41"/>
      <c r="H21" s="43"/>
      <c r="I21" s="26"/>
      <c r="J21" s="26"/>
      <c r="K21" s="26"/>
      <c r="L21" s="26"/>
      <c r="M21" s="26"/>
      <c r="N21" s="67"/>
      <c r="O21" s="26"/>
      <c r="P21" s="67"/>
      <c r="Q21" s="102"/>
      <c r="R21" s="9"/>
      <c r="S21" s="9"/>
      <c r="T21" s="104"/>
      <c r="U21" s="106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52"/>
      <c r="B22" s="53"/>
      <c r="C22" s="54"/>
      <c r="D22" s="48"/>
      <c r="E22" s="49"/>
      <c r="F22" s="49"/>
      <c r="G22" s="50"/>
      <c r="H22" s="51"/>
      <c r="I22" s="74"/>
      <c r="J22" s="74"/>
      <c r="K22" s="74"/>
      <c r="L22" s="74"/>
      <c r="M22" s="74"/>
      <c r="N22" s="76"/>
      <c r="O22" s="74"/>
      <c r="P22" s="76"/>
      <c r="Q22" s="107"/>
      <c r="R22" s="108"/>
      <c r="S22" s="108"/>
      <c r="T22" s="109"/>
      <c r="U22" s="106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52"/>
      <c r="B23" s="53"/>
      <c r="C23" s="54"/>
      <c r="D23" s="48"/>
      <c r="E23" s="49"/>
      <c r="F23" s="49"/>
      <c r="G23" s="50"/>
      <c r="H23" s="51"/>
      <c r="I23" s="74"/>
      <c r="J23" s="74"/>
      <c r="K23" s="74"/>
      <c r="L23" s="74"/>
      <c r="M23" s="74"/>
      <c r="N23" s="76"/>
      <c r="O23" s="74"/>
      <c r="P23" s="76"/>
      <c r="Q23" s="107"/>
      <c r="R23" s="108"/>
      <c r="S23" s="108"/>
      <c r="T23" s="109"/>
      <c r="U23" s="106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52"/>
      <c r="B24" s="53"/>
      <c r="C24" s="54"/>
      <c r="D24" s="48"/>
      <c r="E24" s="49"/>
      <c r="F24" s="49"/>
      <c r="G24" s="50"/>
      <c r="H24" s="51"/>
      <c r="I24" s="74"/>
      <c r="J24" s="74"/>
      <c r="K24" s="74"/>
      <c r="L24" s="74"/>
      <c r="M24" s="74"/>
      <c r="N24" s="76"/>
      <c r="O24" s="74"/>
      <c r="P24" s="76"/>
      <c r="Q24" s="107"/>
      <c r="R24" s="108"/>
      <c r="S24" s="108"/>
      <c r="T24" s="109"/>
      <c r="U24" s="106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56</v>
      </c>
      <c r="B25" s="6"/>
      <c r="C25" s="55">
        <f>SUM(C8:C24)</f>
        <v>427158</v>
      </c>
      <c r="D25" s="56">
        <f>SUM(D8:D24)</f>
        <v>284046</v>
      </c>
      <c r="E25" s="57"/>
      <c r="F25" s="57"/>
      <c r="G25" s="57"/>
      <c r="H25" s="55" t="s">
        <v>57</v>
      </c>
      <c r="I25" s="68">
        <f>SUM(I8:I24)</f>
        <v>0</v>
      </c>
      <c r="J25" s="57"/>
      <c r="K25" s="68">
        <f>SUM(K8:K24)</f>
        <v>70</v>
      </c>
      <c r="L25" s="68"/>
      <c r="M25" s="68">
        <f>SUM(M8:M24)</f>
        <v>200</v>
      </c>
      <c r="N25" s="55" t="s">
        <v>57</v>
      </c>
      <c r="O25" s="68">
        <f>SUM(O8:O24)</f>
        <v>0</v>
      </c>
      <c r="P25" s="55" t="s">
        <v>57</v>
      </c>
      <c r="Q25" s="55" t="s">
        <v>57</v>
      </c>
      <c r="R25" s="55"/>
      <c r="S25" s="55"/>
      <c r="T25" s="68">
        <f>SUM(T8:T24)</f>
        <v>644031.5</v>
      </c>
      <c r="U25" s="110">
        <f>D25+C25-T25-I25-K25-M25-O25</f>
        <v>66902.5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8" t="s">
        <v>58</v>
      </c>
      <c r="B26" s="58"/>
      <c r="C26" s="58" t="s">
        <v>59</v>
      </c>
      <c r="D26" s="58"/>
      <c r="E26" s="58"/>
      <c r="F26" s="59">
        <f>O26</f>
        <v>190980</v>
      </c>
      <c r="G26" s="60"/>
      <c r="H26" s="61" t="s">
        <v>60</v>
      </c>
      <c r="I26" s="77"/>
      <c r="J26" s="77"/>
      <c r="K26" s="77"/>
      <c r="L26" s="77"/>
      <c r="M26" s="78"/>
      <c r="N26" s="58" t="s">
        <v>61</v>
      </c>
      <c r="O26" s="79">
        <f>T18+T19+T20</f>
        <v>190980</v>
      </c>
      <c r="P26" s="80"/>
      <c r="Q26" s="80"/>
      <c r="R26" s="80"/>
      <c r="S26" s="80"/>
      <c r="T26" s="80"/>
      <c r="U26" s="111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8"/>
      <c r="B27" s="58"/>
      <c r="C27" s="58" t="s">
        <v>62</v>
      </c>
      <c r="D27" s="58"/>
      <c r="E27" s="58"/>
      <c r="F27" s="59">
        <v>0</v>
      </c>
      <c r="G27" s="60"/>
      <c r="H27" s="62"/>
      <c r="I27" s="81"/>
      <c r="J27" s="81"/>
      <c r="K27" s="81"/>
      <c r="L27" s="81"/>
      <c r="M27" s="82"/>
      <c r="N27" s="58" t="s">
        <v>63</v>
      </c>
      <c r="O27" s="83">
        <f>O26</f>
        <v>190980</v>
      </c>
      <c r="P27" s="84"/>
      <c r="Q27" s="84"/>
      <c r="R27" s="84"/>
      <c r="S27" s="84"/>
      <c r="T27" s="84"/>
      <c r="U27" s="112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K31" s="1">
        <f>C3*0.02</f>
        <v>94924</v>
      </c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3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abSelected="1" topLeftCell="A14" workbookViewId="0">
      <selection activeCell="O27" sqref="O27:U27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9.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/>
      <c r="K2" s="7"/>
      <c r="L2" s="7"/>
      <c r="M2" s="7"/>
      <c r="N2" s="7"/>
      <c r="O2" s="65" t="s">
        <v>4</v>
      </c>
      <c r="P2" s="65"/>
      <c r="Q2" s="85">
        <v>14946</v>
      </c>
      <c r="R2" s="66" t="s">
        <v>5</v>
      </c>
      <c r="S2" s="66"/>
      <c r="T2" s="86"/>
      <c r="U2" s="8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4746200</v>
      </c>
      <c r="D3" s="9"/>
      <c r="E3" s="9"/>
      <c r="F3" s="9" t="s">
        <v>7</v>
      </c>
      <c r="G3" s="10">
        <v>44588</v>
      </c>
      <c r="H3" s="6" t="s">
        <v>8</v>
      </c>
      <c r="I3" s="6"/>
      <c r="J3" s="34" t="s">
        <v>77</v>
      </c>
      <c r="K3" s="34"/>
      <c r="L3" s="34"/>
      <c r="M3" s="34"/>
      <c r="N3" s="34"/>
      <c r="O3" s="6" t="s">
        <v>10</v>
      </c>
      <c r="P3" s="6"/>
      <c r="Q3" s="34" t="s">
        <v>11</v>
      </c>
      <c r="R3" s="88" t="s">
        <v>12</v>
      </c>
      <c r="S3" s="89"/>
      <c r="T3" s="90" t="s">
        <v>13</v>
      </c>
      <c r="U3" s="9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34" t="s">
        <v>17</v>
      </c>
      <c r="K4" s="34"/>
      <c r="L4" s="34"/>
      <c r="M4" s="34"/>
      <c r="N4" s="34"/>
      <c r="O4" s="6" t="s">
        <v>18</v>
      </c>
      <c r="P4" s="6"/>
      <c r="Q4" s="67" t="s">
        <v>19</v>
      </c>
      <c r="R4" s="9" t="s">
        <v>20</v>
      </c>
      <c r="S4" s="67" t="s">
        <v>21</v>
      </c>
      <c r="T4" s="91" t="s">
        <v>22</v>
      </c>
      <c r="U4" s="92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93" t="s">
        <v>29</v>
      </c>
      <c r="R5" s="94"/>
      <c r="S5" s="94"/>
      <c r="T5" s="91" t="s">
        <v>30</v>
      </c>
      <c r="U5" s="95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96" t="s">
        <v>37</v>
      </c>
      <c r="R6" s="97"/>
      <c r="S6" s="97"/>
      <c r="T6" s="91"/>
      <c r="U6" s="9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6" t="s">
        <v>45</v>
      </c>
      <c r="L7" s="66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91"/>
      <c r="U7" s="9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44637</v>
      </c>
      <c r="C8" s="22"/>
      <c r="D8" s="23">
        <v>94924</v>
      </c>
      <c r="E8" s="24" t="s">
        <v>50</v>
      </c>
      <c r="F8" s="25" t="s">
        <v>51</v>
      </c>
      <c r="G8" s="26"/>
      <c r="H8" s="27"/>
      <c r="I8" s="26"/>
      <c r="J8" s="39"/>
      <c r="K8" s="34"/>
      <c r="L8" s="34"/>
      <c r="M8" s="26"/>
      <c r="N8" s="67" t="s">
        <v>52</v>
      </c>
      <c r="O8" s="68"/>
      <c r="P8" s="9"/>
      <c r="Q8" s="98" t="s">
        <v>53</v>
      </c>
      <c r="R8" s="9"/>
      <c r="S8" s="9"/>
      <c r="T8" s="23">
        <v>94924</v>
      </c>
      <c r="U8" s="9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44690</v>
      </c>
      <c r="C9" s="28"/>
      <c r="D9" s="29">
        <v>26122</v>
      </c>
      <c r="E9" s="24" t="s">
        <v>50</v>
      </c>
      <c r="F9" s="25" t="s">
        <v>51</v>
      </c>
      <c r="G9" s="30"/>
      <c r="H9" s="27"/>
      <c r="I9" s="26"/>
      <c r="J9" s="39"/>
      <c r="K9" s="69"/>
      <c r="L9" s="34"/>
      <c r="M9" s="26"/>
      <c r="N9" s="67" t="s">
        <v>52</v>
      </c>
      <c r="O9" s="68"/>
      <c r="P9" s="9"/>
      <c r="Q9" s="98" t="s">
        <v>54</v>
      </c>
      <c r="R9" s="9"/>
      <c r="S9" s="9"/>
      <c r="T9" s="23">
        <v>7200</v>
      </c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7" customHeight="1" spans="1:16384">
      <c r="A10" s="20"/>
      <c r="B10" s="21"/>
      <c r="C10" s="22"/>
      <c r="D10" s="29"/>
      <c r="E10" s="24"/>
      <c r="F10" s="24"/>
      <c r="G10" s="30"/>
      <c r="H10" s="27"/>
      <c r="I10" s="26"/>
      <c r="J10" s="31"/>
      <c r="K10" s="34"/>
      <c r="L10" s="34"/>
      <c r="M10" s="26"/>
      <c r="N10" s="67"/>
      <c r="O10" s="68"/>
      <c r="P10" s="9"/>
      <c r="Q10" s="100" t="s">
        <v>55</v>
      </c>
      <c r="R10" s="9"/>
      <c r="S10" s="9"/>
      <c r="T10" s="101">
        <v>18922</v>
      </c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20">
        <v>3</v>
      </c>
      <c r="B11" s="21">
        <v>44713</v>
      </c>
      <c r="C11" s="28"/>
      <c r="D11" s="29">
        <v>146300</v>
      </c>
      <c r="E11" s="24" t="s">
        <v>50</v>
      </c>
      <c r="F11" s="25" t="s">
        <v>51</v>
      </c>
      <c r="G11" s="31"/>
      <c r="H11" s="27"/>
      <c r="I11" s="26"/>
      <c r="J11" s="39"/>
      <c r="K11" s="69"/>
      <c r="L11" s="69"/>
      <c r="M11" s="26"/>
      <c r="N11" s="67" t="s">
        <v>52</v>
      </c>
      <c r="O11" s="70"/>
      <c r="P11" s="71"/>
      <c r="Q11" s="98" t="s">
        <v>64</v>
      </c>
      <c r="R11" s="9">
        <v>209000</v>
      </c>
      <c r="S11" s="9"/>
      <c r="T11" s="23">
        <v>62700</v>
      </c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20"/>
      <c r="B12" s="21"/>
      <c r="C12" s="22"/>
      <c r="D12" s="29"/>
      <c r="E12" s="25"/>
      <c r="F12" s="24"/>
      <c r="G12" s="31"/>
      <c r="H12" s="27"/>
      <c r="I12" s="26"/>
      <c r="J12" s="31"/>
      <c r="K12" s="34"/>
      <c r="L12" s="34"/>
      <c r="M12" s="26"/>
      <c r="N12" s="67"/>
      <c r="O12" s="68"/>
      <c r="P12" s="9"/>
      <c r="Q12" s="98" t="s">
        <v>64</v>
      </c>
      <c r="R12" s="9">
        <v>209000</v>
      </c>
      <c r="S12" s="9"/>
      <c r="T12" s="23">
        <v>83600</v>
      </c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4</v>
      </c>
      <c r="B13" s="21">
        <v>44775</v>
      </c>
      <c r="C13" s="22"/>
      <c r="D13" s="29">
        <v>16700</v>
      </c>
      <c r="E13" s="24" t="s">
        <v>50</v>
      </c>
      <c r="F13" s="25" t="s">
        <v>51</v>
      </c>
      <c r="G13" s="31"/>
      <c r="H13" s="27"/>
      <c r="I13" s="26"/>
      <c r="J13" s="31"/>
      <c r="K13" s="69"/>
      <c r="L13" s="69"/>
      <c r="M13" s="26"/>
      <c r="N13" s="67" t="s">
        <v>52</v>
      </c>
      <c r="O13" s="72"/>
      <c r="P13" s="71"/>
      <c r="Q13" s="98" t="s">
        <v>65</v>
      </c>
      <c r="R13" s="9">
        <v>16700</v>
      </c>
      <c r="S13" s="9"/>
      <c r="T13" s="23">
        <v>16700</v>
      </c>
      <c r="U13" s="69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5" customHeight="1" spans="1:16384">
      <c r="A14" s="20">
        <v>5</v>
      </c>
      <c r="B14" s="32">
        <v>44784</v>
      </c>
      <c r="C14" s="33">
        <v>427158</v>
      </c>
      <c r="D14" s="29"/>
      <c r="E14" s="24" t="s">
        <v>66</v>
      </c>
      <c r="F14" s="24" t="s">
        <v>67</v>
      </c>
      <c r="G14" s="31"/>
      <c r="H14" s="27"/>
      <c r="I14" s="26"/>
      <c r="J14" s="39" t="s">
        <v>68</v>
      </c>
      <c r="K14" s="34">
        <v>261.25</v>
      </c>
      <c r="L14" s="34" t="s">
        <v>69</v>
      </c>
      <c r="M14" s="26">
        <v>350</v>
      </c>
      <c r="N14" s="67" t="s">
        <v>70</v>
      </c>
      <c r="O14" s="68"/>
      <c r="P14" s="9"/>
      <c r="Q14" s="102" t="s">
        <v>71</v>
      </c>
      <c r="R14" s="9">
        <v>43200</v>
      </c>
      <c r="S14" s="9"/>
      <c r="T14" s="23">
        <v>43200</v>
      </c>
      <c r="U14" s="10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4"/>
      <c r="B15" s="35"/>
      <c r="C15" s="22"/>
      <c r="D15" s="36"/>
      <c r="E15" s="24"/>
      <c r="F15" s="24"/>
      <c r="G15" s="31"/>
      <c r="H15" s="27"/>
      <c r="I15" s="26"/>
      <c r="J15" s="31"/>
      <c r="K15" s="69"/>
      <c r="L15" s="69"/>
      <c r="M15" s="26">
        <v>1884</v>
      </c>
      <c r="N15" s="67" t="s">
        <v>72</v>
      </c>
      <c r="O15" s="68"/>
      <c r="P15" s="9"/>
      <c r="Q15" s="98"/>
      <c r="R15" s="9"/>
      <c r="S15" s="9"/>
      <c r="T15" s="23"/>
      <c r="U15" s="10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20">
        <v>6</v>
      </c>
      <c r="B16" s="32">
        <v>44802</v>
      </c>
      <c r="C16" s="22"/>
      <c r="D16" s="37"/>
      <c r="E16" s="24"/>
      <c r="F16" s="24"/>
      <c r="G16" s="30"/>
      <c r="H16" s="27">
        <v>0.02</v>
      </c>
      <c r="I16" s="26">
        <v>47462</v>
      </c>
      <c r="J16" s="73" t="s">
        <v>73</v>
      </c>
      <c r="K16" s="26">
        <v>23731</v>
      </c>
      <c r="L16" s="34" t="s">
        <v>74</v>
      </c>
      <c r="M16" s="26">
        <v>100</v>
      </c>
      <c r="N16" s="67" t="s">
        <v>70</v>
      </c>
      <c r="O16" s="26"/>
      <c r="P16" s="67"/>
      <c r="Q16" s="102" t="s">
        <v>75</v>
      </c>
      <c r="R16" s="9">
        <v>251611</v>
      </c>
      <c r="S16" s="9"/>
      <c r="T16" s="104">
        <v>125805.5</v>
      </c>
      <c r="U16" s="10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34"/>
      <c r="B17" s="38"/>
      <c r="C17" s="22"/>
      <c r="D17" s="37"/>
      <c r="E17" s="39"/>
      <c r="F17" s="40"/>
      <c r="G17" s="41"/>
      <c r="H17" s="42"/>
      <c r="I17" s="26"/>
      <c r="J17" s="26"/>
      <c r="K17" s="26"/>
      <c r="L17" s="26"/>
      <c r="M17" s="26">
        <v>500</v>
      </c>
      <c r="N17" s="67" t="s">
        <v>76</v>
      </c>
      <c r="O17" s="26"/>
      <c r="P17" s="67"/>
      <c r="Q17" s="105"/>
      <c r="R17" s="9"/>
      <c r="S17" s="9"/>
      <c r="T17" s="104"/>
      <c r="U17" s="10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3" customHeight="1" spans="1:16384">
      <c r="A18" s="20">
        <v>7</v>
      </c>
      <c r="B18" s="35">
        <v>44811</v>
      </c>
      <c r="C18" s="22"/>
      <c r="D18" s="37"/>
      <c r="E18" s="24"/>
      <c r="F18" s="24"/>
      <c r="G18" s="41"/>
      <c r="H18" s="43"/>
      <c r="I18" s="26">
        <v>-47462</v>
      </c>
      <c r="J18" s="73" t="s">
        <v>78</v>
      </c>
      <c r="K18" s="39">
        <v>-23922.25</v>
      </c>
      <c r="L18" s="39" t="s">
        <v>78</v>
      </c>
      <c r="M18" s="26">
        <v>200</v>
      </c>
      <c r="N18" s="67" t="s">
        <v>70</v>
      </c>
      <c r="O18" s="26"/>
      <c r="P18" s="67"/>
      <c r="Q18" s="102" t="s">
        <v>79</v>
      </c>
      <c r="R18" s="9">
        <v>22000</v>
      </c>
      <c r="S18" s="9"/>
      <c r="T18" s="104">
        <v>19000</v>
      </c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6" customHeight="1" spans="1:16384">
      <c r="A19" s="34"/>
      <c r="B19" s="38"/>
      <c r="C19" s="44"/>
      <c r="D19" s="37"/>
      <c r="E19" s="39"/>
      <c r="F19" s="40"/>
      <c r="G19" s="41"/>
      <c r="H19" s="42"/>
      <c r="I19" s="26"/>
      <c r="J19" s="26"/>
      <c r="K19" s="26"/>
      <c r="L19" s="26"/>
      <c r="M19" s="26">
        <v>-2834</v>
      </c>
      <c r="N19" s="67" t="s">
        <v>78</v>
      </c>
      <c r="O19" s="26"/>
      <c r="P19" s="67"/>
      <c r="Q19" s="102" t="s">
        <v>80</v>
      </c>
      <c r="R19" s="9">
        <v>50000</v>
      </c>
      <c r="S19" s="9"/>
      <c r="T19" s="104">
        <v>21980</v>
      </c>
      <c r="U19" s="106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34"/>
      <c r="B20" s="38"/>
      <c r="C20" s="22"/>
      <c r="D20" s="37"/>
      <c r="E20" s="24"/>
      <c r="F20" s="24"/>
      <c r="G20" s="41"/>
      <c r="H20" s="43"/>
      <c r="I20" s="26"/>
      <c r="J20" s="26"/>
      <c r="K20" s="26"/>
      <c r="L20" s="26"/>
      <c r="M20" s="26"/>
      <c r="N20" s="67"/>
      <c r="O20" s="26"/>
      <c r="P20" s="67"/>
      <c r="Q20" s="102" t="s">
        <v>81</v>
      </c>
      <c r="R20" s="9">
        <v>1673854</v>
      </c>
      <c r="S20" s="9"/>
      <c r="T20" s="104">
        <v>150000</v>
      </c>
      <c r="U20" s="106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2" customHeight="1" spans="1:16384">
      <c r="A21" s="45">
        <v>8</v>
      </c>
      <c r="B21" s="46">
        <v>44904</v>
      </c>
      <c r="C21" s="47">
        <v>2272559.3</v>
      </c>
      <c r="D21" s="48"/>
      <c r="E21" s="49" t="s">
        <v>66</v>
      </c>
      <c r="F21" s="49" t="s">
        <v>67</v>
      </c>
      <c r="G21" s="50"/>
      <c r="H21" s="51">
        <v>0.02</v>
      </c>
      <c r="I21" s="74">
        <v>47462</v>
      </c>
      <c r="J21" s="75" t="s">
        <v>73</v>
      </c>
      <c r="K21" s="74">
        <v>23731</v>
      </c>
      <c r="L21" s="75" t="s">
        <v>82</v>
      </c>
      <c r="M21" s="74"/>
      <c r="N21" s="76" t="s">
        <v>70</v>
      </c>
      <c r="O21" s="74"/>
      <c r="P21" s="76"/>
      <c r="Q21" s="107" t="s">
        <v>81</v>
      </c>
      <c r="R21" s="108">
        <v>1673854</v>
      </c>
      <c r="S21" s="108"/>
      <c r="T21" s="109">
        <v>1128467.3</v>
      </c>
      <c r="U21" s="106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3" customHeight="1" spans="1:16384">
      <c r="A22" s="52"/>
      <c r="B22" s="53"/>
      <c r="C22" s="54"/>
      <c r="D22" s="48"/>
      <c r="E22" s="49"/>
      <c r="F22" s="49"/>
      <c r="G22" s="50"/>
      <c r="H22" s="51"/>
      <c r="I22" s="74"/>
      <c r="J22" s="74"/>
      <c r="K22" s="74">
        <v>1437.12</v>
      </c>
      <c r="L22" s="75" t="s">
        <v>69</v>
      </c>
      <c r="M22" s="74">
        <v>33000</v>
      </c>
      <c r="N22" s="76" t="s">
        <v>83</v>
      </c>
      <c r="O22" s="74"/>
      <c r="P22" s="76"/>
      <c r="Q22" s="107" t="s">
        <v>75</v>
      </c>
      <c r="R22" s="108">
        <v>251611</v>
      </c>
      <c r="S22" s="108"/>
      <c r="T22" s="109">
        <v>80000</v>
      </c>
      <c r="U22" s="106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2" customHeight="1" spans="1:16384">
      <c r="A23" s="52"/>
      <c r="B23" s="53"/>
      <c r="C23" s="54"/>
      <c r="D23" s="48"/>
      <c r="E23" s="49"/>
      <c r="F23" s="49"/>
      <c r="G23" s="50"/>
      <c r="H23" s="51"/>
      <c r="I23" s="74"/>
      <c r="J23" s="74"/>
      <c r="K23" s="74">
        <v>783.23</v>
      </c>
      <c r="L23" s="75" t="s">
        <v>84</v>
      </c>
      <c r="M23" s="74"/>
      <c r="N23" s="76"/>
      <c r="O23" s="74"/>
      <c r="P23" s="76"/>
      <c r="Q23" s="107" t="s">
        <v>85</v>
      </c>
      <c r="R23" s="108">
        <v>1001392</v>
      </c>
      <c r="S23" s="108"/>
      <c r="T23" s="109">
        <v>1001392</v>
      </c>
      <c r="U23" s="106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52"/>
      <c r="B24" s="53"/>
      <c r="C24" s="54"/>
      <c r="D24" s="48"/>
      <c r="E24" s="49"/>
      <c r="F24" s="49"/>
      <c r="G24" s="50"/>
      <c r="H24" s="51"/>
      <c r="I24" s="74"/>
      <c r="J24" s="74"/>
      <c r="K24" s="74"/>
      <c r="L24" s="74"/>
      <c r="M24" s="74"/>
      <c r="N24" s="76"/>
      <c r="O24" s="74"/>
      <c r="P24" s="76"/>
      <c r="Q24" s="107"/>
      <c r="R24" s="108"/>
      <c r="S24" s="108"/>
      <c r="T24" s="109"/>
      <c r="U24" s="106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56</v>
      </c>
      <c r="B25" s="6"/>
      <c r="C25" s="55">
        <f>SUM(C8:C24)</f>
        <v>2699717.3</v>
      </c>
      <c r="D25" s="56">
        <f>SUM(D8:D24)</f>
        <v>284046</v>
      </c>
      <c r="E25" s="57"/>
      <c r="F25" s="57"/>
      <c r="G25" s="57"/>
      <c r="H25" s="55" t="s">
        <v>57</v>
      </c>
      <c r="I25" s="68">
        <f t="shared" ref="I25:M25" si="0">SUM(I8:I24)</f>
        <v>47462</v>
      </c>
      <c r="J25" s="57"/>
      <c r="K25" s="68">
        <f t="shared" si="0"/>
        <v>26021.35</v>
      </c>
      <c r="L25" s="68"/>
      <c r="M25" s="68">
        <f t="shared" si="0"/>
        <v>33200</v>
      </c>
      <c r="N25" s="55" t="s">
        <v>57</v>
      </c>
      <c r="O25" s="68">
        <f>SUM(O8:O24)</f>
        <v>0</v>
      </c>
      <c r="P25" s="55" t="s">
        <v>57</v>
      </c>
      <c r="Q25" s="55" t="s">
        <v>57</v>
      </c>
      <c r="R25" s="55"/>
      <c r="S25" s="55"/>
      <c r="T25" s="68">
        <f>SUM(T8:T24)</f>
        <v>2853890.8</v>
      </c>
      <c r="U25" s="110">
        <f>D25+C25-T25-I25-K25-M25-O25</f>
        <v>23189.15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8" t="s">
        <v>58</v>
      </c>
      <c r="B26" s="58"/>
      <c r="C26" s="58" t="s">
        <v>59</v>
      </c>
      <c r="D26" s="58"/>
      <c r="E26" s="58"/>
      <c r="F26" s="59">
        <f>O26</f>
        <v>2209859.3</v>
      </c>
      <c r="G26" s="60"/>
      <c r="H26" s="61" t="s">
        <v>60</v>
      </c>
      <c r="I26" s="77"/>
      <c r="J26" s="77"/>
      <c r="K26" s="77"/>
      <c r="L26" s="77"/>
      <c r="M26" s="78"/>
      <c r="N26" s="58" t="s">
        <v>61</v>
      </c>
      <c r="O26" s="79">
        <f>T21+T22+T23</f>
        <v>2209859.3</v>
      </c>
      <c r="P26" s="80"/>
      <c r="Q26" s="80"/>
      <c r="R26" s="80"/>
      <c r="S26" s="80"/>
      <c r="T26" s="80"/>
      <c r="U26" s="111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8"/>
      <c r="B27" s="58"/>
      <c r="C27" s="58" t="s">
        <v>62</v>
      </c>
      <c r="D27" s="58"/>
      <c r="E27" s="58"/>
      <c r="F27" s="59">
        <v>0</v>
      </c>
      <c r="G27" s="60"/>
      <c r="H27" s="62"/>
      <c r="I27" s="81"/>
      <c r="J27" s="81"/>
      <c r="K27" s="81"/>
      <c r="L27" s="81"/>
      <c r="M27" s="82"/>
      <c r="N27" s="58" t="s">
        <v>63</v>
      </c>
      <c r="O27" s="83">
        <f>O26</f>
        <v>2209859.3</v>
      </c>
      <c r="P27" s="84"/>
      <c r="Q27" s="84"/>
      <c r="R27" s="84"/>
      <c r="S27" s="84"/>
      <c r="T27" s="84"/>
      <c r="U27" s="112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K31" s="1">
        <f>C3*0.02</f>
        <v>94924</v>
      </c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3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1-1</vt:lpstr>
      <vt:lpstr>1-2</vt:lpstr>
      <vt:lpstr>1-3</vt:lpstr>
      <vt:lpstr>1-4</vt:lpstr>
      <vt:lpstr>1-5</vt:lpstr>
      <vt:lpstr>1-6</vt:lpstr>
      <vt:lpstr>2-1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2022-12-29T02:00:41Z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3F37E98531884951B6DF6B1578A6F1AE</vt:lpwstr>
  </property>
</Properties>
</file>