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4"/>
  </bookViews>
  <sheets>
    <sheet name="1-1" sheetId="11" r:id="rId1"/>
    <sheet name="1-2" sheetId="12" r:id="rId2"/>
    <sheet name="1-3" sheetId="13" r:id="rId3"/>
    <sheet name="2-1" sheetId="14" r:id="rId4"/>
    <sheet name="2-2" sheetId="15" r:id="rId5"/>
  </sheets>
  <definedNames>
    <definedName name="_xlnm._FilterDatabase" localSheetId="4" hidden="1">'2-2'!$6:$27</definedName>
  </definedNames>
  <calcPr calcId="144525"/>
</workbook>
</file>

<file path=xl/sharedStrings.xml><?xml version="1.0" encoding="utf-8"?>
<sst xmlns="http://schemas.openxmlformats.org/spreadsheetml/2006/main" count="465" uniqueCount="93">
  <si>
    <t xml:space="preserve">工程款支付证书 </t>
  </si>
  <si>
    <t>工程名称</t>
  </si>
  <si>
    <t>G312线K4224+600-K4242+102段隔离墩修复及防眩板完善工程</t>
  </si>
  <si>
    <t>建设单位</t>
  </si>
  <si>
    <t>ERP编号</t>
  </si>
  <si>
    <t>档案编号</t>
  </si>
  <si>
    <t>合同金额</t>
  </si>
  <si>
    <t>中标时间</t>
  </si>
  <si>
    <t>已提供工程资料</t>
  </si>
  <si>
    <t>中标通知书、施工合同</t>
  </si>
  <si>
    <t>保存地址</t>
  </si>
  <si>
    <t>合肥</t>
  </si>
  <si>
    <t>责任单位</t>
  </si>
  <si>
    <t>西部大区</t>
  </si>
  <si>
    <t>决算金额</t>
  </si>
  <si>
    <t>决算时间</t>
  </si>
  <si>
    <t>项目部印章</t>
  </si>
  <si>
    <t>无</t>
  </si>
  <si>
    <t>施工人</t>
  </si>
  <si>
    <t>方德亮</t>
  </si>
  <si>
    <t>区域责任人</t>
  </si>
  <si>
    <t>孙健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</si>
  <si>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</si>
  <si>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</si>
  <si>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</si>
  <si>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</si>
  <si>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</si>
  <si>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</si>
  <si>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</si>
  <si>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</si>
  <si>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</si>
  <si>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</si>
  <si>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</si>
  <si>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</si>
  <si>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</si>
  <si>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</si>
  <si>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</si>
  <si>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</si>
  <si>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</si>
  <si>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</si>
  <si>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</si>
  <si>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</si>
  <si>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</si>
  <si>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</si>
  <si>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</si>
  <si>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</si>
  <si>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</si>
  <si>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</si>
  <si>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</si>
  <si>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</si>
  <si>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</si>
  <si>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5206 8432 3131 0000 02</t>
  </si>
  <si>
    <t>转账费下次扣</t>
  </si>
  <si>
    <t>新疆新纪元项目管理咨询有限公司-招标代理费
开户行：乌鲁木齐银行友好南路支行
账号：0000 0200 2011 0055 1547 15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</si>
  <si>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</si>
  <si>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</si>
  <si>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</si>
  <si>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</si>
  <si>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</si>
  <si>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</si>
  <si>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</si>
  <si>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</si>
  <si>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中行蜀山支行</t>
  </si>
  <si>
    <t>1752 5719 0682</t>
  </si>
  <si>
    <t>企税</t>
  </si>
  <si>
    <t>转账费</t>
  </si>
  <si>
    <t>暂扣企税</t>
  </si>
  <si>
    <t>昌吉市融汇源商贸有限公司-矩形梁
开户行：新疆昌吉农村商业银行西外环南路支行
账号：8062 2001 2010 1009 7661 8</t>
  </si>
  <si>
    <t>增值税及附加</t>
  </si>
  <si>
    <t>外经证</t>
  </si>
  <si>
    <t>新疆陇海优金设备租赁有限公司-机械
开户行：工商银行新疆分行乌鲁木齐友好北路支行
账号：3002 0133 0920 0073 883</t>
  </si>
  <si>
    <t>水利基金</t>
  </si>
  <si>
    <t>建造师占用费6500*2</t>
  </si>
  <si>
    <t>印章</t>
  </si>
  <si>
    <t>昌吉公路管理局-中行昌吉市延安南路支行</t>
  </si>
  <si>
    <t>1076 2374 1501</t>
  </si>
  <si>
    <t>农民工工资</t>
  </si>
  <si>
    <t>退增值税及附加</t>
  </si>
  <si>
    <t>退暂扣企税</t>
  </si>
  <si>
    <t>质保金</t>
  </si>
  <si>
    <t>石河子开发区晨辉建筑劳务有限责任公司昌吉市分公司-劳务
开户行：新疆昌吉农村商业银行中山路南路支行
账号：8062 1001 2010 104</t>
  </si>
  <si>
    <t>马忠政-砂浆、除锈剂等
开户行：中国农业银行吉木萨尔县支行
账号：6228 4830 1873 0261 970</t>
  </si>
  <si>
    <t>昌吉公路管理局</t>
  </si>
  <si>
    <t>中标通知书、施工合同、投资协议</t>
  </si>
  <si>
    <t>已扣完</t>
  </si>
  <si>
    <t>杨小民-安全设施
开户行：中国建设银行昌吉市建国西路支行
账号：6217 0045 5000 1651 219</t>
  </si>
  <si>
    <t>返还农民工保证金</t>
  </si>
  <si>
    <t>印章费+100手续费</t>
  </si>
  <si>
    <t>户名:王阳(钢板、螺栓)
账号: 6222033004003183743
开户行:工商银行奇台县支行</t>
  </si>
  <si>
    <t>中国银行</t>
  </si>
  <si>
    <t>手续费</t>
  </si>
  <si>
    <t>审计核减</t>
  </si>
  <si>
    <t>户名:方德亮
账号: 6222083004000741807
开户行:工商银行昌吉奇台支行营业部</t>
  </si>
</sst>
</file>

<file path=xl/styles.xml><?xml version="1.0" encoding="utf-8"?>
<styleSheet xmlns="http://schemas.openxmlformats.org/spreadsheetml/2006/main" xmlns:xr9="http://schemas.microsoft.com/office/spreadsheetml/2016/revision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41">
    <font>
      <sz val="1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theme="1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4" fontId="20" fillId="0" borderId="0">
      <protection locked="0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4" borderId="12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15" applyNumberFormat="0" applyAlignment="0" applyProtection="0">
      <alignment vertical="center"/>
    </xf>
    <xf numFmtId="0" fontId="30" fillId="6" borderId="16" applyNumberFormat="0" applyAlignment="0" applyProtection="0">
      <alignment vertical="center"/>
    </xf>
    <xf numFmtId="0" fontId="31" fillId="6" borderId="15" applyNumberFormat="0" applyAlignment="0" applyProtection="0">
      <alignment vertical="center"/>
    </xf>
    <xf numFmtId="0" fontId="32" fillId="7" borderId="17" applyNumberFormat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9" fontId="20" fillId="0" borderId="0">
      <protection locked="0"/>
    </xf>
    <xf numFmtId="0" fontId="40" fillId="0" borderId="0">
      <protection locked="0"/>
    </xf>
  </cellStyleXfs>
  <cellXfs count="142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3" fillId="2" borderId="1" xfId="50" applyFont="1" applyFill="1" applyBorder="1" applyAlignment="1" applyProtection="1">
      <alignment horizontal="center" vertical="center"/>
    </xf>
    <xf numFmtId="0" fontId="4" fillId="2" borderId="2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shrinkToFit="1"/>
    </xf>
    <xf numFmtId="0" fontId="5" fillId="2" borderId="3" xfId="50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8" fontId="4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4" fillId="3" borderId="3" xfId="50" applyFont="1" applyFill="1" applyBorder="1" applyAlignment="1" applyProtection="1">
      <alignment horizontal="center" vertical="center" wrapText="1"/>
    </xf>
    <xf numFmtId="0" fontId="4" fillId="3" borderId="5" xfId="50" applyFont="1" applyFill="1" applyBorder="1" applyAlignment="1" applyProtection="1">
      <alignment horizontal="center" vertical="center" wrapText="1"/>
    </xf>
    <xf numFmtId="0" fontId="4" fillId="3" borderId="4" xfId="50" applyFont="1" applyFill="1" applyBorder="1" applyAlignment="1" applyProtection="1">
      <alignment horizontal="center" vertical="center" wrapText="1"/>
    </xf>
    <xf numFmtId="0" fontId="4" fillId="3" borderId="2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4" fillId="2" borderId="4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7" fontId="6" fillId="2" borderId="4" xfId="50" applyNumberFormat="1" applyFont="1" applyFill="1" applyBorder="1" applyAlignment="1" applyProtection="1">
      <alignment horizontal="center" vertical="center" shrinkToFit="1"/>
    </xf>
    <xf numFmtId="179" fontId="0" fillId="0" borderId="2" xfId="0" applyNumberFormat="1" applyFont="1" applyFill="1" applyBorder="1" applyAlignment="1">
      <alignment vertical="center"/>
    </xf>
    <xf numFmtId="179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49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6" xfId="0" applyNumberFormat="1" applyFont="1" applyFill="1" applyBorder="1" applyAlignment="1">
      <alignment horizontal="center"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2" applyNumberFormat="1" applyFont="1" applyFill="1" applyBorder="1" applyAlignment="1" applyProtection="1">
      <alignment horizontal="center" vertical="center" wrapText="1"/>
    </xf>
    <xf numFmtId="0" fontId="2" fillId="2" borderId="2" xfId="50" applyFont="1" applyFill="1" applyBorder="1" applyAlignment="1" applyProtection="1">
      <alignment horizontal="center" vertical="center" wrapText="1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177" fontId="8" fillId="2" borderId="4" xfId="50" applyNumberFormat="1" applyFont="1" applyFill="1" applyBorder="1" applyAlignment="1" applyProtection="1">
      <alignment horizontal="center" vertical="center" shrinkToFit="1"/>
    </xf>
    <xf numFmtId="179" fontId="2" fillId="2" borderId="2" xfId="2" applyNumberFormat="1" applyFont="1" applyFill="1" applyBorder="1" applyAlignment="1" applyProtection="1">
      <alignment horizontal="center" vertical="center" wrapText="1"/>
    </xf>
    <xf numFmtId="177" fontId="2" fillId="2" borderId="2" xfId="50" applyNumberFormat="1" applyFont="1" applyFill="1" applyBorder="1" applyAlignment="1" applyProtection="1">
      <alignment horizontal="center" vertical="center" wrapText="1" shrinkToFit="1"/>
    </xf>
    <xf numFmtId="49" fontId="2" fillId="2" borderId="2" xfId="50" applyNumberFormat="1" applyFont="1" applyFill="1" applyBorder="1" applyAlignment="1" applyProtection="1">
      <alignment horizontal="center" vertical="center" wrapText="1" shrinkToFit="1"/>
    </xf>
    <xf numFmtId="177" fontId="2" fillId="2" borderId="2" xfId="50" applyNumberFormat="1" applyFont="1" applyFill="1" applyBorder="1" applyAlignment="1" applyProtection="1">
      <alignment vertical="center" wrapText="1" shrinkToFit="1"/>
    </xf>
    <xf numFmtId="9" fontId="2" fillId="2" borderId="2" xfId="49" applyFont="1" applyFill="1" applyBorder="1" applyAlignment="1" applyProtection="1">
      <alignment horizontal="center" vertical="center" wrapText="1"/>
    </xf>
    <xf numFmtId="179" fontId="9" fillId="0" borderId="2" xfId="0" applyNumberFormat="1" applyFont="1" applyFill="1" applyBorder="1" applyAlignment="1">
      <alignment horizontal="center" vertical="center"/>
    </xf>
    <xf numFmtId="9" fontId="2" fillId="2" borderId="2" xfId="49" applyNumberFormat="1" applyFont="1" applyFill="1" applyBorder="1" applyAlignment="1" applyProtection="1">
      <alignment horizontal="center" vertical="center" wrapText="1"/>
    </xf>
    <xf numFmtId="0" fontId="10" fillId="2" borderId="2" xfId="50" applyFont="1" applyFill="1" applyBorder="1" applyAlignment="1" applyProtection="1">
      <alignment horizontal="center" vertical="center" wrapText="1"/>
    </xf>
    <xf numFmtId="178" fontId="11" fillId="2" borderId="2" xfId="50" applyNumberFormat="1" applyFont="1" applyFill="1" applyBorder="1" applyAlignment="1" applyProtection="1">
      <alignment horizontal="center" vertical="center" shrinkToFit="1"/>
    </xf>
    <xf numFmtId="177" fontId="11" fillId="2" borderId="4" xfId="50" applyNumberFormat="1" applyFont="1" applyFill="1" applyBorder="1" applyAlignment="1" applyProtection="1">
      <alignment horizontal="center" vertical="center" shrinkToFit="1"/>
    </xf>
    <xf numFmtId="179" fontId="10" fillId="2" borderId="2" xfId="2" applyNumberFormat="1" applyFont="1" applyFill="1" applyBorder="1" applyAlignment="1" applyProtection="1">
      <alignment horizontal="center" vertical="center" wrapText="1"/>
    </xf>
    <xf numFmtId="179" fontId="12" fillId="0" borderId="2" xfId="0" applyNumberFormat="1" applyFont="1" applyFill="1" applyBorder="1" applyAlignment="1">
      <alignment horizontal="center" vertical="center"/>
    </xf>
    <xf numFmtId="177" fontId="10" fillId="2" borderId="2" xfId="50" applyNumberFormat="1" applyFont="1" applyFill="1" applyBorder="1" applyAlignment="1" applyProtection="1">
      <alignment vertical="center" wrapText="1" shrinkToFit="1"/>
    </xf>
    <xf numFmtId="9" fontId="10" fillId="2" borderId="2" xfId="49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179" fontId="4" fillId="2" borderId="2" xfId="50" applyNumberFormat="1" applyFont="1" applyFill="1" applyBorder="1" applyAlignment="1" applyProtection="1">
      <alignment horizontal="center" vertical="center" shrinkToFit="1"/>
    </xf>
    <xf numFmtId="177" fontId="13" fillId="2" borderId="2" xfId="50" applyNumberFormat="1" applyFont="1" applyFill="1" applyBorder="1" applyAlignment="1" applyProtection="1">
      <alignment horizontal="right" vertical="center" shrinkToFit="1"/>
    </xf>
    <xf numFmtId="0" fontId="14" fillId="2" borderId="2" xfId="50" applyFont="1" applyFill="1" applyBorder="1" applyAlignment="1" applyProtection="1">
      <alignment horizontal="center" vertical="center" wrapText="1"/>
    </xf>
    <xf numFmtId="181" fontId="15" fillId="2" borderId="3" xfId="50" applyNumberFormat="1" applyFont="1" applyFill="1" applyBorder="1" applyAlignment="1" applyProtection="1">
      <alignment horizontal="center" vertical="center" shrinkToFit="1"/>
    </xf>
    <xf numFmtId="181" fontId="15" fillId="2" borderId="5" xfId="50" applyNumberFormat="1" applyFont="1" applyFill="1" applyBorder="1" applyAlignment="1" applyProtection="1">
      <alignment horizontal="center" vertical="center" shrinkToFit="1"/>
    </xf>
    <xf numFmtId="0" fontId="15" fillId="2" borderId="7" xfId="50" applyFont="1" applyFill="1" applyBorder="1" applyAlignment="1" applyProtection="1">
      <alignment horizontal="center" vertical="center" wrapText="1"/>
    </xf>
    <xf numFmtId="0" fontId="15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5" fillId="2" borderId="5" xfId="50" applyFont="1" applyFill="1" applyBorder="1" applyAlignment="1" applyProtection="1">
      <alignment horizontal="center" vertical="center" shrinkToFit="1"/>
    </xf>
    <xf numFmtId="0" fontId="4" fillId="2" borderId="2" xfId="50" applyFont="1" applyFill="1" applyBorder="1" applyAlignment="1" applyProtection="1">
      <alignment horizontal="center" vertical="center"/>
    </xf>
    <xf numFmtId="177" fontId="4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77" fontId="2" fillId="2" borderId="2" xfId="50" applyNumberFormat="1" applyFont="1" applyFill="1" applyBorder="1" applyAlignment="1" applyProtection="1">
      <alignment horizontal="right" vertical="center" shrinkToFit="1"/>
    </xf>
    <xf numFmtId="177" fontId="2" fillId="2" borderId="2" xfId="50" applyNumberFormat="1" applyFont="1" applyFill="1" applyBorder="1" applyAlignment="1" applyProtection="1">
      <alignment horizontal="center" vertical="center" wrapText="1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177" fontId="10" fillId="2" borderId="2" xfId="50" applyNumberFormat="1" applyFont="1" applyFill="1" applyBorder="1" applyAlignment="1" applyProtection="1">
      <alignment horizontal="center" vertical="center" wrapText="1"/>
    </xf>
    <xf numFmtId="0" fontId="15" fillId="2" borderId="9" xfId="50" applyFont="1" applyFill="1" applyBorder="1" applyAlignment="1" applyProtection="1">
      <alignment horizontal="center" vertical="center" wrapText="1"/>
    </xf>
    <xf numFmtId="0" fontId="15" fillId="2" borderId="10" xfId="50" applyFont="1" applyFill="1" applyBorder="1" applyAlignment="1" applyProtection="1">
      <alignment horizontal="center" vertical="center" wrapText="1"/>
    </xf>
    <xf numFmtId="177" fontId="15" fillId="2" borderId="3" xfId="50" applyNumberFormat="1" applyFont="1" applyFill="1" applyBorder="1" applyAlignment="1" applyProtection="1">
      <alignment horizontal="center" vertical="center" shrinkToFit="1"/>
    </xf>
    <xf numFmtId="177" fontId="15" fillId="2" borderId="5" xfId="50" applyNumberFormat="1" applyFont="1" applyFill="1" applyBorder="1" applyAlignment="1" applyProtection="1">
      <alignment horizontal="center" vertical="center" shrinkToFit="1"/>
    </xf>
    <xf numFmtId="0" fontId="15" fillId="2" borderId="1" xfId="50" applyFont="1" applyFill="1" applyBorder="1" applyAlignment="1" applyProtection="1">
      <alignment horizontal="center" vertical="center" wrapText="1"/>
    </xf>
    <xf numFmtId="0" fontId="15" fillId="2" borderId="11" xfId="50" applyFont="1" applyFill="1" applyBorder="1" applyAlignment="1" applyProtection="1">
      <alignment horizontal="center" vertical="center" wrapText="1"/>
    </xf>
    <xf numFmtId="183" fontId="15" fillId="2" borderId="3" xfId="50" applyNumberFormat="1" applyFont="1" applyFill="1" applyBorder="1" applyAlignment="1" applyProtection="1">
      <alignment horizontal="center" vertical="center" shrinkToFit="1"/>
    </xf>
    <xf numFmtId="183" fontId="15" fillId="2" borderId="5" xfId="50" applyNumberFormat="1" applyFont="1" applyFill="1" applyBorder="1" applyAlignment="1" applyProtection="1">
      <alignment horizontal="center" vertical="center" shrinkToFit="1"/>
    </xf>
    <xf numFmtId="0" fontId="4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5" fillId="2" borderId="3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77" fontId="4" fillId="3" borderId="3" xfId="50" applyNumberFormat="1" applyFont="1" applyFill="1" applyBorder="1" applyAlignment="1" applyProtection="1">
      <alignment horizontal="center" vertical="center" wrapText="1"/>
    </xf>
    <xf numFmtId="177" fontId="4" fillId="3" borderId="5" xfId="50" applyNumberFormat="1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/>
    </xf>
    <xf numFmtId="177" fontId="4" fillId="2" borderId="3" xfId="50" applyNumberFormat="1" applyFont="1" applyFill="1" applyBorder="1" applyAlignment="1" applyProtection="1">
      <alignment vertical="center" wrapText="1"/>
    </xf>
    <xf numFmtId="177" fontId="4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0" fontId="10" fillId="2" borderId="2" xfId="50" applyFont="1" applyFill="1" applyBorder="1" applyAlignment="1" applyProtection="1">
      <alignment horizontal="center" vertical="center"/>
    </xf>
    <xf numFmtId="10" fontId="0" fillId="0" borderId="2" xfId="0" applyNumberFormat="1" applyFont="1" applyFill="1" applyBorder="1" applyAlignment="1">
      <alignment vertical="center"/>
    </xf>
    <xf numFmtId="179" fontId="1" fillId="2" borderId="2" xfId="50" applyNumberFormat="1" applyFont="1" applyFill="1" applyBorder="1" applyAlignment="1" applyProtection="1">
      <alignment horizontal="center" vertical="center"/>
    </xf>
    <xf numFmtId="10" fontId="0" fillId="0" borderId="2" xfId="0" applyNumberFormat="1" applyFont="1" applyFill="1" applyBorder="1" applyAlignment="1">
      <alignment vertical="center" wrapText="1"/>
    </xf>
    <xf numFmtId="179" fontId="0" fillId="2" borderId="2" xfId="0" applyNumberFormat="1" applyFont="1" applyFill="1" applyBorder="1" applyAlignment="1">
      <alignment vertical="center"/>
    </xf>
    <xf numFmtId="10" fontId="9" fillId="0" borderId="2" xfId="0" applyNumberFormat="1" applyFont="1" applyFill="1" applyBorder="1" applyAlignment="1">
      <alignment vertical="center" wrapText="1"/>
    </xf>
    <xf numFmtId="177" fontId="16" fillId="2" borderId="2" xfId="50" applyNumberFormat="1" applyFont="1" applyFill="1" applyBorder="1" applyAlignment="1" applyProtection="1">
      <alignment horizontal="center" vertical="center" wrapText="1"/>
    </xf>
    <xf numFmtId="179" fontId="9" fillId="2" borderId="2" xfId="0" applyNumberFormat="1" applyFont="1" applyFill="1" applyBorder="1" applyAlignment="1">
      <alignment vertical="center"/>
    </xf>
    <xf numFmtId="179" fontId="2" fillId="2" borderId="2" xfId="50" applyNumberFormat="1" applyFont="1" applyFill="1" applyBorder="1" applyAlignment="1" applyProtection="1">
      <alignment horizontal="center" vertical="center"/>
    </xf>
    <xf numFmtId="10" fontId="12" fillId="0" borderId="2" xfId="0" applyNumberFormat="1" applyFont="1" applyFill="1" applyBorder="1" applyAlignment="1">
      <alignment vertical="center" wrapText="1"/>
    </xf>
    <xf numFmtId="177" fontId="17" fillId="2" borderId="2" xfId="50" applyNumberFormat="1" applyFont="1" applyFill="1" applyBorder="1" applyAlignment="1" applyProtection="1">
      <alignment horizontal="center" vertical="center" wrapText="1"/>
    </xf>
    <xf numFmtId="179" fontId="12" fillId="2" borderId="2" xfId="0" applyNumberFormat="1" applyFont="1" applyFill="1" applyBorder="1" applyAlignment="1">
      <alignment vertical="center"/>
    </xf>
    <xf numFmtId="179" fontId="10" fillId="2" borderId="2" xfId="50" applyNumberFormat="1" applyFont="1" applyFill="1" applyBorder="1" applyAlignment="1" applyProtection="1">
      <alignment horizontal="center" vertical="center"/>
    </xf>
    <xf numFmtId="179" fontId="4" fillId="2" borderId="2" xfId="50" applyNumberFormat="1" applyFont="1" applyFill="1" applyBorder="1" applyAlignment="1" applyProtection="1">
      <alignment horizontal="right" vertical="center"/>
    </xf>
    <xf numFmtId="177" fontId="15" fillId="2" borderId="4" xfId="50" applyNumberFormat="1" applyFont="1" applyFill="1" applyBorder="1" applyAlignment="1" applyProtection="1">
      <alignment horizontal="center" vertical="center" shrinkToFit="1"/>
    </xf>
    <xf numFmtId="183" fontId="15" fillId="2" borderId="4" xfId="50" applyNumberFormat="1" applyFont="1" applyFill="1" applyBorder="1" applyAlignment="1" applyProtection="1">
      <alignment horizontal="center" vertical="center" shrinkToFit="1"/>
    </xf>
    <xf numFmtId="0" fontId="9" fillId="0" borderId="0" xfId="0" applyFont="1" applyFill="1" applyAlignment="1">
      <alignment vertical="center"/>
    </xf>
    <xf numFmtId="177" fontId="6" fillId="2" borderId="4" xfId="50" applyNumberFormat="1" applyFont="1" applyFill="1" applyBorder="1" applyAlignment="1" applyProtection="1">
      <alignment horizontal="right" vertical="center" shrinkToFi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8" fontId="12" fillId="2" borderId="2" xfId="50" applyNumberFormat="1" applyFont="1" applyFill="1" applyBorder="1" applyAlignment="1" applyProtection="1">
      <alignment horizontal="center" vertical="center" shrinkToFit="1"/>
    </xf>
    <xf numFmtId="177" fontId="11" fillId="2" borderId="4" xfId="50" applyNumberFormat="1" applyFont="1" applyFill="1" applyBorder="1" applyAlignment="1" applyProtection="1">
      <alignment horizontal="right" vertical="center" shrinkToFit="1"/>
    </xf>
    <xf numFmtId="177" fontId="18" fillId="2" borderId="2" xfId="50" applyNumberFormat="1" applyFont="1" applyFill="1" applyBorder="1" applyAlignment="1" applyProtection="1">
      <alignment horizontal="right" vertical="center" shrinkToFit="1"/>
    </xf>
    <xf numFmtId="177" fontId="10" fillId="2" borderId="2" xfId="50" applyNumberFormat="1" applyFont="1" applyFill="1" applyBorder="1" applyAlignment="1" applyProtection="1">
      <alignment horizontal="left" vertical="center" wrapText="1" shrinkToFit="1"/>
    </xf>
    <xf numFmtId="180" fontId="10" fillId="2" borderId="2" xfId="49" applyNumberFormat="1" applyFont="1" applyFill="1" applyBorder="1" applyAlignment="1" applyProtection="1">
      <alignment horizontal="center" vertical="center" wrapText="1"/>
    </xf>
    <xf numFmtId="178" fontId="12" fillId="0" borderId="6" xfId="0" applyNumberFormat="1" applyFont="1" applyFill="1" applyBorder="1" applyAlignment="1">
      <alignment horizontal="center" vertical="center"/>
    </xf>
    <xf numFmtId="177" fontId="10" fillId="2" borderId="2" xfId="50" applyNumberFormat="1" applyFont="1" applyFill="1" applyBorder="1" applyAlignment="1" applyProtection="1">
      <alignment vertical="center" shrinkToFit="1"/>
    </xf>
    <xf numFmtId="178" fontId="6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49" applyFont="1" applyFill="1" applyBorder="1" applyAlignment="1" applyProtection="1">
      <alignment horizontal="center" vertical="center" wrapText="1"/>
    </xf>
    <xf numFmtId="9" fontId="1" fillId="2" borderId="2" xfId="4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7" fontId="17" fillId="2" borderId="2" xfId="50" applyNumberFormat="1" applyFont="1" applyFill="1" applyBorder="1" applyAlignment="1" applyProtection="1">
      <alignment horizontal="right" vertical="center" shrinkToFit="1"/>
    </xf>
    <xf numFmtId="177" fontId="12" fillId="2" borderId="2" xfId="50" applyNumberFormat="1" applyFont="1" applyFill="1" applyBorder="1" applyAlignment="1" applyProtection="1">
      <alignment horizontal="left" vertical="center" wrapText="1"/>
    </xf>
    <xf numFmtId="177" fontId="12" fillId="2" borderId="2" xfId="50" applyNumberFormat="1" applyFont="1" applyFill="1" applyBorder="1" applyAlignment="1" applyProtection="1">
      <alignment horizontal="right" vertical="center" shrinkToFit="1"/>
    </xf>
    <xf numFmtId="178" fontId="12" fillId="0" borderId="2" xfId="0" applyNumberFormat="1" applyFont="1" applyFill="1" applyBorder="1" applyAlignment="1">
      <alignment horizontal="center" vertical="center"/>
    </xf>
    <xf numFmtId="179" fontId="12" fillId="0" borderId="2" xfId="0" applyNumberFormat="1" applyFont="1" applyFill="1" applyBorder="1" applyAlignment="1">
      <alignment vertical="center"/>
    </xf>
    <xf numFmtId="179" fontId="12" fillId="0" borderId="2" xfId="0" applyNumberFormat="1" applyFont="1" applyFill="1" applyBorder="1" applyAlignment="1">
      <alignment horizontal="center" vertical="center" wrapText="1"/>
    </xf>
    <xf numFmtId="177" fontId="10" fillId="2" borderId="2" xfId="50" applyNumberFormat="1" applyFont="1" applyFill="1" applyBorder="1" applyAlignment="1" applyProtection="1">
      <alignment vertical="center" wrapText="1"/>
    </xf>
    <xf numFmtId="10" fontId="12" fillId="0" borderId="2" xfId="0" applyNumberFormat="1" applyFont="1" applyFill="1" applyBorder="1" applyAlignment="1">
      <alignment vertical="center"/>
    </xf>
    <xf numFmtId="177" fontId="10" fillId="2" borderId="4" xfId="50" applyNumberFormat="1" applyFont="1" applyFill="1" applyBorder="1" applyAlignment="1" applyProtection="1">
      <alignment horizontal="right" vertical="center" shrinkToFit="1"/>
    </xf>
    <xf numFmtId="177" fontId="10" fillId="2" borderId="2" xfId="50" applyNumberFormat="1" applyFont="1" applyFill="1" applyBorder="1" applyAlignment="1" applyProtection="1">
      <alignment horizontal="center" vertical="center" wrapText="1" shrinkToFit="1"/>
    </xf>
    <xf numFmtId="182" fontId="10" fillId="2" borderId="2" xfId="50" applyNumberFormat="1" applyFont="1" applyFill="1" applyBorder="1" applyAlignment="1" applyProtection="1">
      <alignment vertical="center" shrinkToFit="1"/>
    </xf>
    <xf numFmtId="182" fontId="1" fillId="2" borderId="2" xfId="50" applyNumberFormat="1" applyFont="1" applyFill="1" applyBorder="1" applyAlignment="1" applyProtection="1">
      <alignment horizontal="center" vertical="center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5" Type="http://schemas.openxmlformats.org/officeDocument/2006/relationships/image" Target="../media/image8.png"/><Relationship Id="rId4" Type="http://schemas.openxmlformats.org/officeDocument/2006/relationships/image" Target="../media/image7.png"/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762000</xdr:colOff>
      <xdr:row>27</xdr:row>
      <xdr:rowOff>133350</xdr:rowOff>
    </xdr:from>
    <xdr:to>
      <xdr:col>12</xdr:col>
      <xdr:colOff>391795</xdr:colOff>
      <xdr:row>86</xdr:row>
      <xdr:rowOff>76200</xdr:rowOff>
    </xdr:to>
    <xdr:pic>
      <xdr:nvPicPr>
        <xdr:cNvPr id="2" name="图片 1" descr="U(S@]%MXSKF~6$5MSEL(T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510780" y="8087360"/>
          <a:ext cx="4303395" cy="10058400"/>
        </a:xfrm>
        <a:prstGeom prst="rect">
          <a:avLst/>
        </a:prstGeom>
      </xdr:spPr>
    </xdr:pic>
    <xdr:clientData/>
  </xdr:twoCellAnchor>
  <xdr:twoCellAnchor editAs="oneCell">
    <xdr:from>
      <xdr:col>2</xdr:col>
      <xdr:colOff>57150</xdr:colOff>
      <xdr:row>27</xdr:row>
      <xdr:rowOff>76200</xdr:rowOff>
    </xdr:from>
    <xdr:to>
      <xdr:col>6</xdr:col>
      <xdr:colOff>661035</xdr:colOff>
      <xdr:row>57</xdr:row>
      <xdr:rowOff>155575</xdr:rowOff>
    </xdr:to>
    <xdr:pic>
      <xdr:nvPicPr>
        <xdr:cNvPr id="3" name="图片 2" descr="GW[_J0W9H})]J}2)})([D_H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512570" y="8030210"/>
          <a:ext cx="5897245" cy="52228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19050</xdr:rowOff>
    </xdr:from>
    <xdr:to>
      <xdr:col>8</xdr:col>
      <xdr:colOff>253365</xdr:colOff>
      <xdr:row>57</xdr:row>
      <xdr:rowOff>95250</xdr:rowOff>
    </xdr:to>
    <xdr:pic>
      <xdr:nvPicPr>
        <xdr:cNvPr id="4" name="图片 3" descr="HR{~_OTWI[8~RZLS[SSLKU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922260"/>
          <a:ext cx="8703310" cy="5219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1228725</xdr:colOff>
      <xdr:row>9</xdr:row>
      <xdr:rowOff>19050</xdr:rowOff>
    </xdr:from>
    <xdr:to>
      <xdr:col>10</xdr:col>
      <xdr:colOff>9525</xdr:colOff>
      <xdr:row>10</xdr:row>
      <xdr:rowOff>358775</xdr:rowOff>
    </xdr:to>
    <xdr:pic>
      <xdr:nvPicPr>
        <xdr:cNvPr id="2" name="图片 1" descr="cd1ef8e503cce7c23d9462676bd934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090160" y="3642360"/>
          <a:ext cx="4919345" cy="8985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19050</xdr:rowOff>
    </xdr:from>
    <xdr:to>
      <xdr:col>8</xdr:col>
      <xdr:colOff>253365</xdr:colOff>
      <xdr:row>57</xdr:row>
      <xdr:rowOff>95250</xdr:rowOff>
    </xdr:to>
    <xdr:pic>
      <xdr:nvPicPr>
        <xdr:cNvPr id="2" name="图片 1" descr="HR{~_OTWI[8~RZLS[SSLKU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922260"/>
          <a:ext cx="8703310" cy="5219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1228725</xdr:colOff>
      <xdr:row>9</xdr:row>
      <xdr:rowOff>19050</xdr:rowOff>
    </xdr:from>
    <xdr:to>
      <xdr:col>10</xdr:col>
      <xdr:colOff>9525</xdr:colOff>
      <xdr:row>10</xdr:row>
      <xdr:rowOff>358775</xdr:rowOff>
    </xdr:to>
    <xdr:pic>
      <xdr:nvPicPr>
        <xdr:cNvPr id="3" name="图片 2" descr="cd1ef8e503cce7c23d9462676bd934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090160" y="3642360"/>
          <a:ext cx="4919345" cy="8985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1228725</xdr:colOff>
      <xdr:row>9</xdr:row>
      <xdr:rowOff>19050</xdr:rowOff>
    </xdr:from>
    <xdr:to>
      <xdr:col>10</xdr:col>
      <xdr:colOff>9525</xdr:colOff>
      <xdr:row>10</xdr:row>
      <xdr:rowOff>358775</xdr:rowOff>
    </xdr:to>
    <xdr:pic>
      <xdr:nvPicPr>
        <xdr:cNvPr id="3" name="图片 2" descr="cd1ef8e503cce7c23d9462676bd9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0160" y="3642360"/>
          <a:ext cx="4919345" cy="89852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27</xdr:row>
      <xdr:rowOff>28575</xdr:rowOff>
    </xdr:from>
    <xdr:to>
      <xdr:col>7</xdr:col>
      <xdr:colOff>114935</xdr:colOff>
      <xdr:row>57</xdr:row>
      <xdr:rowOff>152400</xdr:rowOff>
    </xdr:to>
    <xdr:pic>
      <xdr:nvPicPr>
        <xdr:cNvPr id="4" name="图片 3" descr="47[S6T6]HEMD$$E]1[U9}RM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1424285"/>
          <a:ext cx="8192135" cy="52673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1228725</xdr:colOff>
      <xdr:row>9</xdr:row>
      <xdr:rowOff>19050</xdr:rowOff>
    </xdr:from>
    <xdr:to>
      <xdr:col>10</xdr:col>
      <xdr:colOff>9525</xdr:colOff>
      <xdr:row>10</xdr:row>
      <xdr:rowOff>358775</xdr:rowOff>
    </xdr:to>
    <xdr:pic>
      <xdr:nvPicPr>
        <xdr:cNvPr id="2" name="图片 1" descr="cd1ef8e503cce7c23d9462676bd93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90160" y="3642360"/>
          <a:ext cx="4919345" cy="89852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27</xdr:row>
      <xdr:rowOff>28575</xdr:rowOff>
    </xdr:from>
    <xdr:to>
      <xdr:col>7</xdr:col>
      <xdr:colOff>114935</xdr:colOff>
      <xdr:row>57</xdr:row>
      <xdr:rowOff>152400</xdr:rowOff>
    </xdr:to>
    <xdr:pic>
      <xdr:nvPicPr>
        <xdr:cNvPr id="3" name="图片 2" descr="47[S6T6]HEMD$$E]1[U9}RM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1995785"/>
          <a:ext cx="8192135" cy="5267325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28</xdr:row>
      <xdr:rowOff>0</xdr:rowOff>
    </xdr:from>
    <xdr:to>
      <xdr:col>16</xdr:col>
      <xdr:colOff>2318385</xdr:colOff>
      <xdr:row>30</xdr:row>
      <xdr:rowOff>114300</xdr:rowOff>
    </xdr:to>
    <xdr:pic>
      <xdr:nvPicPr>
        <xdr:cNvPr id="5" name="图片 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711180" y="12138660"/>
          <a:ext cx="645795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31</xdr:row>
      <xdr:rowOff>0</xdr:rowOff>
    </xdr:from>
    <xdr:to>
      <xdr:col>14</xdr:col>
      <xdr:colOff>64770</xdr:colOff>
      <xdr:row>33</xdr:row>
      <xdr:rowOff>104775</xdr:rowOff>
    </xdr:to>
    <xdr:pic>
      <xdr:nvPicPr>
        <xdr:cNvPr id="6" name="图片 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22380" y="12653010"/>
          <a:ext cx="2028825" cy="447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393700</xdr:colOff>
      <xdr:row>21</xdr:row>
      <xdr:rowOff>76200</xdr:rowOff>
    </xdr:from>
    <xdr:to>
      <xdr:col>12</xdr:col>
      <xdr:colOff>608965</xdr:colOff>
      <xdr:row>21</xdr:row>
      <xdr:rowOff>317500</xdr:rowOff>
    </xdr:to>
    <xdr:pic>
      <xdr:nvPicPr>
        <xdr:cNvPr id="4" name="图片 3" descr="160479acd8c6d15800cdad6b6a3168d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7142480" y="9719310"/>
          <a:ext cx="4888865" cy="241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view="pageBreakPreview" zoomScaleNormal="100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2"/>
      <c r="J2" s="8"/>
      <c r="K2" s="8"/>
      <c r="L2" s="8"/>
      <c r="M2" s="8"/>
      <c r="N2" s="8"/>
      <c r="O2" s="63" t="s">
        <v>4</v>
      </c>
      <c r="P2" s="63"/>
      <c r="Q2" s="83">
        <v>14065</v>
      </c>
      <c r="R2" s="64" t="s">
        <v>5</v>
      </c>
      <c r="S2" s="64"/>
      <c r="T2" s="84"/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4160215.35</v>
      </c>
      <c r="D3" s="10"/>
      <c r="E3" s="10"/>
      <c r="F3" s="10" t="s">
        <v>7</v>
      </c>
      <c r="G3" s="11">
        <v>44376</v>
      </c>
      <c r="H3" s="7" t="s">
        <v>8</v>
      </c>
      <c r="I3" s="7"/>
      <c r="J3" s="21" t="s">
        <v>9</v>
      </c>
      <c r="K3" s="21"/>
      <c r="L3" s="21"/>
      <c r="M3" s="21"/>
      <c r="N3" s="21"/>
      <c r="O3" s="7" t="s">
        <v>10</v>
      </c>
      <c r="P3" s="7"/>
      <c r="Q3" s="21" t="s">
        <v>11</v>
      </c>
      <c r="R3" s="86" t="s">
        <v>12</v>
      </c>
      <c r="S3" s="87"/>
      <c r="T3" s="88" t="s">
        <v>13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/>
      <c r="D4" s="10"/>
      <c r="E4" s="10"/>
      <c r="F4" s="10" t="s">
        <v>15</v>
      </c>
      <c r="G4" s="12"/>
      <c r="H4" s="7" t="s">
        <v>16</v>
      </c>
      <c r="I4" s="7"/>
      <c r="J4" s="21" t="s">
        <v>17</v>
      </c>
      <c r="K4" s="21"/>
      <c r="L4" s="21"/>
      <c r="M4" s="21"/>
      <c r="N4" s="21"/>
      <c r="O4" s="7" t="s">
        <v>18</v>
      </c>
      <c r="P4" s="7"/>
      <c r="Q4" s="66" t="s">
        <v>19</v>
      </c>
      <c r="R4" s="10" t="s">
        <v>20</v>
      </c>
      <c r="S4" s="66" t="s">
        <v>21</v>
      </c>
      <c r="T4" s="89" t="s">
        <v>22</v>
      </c>
      <c r="U4" s="90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23</v>
      </c>
      <c r="B5" s="13" t="s">
        <v>24</v>
      </c>
      <c r="C5" s="14"/>
      <c r="D5" s="14"/>
      <c r="E5" s="14"/>
      <c r="F5" s="15"/>
      <c r="G5" s="16" t="s">
        <v>25</v>
      </c>
      <c r="H5" s="13" t="s">
        <v>24</v>
      </c>
      <c r="I5" s="14"/>
      <c r="J5" s="15"/>
      <c r="K5" s="13" t="s">
        <v>26</v>
      </c>
      <c r="L5" s="14"/>
      <c r="M5" s="13" t="s">
        <v>27</v>
      </c>
      <c r="N5" s="15"/>
      <c r="O5" s="13" t="s">
        <v>28</v>
      </c>
      <c r="P5" s="15"/>
      <c r="Q5" s="91" t="s">
        <v>29</v>
      </c>
      <c r="R5" s="92"/>
      <c r="S5" s="92"/>
      <c r="T5" s="89" t="s">
        <v>30</v>
      </c>
      <c r="U5" s="93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32</v>
      </c>
      <c r="C6" s="18"/>
      <c r="D6" s="18"/>
      <c r="E6" s="18"/>
      <c r="F6" s="19"/>
      <c r="G6" s="7"/>
      <c r="H6" s="17" t="s">
        <v>33</v>
      </c>
      <c r="I6" s="18"/>
      <c r="J6" s="19"/>
      <c r="K6" s="17" t="s">
        <v>34</v>
      </c>
      <c r="L6" s="18"/>
      <c r="M6" s="17" t="s">
        <v>35</v>
      </c>
      <c r="N6" s="19"/>
      <c r="O6" s="17" t="s">
        <v>36</v>
      </c>
      <c r="P6" s="19"/>
      <c r="Q6" s="94" t="s">
        <v>37</v>
      </c>
      <c r="R6" s="95"/>
      <c r="S6" s="95"/>
      <c r="T6" s="89"/>
      <c r="U6" s="93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20" t="s">
        <v>43</v>
      </c>
      <c r="H7" s="7" t="s">
        <v>44</v>
      </c>
      <c r="I7" s="10" t="s">
        <v>45</v>
      </c>
      <c r="J7" s="10" t="s">
        <v>46</v>
      </c>
      <c r="K7" s="64" t="s">
        <v>45</v>
      </c>
      <c r="L7" s="64" t="s">
        <v>46</v>
      </c>
      <c r="M7" s="10" t="s">
        <v>45</v>
      </c>
      <c r="N7" s="7" t="s">
        <v>46</v>
      </c>
      <c r="O7" s="7" t="s">
        <v>45</v>
      </c>
      <c r="P7" s="7" t="s">
        <v>46</v>
      </c>
      <c r="Q7" s="10" t="s">
        <v>47</v>
      </c>
      <c r="R7" s="10" t="s">
        <v>48</v>
      </c>
      <c r="S7" s="10" t="s">
        <v>49</v>
      </c>
      <c r="T7" s="89"/>
      <c r="U7" s="93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16384">
      <c r="A8" s="46">
        <v>1</v>
      </c>
      <c r="B8" s="133">
        <v>44413</v>
      </c>
      <c r="C8" s="118"/>
      <c r="D8" s="134">
        <v>32122</v>
      </c>
      <c r="E8" s="50" t="s">
        <v>50</v>
      </c>
      <c r="F8" s="135" t="s">
        <v>51</v>
      </c>
      <c r="G8" s="73"/>
      <c r="H8" s="121"/>
      <c r="I8" s="73"/>
      <c r="J8" s="139"/>
      <c r="K8" s="46"/>
      <c r="L8" s="46"/>
      <c r="M8" s="73"/>
      <c r="N8" s="74" t="s">
        <v>52</v>
      </c>
      <c r="O8" s="130"/>
      <c r="P8" s="108"/>
      <c r="Q8" s="131" t="s">
        <v>53</v>
      </c>
      <c r="R8" s="98"/>
      <c r="S8" s="98"/>
      <c r="T8" s="132">
        <v>32122</v>
      </c>
      <c r="U8" s="9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9" customHeight="1" spans="1:16384">
      <c r="A9" s="46"/>
      <c r="B9" s="133"/>
      <c r="C9" s="138"/>
      <c r="D9" s="134"/>
      <c r="E9" s="50"/>
      <c r="F9" s="50"/>
      <c r="G9" s="123"/>
      <c r="H9" s="121"/>
      <c r="I9" s="73"/>
      <c r="J9" s="139"/>
      <c r="K9" s="98"/>
      <c r="L9" s="98"/>
      <c r="M9" s="73"/>
      <c r="N9" s="74"/>
      <c r="O9" s="130"/>
      <c r="P9" s="108"/>
      <c r="Q9" s="131"/>
      <c r="R9" s="108"/>
      <c r="S9" s="108"/>
      <c r="T9" s="132"/>
      <c r="U9" s="6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46"/>
      <c r="B10" s="133"/>
      <c r="C10" s="118"/>
      <c r="D10" s="134"/>
      <c r="E10" s="50"/>
      <c r="F10" s="50"/>
      <c r="G10" s="123"/>
      <c r="H10" s="121"/>
      <c r="I10" s="73"/>
      <c r="J10" s="120"/>
      <c r="K10" s="46"/>
      <c r="L10" s="46"/>
      <c r="M10" s="73"/>
      <c r="N10" s="74"/>
      <c r="O10" s="130"/>
      <c r="P10" s="108"/>
      <c r="Q10" s="131"/>
      <c r="R10" s="108"/>
      <c r="S10" s="108"/>
      <c r="T10" s="132"/>
      <c r="U10" s="6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46"/>
      <c r="B11" s="133"/>
      <c r="C11" s="138"/>
      <c r="D11" s="134"/>
      <c r="E11" s="50"/>
      <c r="F11" s="50"/>
      <c r="G11" s="120"/>
      <c r="H11" s="121"/>
      <c r="I11" s="73"/>
      <c r="J11" s="139"/>
      <c r="K11" s="98"/>
      <c r="L11" s="98"/>
      <c r="M11" s="73"/>
      <c r="N11" s="74"/>
      <c r="O11" s="140"/>
      <c r="P11" s="136"/>
      <c r="Q11" s="131"/>
      <c r="R11" s="108"/>
      <c r="S11" s="108"/>
      <c r="T11" s="132"/>
      <c r="U11" s="6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46"/>
      <c r="B12" s="133"/>
      <c r="C12" s="118"/>
      <c r="D12" s="134"/>
      <c r="E12" s="135"/>
      <c r="F12" s="50"/>
      <c r="G12" s="120"/>
      <c r="H12" s="121"/>
      <c r="I12" s="73"/>
      <c r="J12" s="120"/>
      <c r="K12" s="46"/>
      <c r="L12" s="46"/>
      <c r="M12" s="73"/>
      <c r="N12" s="74"/>
      <c r="O12" s="130"/>
      <c r="P12" s="108"/>
      <c r="Q12" s="131"/>
      <c r="R12" s="108"/>
      <c r="S12" s="108"/>
      <c r="T12" s="132"/>
      <c r="U12" s="6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21"/>
      <c r="B13" s="22"/>
      <c r="C13" s="115"/>
      <c r="D13" s="24"/>
      <c r="E13" s="25"/>
      <c r="F13" s="25"/>
      <c r="G13" s="31"/>
      <c r="H13" s="28"/>
      <c r="I13" s="27"/>
      <c r="J13" s="31"/>
      <c r="K13" s="68"/>
      <c r="L13" s="68"/>
      <c r="M13" s="27"/>
      <c r="N13" s="66"/>
      <c r="O13" s="141"/>
      <c r="P13" s="70"/>
      <c r="Q13" s="96"/>
      <c r="R13" s="10"/>
      <c r="S13" s="10"/>
      <c r="T13" s="97"/>
      <c r="U13" s="6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21"/>
      <c r="B14" s="32"/>
      <c r="C14" s="115"/>
      <c r="D14" s="24"/>
      <c r="E14" s="25"/>
      <c r="F14" s="25"/>
      <c r="G14" s="31"/>
      <c r="H14" s="28"/>
      <c r="I14" s="27"/>
      <c r="J14" s="31"/>
      <c r="K14" s="21"/>
      <c r="L14" s="21"/>
      <c r="M14" s="27"/>
      <c r="N14" s="66"/>
      <c r="O14" s="67"/>
      <c r="P14" s="10"/>
      <c r="Q14" s="99"/>
      <c r="R14" s="10"/>
      <c r="S14" s="10"/>
      <c r="T14" s="97"/>
      <c r="U14" s="10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46"/>
      <c r="B15" s="117"/>
      <c r="C15" s="118"/>
      <c r="D15" s="119"/>
      <c r="E15" s="50"/>
      <c r="F15" s="50"/>
      <c r="G15" s="120"/>
      <c r="H15" s="121"/>
      <c r="I15" s="73"/>
      <c r="J15" s="120"/>
      <c r="K15" s="98"/>
      <c r="L15" s="98"/>
      <c r="M15" s="73"/>
      <c r="N15" s="74"/>
      <c r="O15" s="130"/>
      <c r="P15" s="108"/>
      <c r="Q15" s="131"/>
      <c r="R15" s="108"/>
      <c r="S15" s="108"/>
      <c r="T15" s="132"/>
      <c r="U15" s="100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16384">
      <c r="A16" s="46"/>
      <c r="B16" s="122"/>
      <c r="C16" s="118"/>
      <c r="D16" s="49"/>
      <c r="E16" s="50"/>
      <c r="F16" s="50"/>
      <c r="G16" s="123"/>
      <c r="H16" s="121"/>
      <c r="I16" s="73"/>
      <c r="J16" s="73"/>
      <c r="K16" s="46"/>
      <c r="L16" s="46"/>
      <c r="M16" s="73"/>
      <c r="N16" s="74"/>
      <c r="O16" s="73"/>
      <c r="P16" s="74"/>
      <c r="Q16" s="137"/>
      <c r="R16" s="108"/>
      <c r="S16" s="108"/>
      <c r="T16" s="109"/>
      <c r="U16" s="10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16384">
      <c r="A17" s="21"/>
      <c r="B17" s="124"/>
      <c r="C17" s="115"/>
      <c r="D17" s="35"/>
      <c r="E17" s="65"/>
      <c r="F17" s="125"/>
      <c r="G17" s="126"/>
      <c r="H17" s="127"/>
      <c r="I17" s="27"/>
      <c r="J17" s="27"/>
      <c r="K17" s="27"/>
      <c r="L17" s="27"/>
      <c r="M17" s="27"/>
      <c r="N17" s="66"/>
      <c r="O17" s="27"/>
      <c r="P17" s="66"/>
      <c r="Q17" s="99"/>
      <c r="R17" s="10"/>
      <c r="S17" s="10"/>
      <c r="T17" s="102"/>
      <c r="U17" s="10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16384">
      <c r="A18" s="21"/>
      <c r="B18" s="124"/>
      <c r="C18" s="115"/>
      <c r="D18" s="35"/>
      <c r="E18" s="25"/>
      <c r="F18" s="25"/>
      <c r="G18" s="126"/>
      <c r="H18" s="128"/>
      <c r="I18" s="27"/>
      <c r="J18" s="27"/>
      <c r="K18" s="65"/>
      <c r="L18" s="65"/>
      <c r="M18" s="27"/>
      <c r="N18" s="66"/>
      <c r="O18" s="27"/>
      <c r="P18" s="66"/>
      <c r="Q18" s="99"/>
      <c r="R18" s="10"/>
      <c r="S18" s="10"/>
      <c r="T18" s="102"/>
      <c r="U18" s="100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16384">
      <c r="A19" s="21"/>
      <c r="B19" s="124"/>
      <c r="C19" s="129"/>
      <c r="D19" s="35"/>
      <c r="E19" s="65"/>
      <c r="F19" s="125"/>
      <c r="G19" s="126"/>
      <c r="H19" s="127"/>
      <c r="I19" s="27"/>
      <c r="J19" s="27"/>
      <c r="K19" s="27"/>
      <c r="L19" s="27"/>
      <c r="M19" s="27"/>
      <c r="N19" s="66"/>
      <c r="O19" s="27"/>
      <c r="P19" s="66"/>
      <c r="Q19" s="101"/>
      <c r="R19" s="10"/>
      <c r="S19" s="10"/>
      <c r="T19" s="102"/>
      <c r="U19" s="110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16384">
      <c r="A20" s="21"/>
      <c r="B20" s="124"/>
      <c r="C20" s="115"/>
      <c r="D20" s="35"/>
      <c r="E20" s="25"/>
      <c r="F20" s="25"/>
      <c r="G20" s="126"/>
      <c r="H20" s="128"/>
      <c r="I20" s="27"/>
      <c r="J20" s="27"/>
      <c r="K20" s="27"/>
      <c r="L20" s="27"/>
      <c r="M20" s="27"/>
      <c r="N20" s="66"/>
      <c r="O20" s="27"/>
      <c r="P20" s="66"/>
      <c r="Q20" s="101"/>
      <c r="R20" s="10"/>
      <c r="S20" s="10"/>
      <c r="T20" s="102"/>
      <c r="U20" s="110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16384">
      <c r="A21" s="21"/>
      <c r="B21" s="124"/>
      <c r="C21" s="115"/>
      <c r="D21" s="35"/>
      <c r="E21" s="25"/>
      <c r="F21" s="25"/>
      <c r="G21" s="126"/>
      <c r="H21" s="128"/>
      <c r="I21" s="27"/>
      <c r="J21" s="27"/>
      <c r="K21" s="27"/>
      <c r="L21" s="27"/>
      <c r="M21" s="27"/>
      <c r="N21" s="66"/>
      <c r="O21" s="27"/>
      <c r="P21" s="66"/>
      <c r="Q21" s="101"/>
      <c r="R21" s="10"/>
      <c r="S21" s="10"/>
      <c r="T21" s="102"/>
      <c r="U21" s="110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16384">
      <c r="A22" s="46"/>
      <c r="B22" s="47"/>
      <c r="C22" s="118"/>
      <c r="D22" s="49"/>
      <c r="E22" s="50"/>
      <c r="F22" s="50"/>
      <c r="G22" s="51"/>
      <c r="H22" s="52"/>
      <c r="I22" s="73"/>
      <c r="J22" s="73"/>
      <c r="K22" s="73"/>
      <c r="L22" s="73"/>
      <c r="M22" s="73"/>
      <c r="N22" s="74"/>
      <c r="O22" s="73"/>
      <c r="P22" s="74"/>
      <c r="Q22" s="107"/>
      <c r="R22" s="108"/>
      <c r="S22" s="108"/>
      <c r="T22" s="109"/>
      <c r="U22" s="11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16384">
      <c r="A23" s="46"/>
      <c r="B23" s="47"/>
      <c r="C23" s="118"/>
      <c r="D23" s="49"/>
      <c r="E23" s="50"/>
      <c r="F23" s="50"/>
      <c r="G23" s="51"/>
      <c r="H23" s="52"/>
      <c r="I23" s="73"/>
      <c r="J23" s="73"/>
      <c r="K23" s="73"/>
      <c r="L23" s="73"/>
      <c r="M23" s="73"/>
      <c r="N23" s="74"/>
      <c r="O23" s="73"/>
      <c r="P23" s="74"/>
      <c r="Q23" s="107"/>
      <c r="R23" s="108"/>
      <c r="S23" s="108"/>
      <c r="T23" s="109"/>
      <c r="U23" s="11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16384">
      <c r="A24" s="46"/>
      <c r="B24" s="47"/>
      <c r="C24" s="118"/>
      <c r="D24" s="49"/>
      <c r="E24" s="50"/>
      <c r="F24" s="50"/>
      <c r="G24" s="51"/>
      <c r="H24" s="52"/>
      <c r="I24" s="73"/>
      <c r="J24" s="73"/>
      <c r="K24" s="73"/>
      <c r="L24" s="73"/>
      <c r="M24" s="73"/>
      <c r="N24" s="74"/>
      <c r="O24" s="73"/>
      <c r="P24" s="74"/>
      <c r="Q24" s="107"/>
      <c r="R24" s="108"/>
      <c r="S24" s="108"/>
      <c r="T24" s="109"/>
      <c r="U24" s="11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54</v>
      </c>
      <c r="B25" s="7"/>
      <c r="C25" s="53">
        <f>SUM(C8:C24)</f>
        <v>0</v>
      </c>
      <c r="D25" s="54">
        <f>SUM(D8:D24)</f>
        <v>32122</v>
      </c>
      <c r="E25" s="55"/>
      <c r="F25" s="55"/>
      <c r="G25" s="55"/>
      <c r="H25" s="53" t="s">
        <v>55</v>
      </c>
      <c r="I25" s="67">
        <f>SUM(I8:I24)</f>
        <v>0</v>
      </c>
      <c r="J25" s="55"/>
      <c r="K25" s="67">
        <f>SUM(K8:K17)</f>
        <v>0</v>
      </c>
      <c r="L25" s="67"/>
      <c r="M25" s="67">
        <f>SUM(M8:M24)</f>
        <v>0</v>
      </c>
      <c r="N25" s="53" t="s">
        <v>55</v>
      </c>
      <c r="O25" s="67">
        <f>SUM(O8:O24)</f>
        <v>0</v>
      </c>
      <c r="P25" s="53" t="s">
        <v>55</v>
      </c>
      <c r="Q25" s="53" t="s">
        <v>55</v>
      </c>
      <c r="R25" s="53"/>
      <c r="S25" s="53"/>
      <c r="T25" s="67">
        <f>SUM(T8:T24)</f>
        <v>32122</v>
      </c>
      <c r="U25" s="111">
        <f>D25+C25-T25-I25-K25-M25-O25</f>
        <v>0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56" t="s">
        <v>56</v>
      </c>
      <c r="B26" s="56"/>
      <c r="C26" s="56" t="s">
        <v>57</v>
      </c>
      <c r="D26" s="56"/>
      <c r="E26" s="56"/>
      <c r="F26" s="57">
        <f>O26</f>
        <v>32122</v>
      </c>
      <c r="G26" s="58"/>
      <c r="H26" s="59" t="s">
        <v>58</v>
      </c>
      <c r="I26" s="75"/>
      <c r="J26" s="75"/>
      <c r="K26" s="75"/>
      <c r="L26" s="75"/>
      <c r="M26" s="76"/>
      <c r="N26" s="56" t="s">
        <v>59</v>
      </c>
      <c r="O26" s="77">
        <v>32122</v>
      </c>
      <c r="P26" s="78"/>
      <c r="Q26" s="78"/>
      <c r="R26" s="78"/>
      <c r="S26" s="78"/>
      <c r="T26" s="78"/>
      <c r="U26" s="112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56"/>
      <c r="B27" s="56"/>
      <c r="C27" s="56" t="s">
        <v>60</v>
      </c>
      <c r="D27" s="56"/>
      <c r="E27" s="56"/>
      <c r="F27" s="57">
        <v>0</v>
      </c>
      <c r="G27" s="58"/>
      <c r="H27" s="60"/>
      <c r="I27" s="79"/>
      <c r="J27" s="79"/>
      <c r="K27" s="79"/>
      <c r="L27" s="79"/>
      <c r="M27" s="80"/>
      <c r="N27" s="56" t="s">
        <v>61</v>
      </c>
      <c r="O27" s="81">
        <f>O26</f>
        <v>32122</v>
      </c>
      <c r="P27" s="82"/>
      <c r="Q27" s="82"/>
      <c r="R27" s="82"/>
      <c r="S27" s="82"/>
      <c r="T27" s="82"/>
      <c r="U27" s="113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1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scale="2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2"/>
      <c r="J2" s="8"/>
      <c r="K2" s="8"/>
      <c r="L2" s="8"/>
      <c r="M2" s="8"/>
      <c r="N2" s="8"/>
      <c r="O2" s="63" t="s">
        <v>4</v>
      </c>
      <c r="P2" s="63"/>
      <c r="Q2" s="83">
        <v>14065</v>
      </c>
      <c r="R2" s="64" t="s">
        <v>5</v>
      </c>
      <c r="S2" s="64"/>
      <c r="T2" s="84"/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4160215.35</v>
      </c>
      <c r="D3" s="10"/>
      <c r="E3" s="10"/>
      <c r="F3" s="10" t="s">
        <v>7</v>
      </c>
      <c r="G3" s="11">
        <v>44376</v>
      </c>
      <c r="H3" s="7" t="s">
        <v>8</v>
      </c>
      <c r="I3" s="7"/>
      <c r="J3" s="21" t="s">
        <v>9</v>
      </c>
      <c r="K3" s="21"/>
      <c r="L3" s="21"/>
      <c r="M3" s="21"/>
      <c r="N3" s="21"/>
      <c r="O3" s="7" t="s">
        <v>10</v>
      </c>
      <c r="P3" s="7"/>
      <c r="Q3" s="21" t="s">
        <v>11</v>
      </c>
      <c r="R3" s="86" t="s">
        <v>12</v>
      </c>
      <c r="S3" s="87"/>
      <c r="T3" s="88" t="s">
        <v>13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/>
      <c r="D4" s="10"/>
      <c r="E4" s="10"/>
      <c r="F4" s="10" t="s">
        <v>15</v>
      </c>
      <c r="G4" s="12"/>
      <c r="H4" s="7" t="s">
        <v>16</v>
      </c>
      <c r="I4" s="7"/>
      <c r="J4" s="21" t="s">
        <v>17</v>
      </c>
      <c r="K4" s="21"/>
      <c r="L4" s="21"/>
      <c r="M4" s="21"/>
      <c r="N4" s="21"/>
      <c r="O4" s="7" t="s">
        <v>18</v>
      </c>
      <c r="P4" s="7"/>
      <c r="Q4" s="66" t="s">
        <v>19</v>
      </c>
      <c r="R4" s="10" t="s">
        <v>20</v>
      </c>
      <c r="S4" s="66" t="s">
        <v>21</v>
      </c>
      <c r="T4" s="89" t="s">
        <v>22</v>
      </c>
      <c r="U4" s="90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23</v>
      </c>
      <c r="B5" s="13" t="s">
        <v>24</v>
      </c>
      <c r="C5" s="14"/>
      <c r="D5" s="14"/>
      <c r="E5" s="14"/>
      <c r="F5" s="15"/>
      <c r="G5" s="16" t="s">
        <v>25</v>
      </c>
      <c r="H5" s="13" t="s">
        <v>24</v>
      </c>
      <c r="I5" s="14"/>
      <c r="J5" s="15"/>
      <c r="K5" s="13" t="s">
        <v>26</v>
      </c>
      <c r="L5" s="14"/>
      <c r="M5" s="13" t="s">
        <v>27</v>
      </c>
      <c r="N5" s="15"/>
      <c r="O5" s="13" t="s">
        <v>28</v>
      </c>
      <c r="P5" s="15"/>
      <c r="Q5" s="91" t="s">
        <v>29</v>
      </c>
      <c r="R5" s="92"/>
      <c r="S5" s="92"/>
      <c r="T5" s="89" t="s">
        <v>30</v>
      </c>
      <c r="U5" s="93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32</v>
      </c>
      <c r="C6" s="18"/>
      <c r="D6" s="18"/>
      <c r="E6" s="18"/>
      <c r="F6" s="19"/>
      <c r="G6" s="7"/>
      <c r="H6" s="17" t="s">
        <v>33</v>
      </c>
      <c r="I6" s="18"/>
      <c r="J6" s="19"/>
      <c r="K6" s="17" t="s">
        <v>34</v>
      </c>
      <c r="L6" s="18"/>
      <c r="M6" s="17" t="s">
        <v>35</v>
      </c>
      <c r="N6" s="19"/>
      <c r="O6" s="17" t="s">
        <v>36</v>
      </c>
      <c r="P6" s="19"/>
      <c r="Q6" s="94" t="s">
        <v>37</v>
      </c>
      <c r="R6" s="95"/>
      <c r="S6" s="95"/>
      <c r="T6" s="89"/>
      <c r="U6" s="93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20" t="s">
        <v>43</v>
      </c>
      <c r="H7" s="7" t="s">
        <v>44</v>
      </c>
      <c r="I7" s="10" t="s">
        <v>45</v>
      </c>
      <c r="J7" s="10" t="s">
        <v>46</v>
      </c>
      <c r="K7" s="64" t="s">
        <v>45</v>
      </c>
      <c r="L7" s="64" t="s">
        <v>46</v>
      </c>
      <c r="M7" s="10" t="s">
        <v>45</v>
      </c>
      <c r="N7" s="7" t="s">
        <v>46</v>
      </c>
      <c r="O7" s="7" t="s">
        <v>45</v>
      </c>
      <c r="P7" s="7" t="s">
        <v>46</v>
      </c>
      <c r="Q7" s="10" t="s">
        <v>47</v>
      </c>
      <c r="R7" s="10" t="s">
        <v>48</v>
      </c>
      <c r="S7" s="10" t="s">
        <v>49</v>
      </c>
      <c r="T7" s="89"/>
      <c r="U7" s="93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16384">
      <c r="A8" s="21">
        <v>1</v>
      </c>
      <c r="B8" s="22">
        <v>44413</v>
      </c>
      <c r="C8" s="115"/>
      <c r="D8" s="24">
        <v>32122</v>
      </c>
      <c r="E8" s="25" t="s">
        <v>50</v>
      </c>
      <c r="F8" s="26" t="s">
        <v>51</v>
      </c>
      <c r="G8" s="27"/>
      <c r="H8" s="28"/>
      <c r="I8" s="27"/>
      <c r="J8" s="65"/>
      <c r="K8" s="21"/>
      <c r="L8" s="21"/>
      <c r="M8" s="27"/>
      <c r="N8" s="66" t="s">
        <v>52</v>
      </c>
      <c r="O8" s="67"/>
      <c r="P8" s="10"/>
      <c r="Q8" s="96" t="s">
        <v>53</v>
      </c>
      <c r="R8" s="68"/>
      <c r="S8" s="68"/>
      <c r="T8" s="97">
        <v>32122</v>
      </c>
      <c r="U8" s="9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7" customHeight="1" spans="1:16384">
      <c r="A9" s="46">
        <v>2</v>
      </c>
      <c r="B9" s="133">
        <v>44448</v>
      </c>
      <c r="C9" s="138">
        <v>2080107.68</v>
      </c>
      <c r="D9" s="134"/>
      <c r="E9" s="50" t="s">
        <v>62</v>
      </c>
      <c r="F9" s="50" t="s">
        <v>63</v>
      </c>
      <c r="G9" s="123"/>
      <c r="H9" s="121">
        <v>0.01</v>
      </c>
      <c r="I9" s="73">
        <f>C9*H9</f>
        <v>20801.0768</v>
      </c>
      <c r="J9" s="139"/>
      <c r="K9" s="98">
        <v>41602.16</v>
      </c>
      <c r="L9" s="98" t="s">
        <v>64</v>
      </c>
      <c r="M9" s="73">
        <v>350</v>
      </c>
      <c r="N9" s="74" t="s">
        <v>65</v>
      </c>
      <c r="O9" s="130">
        <v>702633.86</v>
      </c>
      <c r="P9" s="108" t="s">
        <v>66</v>
      </c>
      <c r="Q9" s="131" t="s">
        <v>67</v>
      </c>
      <c r="R9" s="108">
        <v>640008</v>
      </c>
      <c r="S9" s="108"/>
      <c r="T9" s="132">
        <v>640008</v>
      </c>
      <c r="U9" s="6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4" customHeight="1" spans="1:16384">
      <c r="A10" s="46"/>
      <c r="B10" s="133"/>
      <c r="C10" s="118"/>
      <c r="D10" s="134"/>
      <c r="E10" s="50"/>
      <c r="F10" s="50"/>
      <c r="G10" s="123"/>
      <c r="H10" s="121"/>
      <c r="I10" s="73"/>
      <c r="J10" s="120"/>
      <c r="K10" s="46">
        <v>213549.57</v>
      </c>
      <c r="L10" s="46" t="s">
        <v>68</v>
      </c>
      <c r="M10" s="73">
        <v>500</v>
      </c>
      <c r="N10" s="74" t="s">
        <v>69</v>
      </c>
      <c r="O10" s="130"/>
      <c r="P10" s="108"/>
      <c r="Q10" s="131" t="s">
        <v>70</v>
      </c>
      <c r="R10" s="108">
        <v>290000</v>
      </c>
      <c r="S10" s="108"/>
      <c r="T10" s="132">
        <v>290000</v>
      </c>
      <c r="U10" s="6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46"/>
      <c r="B11" s="133"/>
      <c r="C11" s="138"/>
      <c r="D11" s="134"/>
      <c r="E11" s="135"/>
      <c r="F11" s="135"/>
      <c r="G11" s="120"/>
      <c r="H11" s="121"/>
      <c r="I11" s="73"/>
      <c r="J11" s="139"/>
      <c r="K11" s="98">
        <v>3538.09</v>
      </c>
      <c r="L11" s="98" t="s">
        <v>71</v>
      </c>
      <c r="M11" s="73">
        <v>13000</v>
      </c>
      <c r="N11" s="74" t="s">
        <v>72</v>
      </c>
      <c r="O11" s="140"/>
      <c r="P11" s="136"/>
      <c r="Q11" s="131"/>
      <c r="R11" s="108"/>
      <c r="S11" s="108"/>
      <c r="T11" s="132"/>
      <c r="U11" s="6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46"/>
      <c r="B12" s="133"/>
      <c r="C12" s="118"/>
      <c r="D12" s="134"/>
      <c r="E12" s="135"/>
      <c r="F12" s="50"/>
      <c r="G12" s="120"/>
      <c r="H12" s="121"/>
      <c r="I12" s="73"/>
      <c r="J12" s="120"/>
      <c r="K12" s="46"/>
      <c r="L12" s="46"/>
      <c r="M12" s="73">
        <v>51</v>
      </c>
      <c r="N12" s="74" t="s">
        <v>73</v>
      </c>
      <c r="O12" s="130"/>
      <c r="P12" s="108"/>
      <c r="Q12" s="131"/>
      <c r="R12" s="108"/>
      <c r="S12" s="108"/>
      <c r="T12" s="132"/>
      <c r="U12" s="6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21"/>
      <c r="B13" s="22"/>
      <c r="C13" s="115"/>
      <c r="D13" s="24"/>
      <c r="E13" s="25"/>
      <c r="F13" s="25"/>
      <c r="G13" s="31"/>
      <c r="H13" s="28"/>
      <c r="I13" s="27"/>
      <c r="J13" s="31"/>
      <c r="K13" s="68"/>
      <c r="L13" s="68"/>
      <c r="M13" s="27"/>
      <c r="N13" s="66"/>
      <c r="O13" s="141"/>
      <c r="P13" s="70"/>
      <c r="Q13" s="96"/>
      <c r="R13" s="10"/>
      <c r="S13" s="10"/>
      <c r="T13" s="97"/>
      <c r="U13" s="6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21"/>
      <c r="B14" s="32"/>
      <c r="C14" s="115"/>
      <c r="D14" s="24"/>
      <c r="E14" s="25"/>
      <c r="F14" s="25"/>
      <c r="G14" s="31"/>
      <c r="H14" s="28"/>
      <c r="I14" s="27"/>
      <c r="J14" s="31"/>
      <c r="K14" s="21"/>
      <c r="L14" s="21"/>
      <c r="M14" s="27"/>
      <c r="N14" s="66"/>
      <c r="O14" s="67"/>
      <c r="P14" s="10"/>
      <c r="Q14" s="99"/>
      <c r="R14" s="10"/>
      <c r="S14" s="10"/>
      <c r="T14" s="97"/>
      <c r="U14" s="10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46"/>
      <c r="B15" s="117"/>
      <c r="C15" s="118"/>
      <c r="D15" s="119"/>
      <c r="E15" s="50"/>
      <c r="F15" s="50"/>
      <c r="G15" s="120"/>
      <c r="H15" s="121"/>
      <c r="I15" s="73"/>
      <c r="J15" s="120"/>
      <c r="K15" s="98"/>
      <c r="L15" s="98"/>
      <c r="M15" s="73"/>
      <c r="N15" s="74"/>
      <c r="O15" s="130"/>
      <c r="P15" s="108"/>
      <c r="Q15" s="131"/>
      <c r="R15" s="108"/>
      <c r="S15" s="108"/>
      <c r="T15" s="132"/>
      <c r="U15" s="100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16384">
      <c r="A16" s="46"/>
      <c r="B16" s="122"/>
      <c r="C16" s="118"/>
      <c r="D16" s="49"/>
      <c r="E16" s="50"/>
      <c r="F16" s="50"/>
      <c r="G16" s="123"/>
      <c r="H16" s="121"/>
      <c r="I16" s="73"/>
      <c r="J16" s="73"/>
      <c r="K16" s="46"/>
      <c r="L16" s="46"/>
      <c r="M16" s="73"/>
      <c r="N16" s="74"/>
      <c r="O16" s="73"/>
      <c r="P16" s="74"/>
      <c r="Q16" s="137"/>
      <c r="R16" s="108"/>
      <c r="S16" s="108"/>
      <c r="T16" s="109"/>
      <c r="U16" s="10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16384">
      <c r="A17" s="21"/>
      <c r="B17" s="124"/>
      <c r="C17" s="115"/>
      <c r="D17" s="35"/>
      <c r="E17" s="65"/>
      <c r="F17" s="125"/>
      <c r="G17" s="126"/>
      <c r="H17" s="127"/>
      <c r="I17" s="27"/>
      <c r="J17" s="27"/>
      <c r="K17" s="27"/>
      <c r="L17" s="27"/>
      <c r="M17" s="27"/>
      <c r="N17" s="66"/>
      <c r="O17" s="27"/>
      <c r="P17" s="66"/>
      <c r="Q17" s="99"/>
      <c r="R17" s="10"/>
      <c r="S17" s="10"/>
      <c r="T17" s="102"/>
      <c r="U17" s="10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16384">
      <c r="A18" s="21"/>
      <c r="B18" s="124"/>
      <c r="C18" s="115"/>
      <c r="D18" s="35"/>
      <c r="E18" s="25"/>
      <c r="F18" s="25"/>
      <c r="G18" s="126"/>
      <c r="H18" s="128"/>
      <c r="I18" s="27"/>
      <c r="J18" s="27"/>
      <c r="K18" s="65"/>
      <c r="L18" s="65"/>
      <c r="M18" s="27"/>
      <c r="N18" s="66"/>
      <c r="O18" s="27"/>
      <c r="P18" s="66"/>
      <c r="Q18" s="99"/>
      <c r="R18" s="10"/>
      <c r="S18" s="10"/>
      <c r="T18" s="102"/>
      <c r="U18" s="100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16384">
      <c r="A19" s="21"/>
      <c r="B19" s="124"/>
      <c r="C19" s="129"/>
      <c r="D19" s="35"/>
      <c r="E19" s="65"/>
      <c r="F19" s="125"/>
      <c r="G19" s="126"/>
      <c r="H19" s="127"/>
      <c r="I19" s="27"/>
      <c r="J19" s="27"/>
      <c r="K19" s="27"/>
      <c r="L19" s="27"/>
      <c r="M19" s="27"/>
      <c r="N19" s="66"/>
      <c r="O19" s="27"/>
      <c r="P19" s="66"/>
      <c r="Q19" s="101"/>
      <c r="R19" s="10"/>
      <c r="S19" s="10"/>
      <c r="T19" s="102"/>
      <c r="U19" s="110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16384">
      <c r="A20" s="21"/>
      <c r="B20" s="124"/>
      <c r="C20" s="115"/>
      <c r="D20" s="35"/>
      <c r="E20" s="25"/>
      <c r="F20" s="25"/>
      <c r="G20" s="126"/>
      <c r="H20" s="128"/>
      <c r="I20" s="27"/>
      <c r="J20" s="27"/>
      <c r="K20" s="27"/>
      <c r="L20" s="27"/>
      <c r="M20" s="27"/>
      <c r="N20" s="66"/>
      <c r="O20" s="27"/>
      <c r="P20" s="66"/>
      <c r="Q20" s="101"/>
      <c r="R20" s="10"/>
      <c r="S20" s="10"/>
      <c r="T20" s="102"/>
      <c r="U20" s="110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16384">
      <c r="A21" s="21"/>
      <c r="B21" s="124"/>
      <c r="C21" s="115"/>
      <c r="D21" s="35"/>
      <c r="E21" s="25"/>
      <c r="F21" s="25"/>
      <c r="G21" s="126"/>
      <c r="H21" s="128"/>
      <c r="I21" s="27"/>
      <c r="J21" s="27"/>
      <c r="K21" s="27"/>
      <c r="L21" s="27"/>
      <c r="M21" s="27"/>
      <c r="N21" s="66"/>
      <c r="O21" s="27"/>
      <c r="P21" s="66"/>
      <c r="Q21" s="101"/>
      <c r="R21" s="10"/>
      <c r="S21" s="10"/>
      <c r="T21" s="102"/>
      <c r="U21" s="110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16384">
      <c r="A22" s="46"/>
      <c r="B22" s="47"/>
      <c r="C22" s="118"/>
      <c r="D22" s="49"/>
      <c r="E22" s="50"/>
      <c r="F22" s="50"/>
      <c r="G22" s="51"/>
      <c r="H22" s="52"/>
      <c r="I22" s="73"/>
      <c r="J22" s="73"/>
      <c r="K22" s="73"/>
      <c r="L22" s="73"/>
      <c r="M22" s="73"/>
      <c r="N22" s="74"/>
      <c r="O22" s="73"/>
      <c r="P22" s="74"/>
      <c r="Q22" s="107"/>
      <c r="R22" s="108"/>
      <c r="S22" s="108"/>
      <c r="T22" s="109"/>
      <c r="U22" s="11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16384">
      <c r="A23" s="46"/>
      <c r="B23" s="47"/>
      <c r="C23" s="118"/>
      <c r="D23" s="49"/>
      <c r="E23" s="50"/>
      <c r="F23" s="50"/>
      <c r="G23" s="51"/>
      <c r="H23" s="52"/>
      <c r="I23" s="73"/>
      <c r="J23" s="73"/>
      <c r="K23" s="73"/>
      <c r="L23" s="73"/>
      <c r="M23" s="73"/>
      <c r="N23" s="74"/>
      <c r="O23" s="73"/>
      <c r="P23" s="74"/>
      <c r="Q23" s="107"/>
      <c r="R23" s="108"/>
      <c r="S23" s="108"/>
      <c r="T23" s="109"/>
      <c r="U23" s="11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16384">
      <c r="A24" s="46"/>
      <c r="B24" s="47"/>
      <c r="C24" s="118"/>
      <c r="D24" s="49"/>
      <c r="E24" s="50"/>
      <c r="F24" s="50"/>
      <c r="G24" s="51"/>
      <c r="H24" s="52"/>
      <c r="I24" s="73"/>
      <c r="J24" s="73"/>
      <c r="K24" s="73"/>
      <c r="L24" s="73"/>
      <c r="M24" s="73"/>
      <c r="N24" s="74"/>
      <c r="O24" s="73"/>
      <c r="P24" s="74"/>
      <c r="Q24" s="107"/>
      <c r="R24" s="108"/>
      <c r="S24" s="108"/>
      <c r="T24" s="109"/>
      <c r="U24" s="11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54</v>
      </c>
      <c r="B25" s="7"/>
      <c r="C25" s="53">
        <f>SUM(C8:C24)</f>
        <v>2080107.68</v>
      </c>
      <c r="D25" s="54">
        <f>SUM(D8:D24)</f>
        <v>32122</v>
      </c>
      <c r="E25" s="55"/>
      <c r="F25" s="55"/>
      <c r="G25" s="55"/>
      <c r="H25" s="53" t="s">
        <v>55</v>
      </c>
      <c r="I25" s="67">
        <f>SUM(I8:I24)</f>
        <v>20801.0768</v>
      </c>
      <c r="J25" s="55"/>
      <c r="K25" s="67">
        <f>SUM(K8:K17)</f>
        <v>258689.82</v>
      </c>
      <c r="L25" s="67"/>
      <c r="M25" s="67">
        <f>SUM(M8:M24)</f>
        <v>13901</v>
      </c>
      <c r="N25" s="53" t="s">
        <v>55</v>
      </c>
      <c r="O25" s="67">
        <f>SUM(O8:O24)</f>
        <v>702633.86</v>
      </c>
      <c r="P25" s="53" t="s">
        <v>55</v>
      </c>
      <c r="Q25" s="53" t="s">
        <v>55</v>
      </c>
      <c r="R25" s="53"/>
      <c r="S25" s="53"/>
      <c r="T25" s="67">
        <f>SUM(T8:T24)</f>
        <v>962130</v>
      </c>
      <c r="U25" s="111">
        <f>D25+C25-T25-I25-K25-M25-O25</f>
        <v>154073.9232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56" t="s">
        <v>56</v>
      </c>
      <c r="B26" s="56"/>
      <c r="C26" s="56" t="s">
        <v>57</v>
      </c>
      <c r="D26" s="56"/>
      <c r="E26" s="56"/>
      <c r="F26" s="57">
        <f>O26</f>
        <v>930008</v>
      </c>
      <c r="G26" s="58"/>
      <c r="H26" s="59" t="s">
        <v>58</v>
      </c>
      <c r="I26" s="75"/>
      <c r="J26" s="75"/>
      <c r="K26" s="75"/>
      <c r="L26" s="75"/>
      <c r="M26" s="76"/>
      <c r="N26" s="56" t="s">
        <v>59</v>
      </c>
      <c r="O26" s="77">
        <f>T9+T10+T11</f>
        <v>930008</v>
      </c>
      <c r="P26" s="78"/>
      <c r="Q26" s="78"/>
      <c r="R26" s="78"/>
      <c r="S26" s="78"/>
      <c r="T26" s="78"/>
      <c r="U26" s="112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56"/>
      <c r="B27" s="56"/>
      <c r="C27" s="56" t="s">
        <v>60</v>
      </c>
      <c r="D27" s="56"/>
      <c r="E27" s="56"/>
      <c r="F27" s="57">
        <v>0</v>
      </c>
      <c r="G27" s="58"/>
      <c r="H27" s="60"/>
      <c r="I27" s="79"/>
      <c r="J27" s="79"/>
      <c r="K27" s="79"/>
      <c r="L27" s="79"/>
      <c r="M27" s="80"/>
      <c r="N27" s="56" t="s">
        <v>61</v>
      </c>
      <c r="O27" s="81">
        <f>O26</f>
        <v>930008</v>
      </c>
      <c r="P27" s="82"/>
      <c r="Q27" s="82"/>
      <c r="R27" s="82"/>
      <c r="S27" s="82"/>
      <c r="T27" s="82"/>
      <c r="U27" s="113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1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2"/>
      <c r="J2" s="8"/>
      <c r="K2" s="8"/>
      <c r="L2" s="8"/>
      <c r="M2" s="8"/>
      <c r="N2" s="8"/>
      <c r="O2" s="63" t="s">
        <v>4</v>
      </c>
      <c r="P2" s="63"/>
      <c r="Q2" s="83">
        <v>14065</v>
      </c>
      <c r="R2" s="64" t="s">
        <v>5</v>
      </c>
      <c r="S2" s="64"/>
      <c r="T2" s="84"/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4160215.35</v>
      </c>
      <c r="D3" s="10"/>
      <c r="E3" s="10"/>
      <c r="F3" s="10" t="s">
        <v>7</v>
      </c>
      <c r="G3" s="11">
        <v>44376</v>
      </c>
      <c r="H3" s="7" t="s">
        <v>8</v>
      </c>
      <c r="I3" s="7"/>
      <c r="J3" s="21" t="s">
        <v>9</v>
      </c>
      <c r="K3" s="21"/>
      <c r="L3" s="21"/>
      <c r="M3" s="21"/>
      <c r="N3" s="21"/>
      <c r="O3" s="7" t="s">
        <v>10</v>
      </c>
      <c r="P3" s="7"/>
      <c r="Q3" s="21" t="s">
        <v>11</v>
      </c>
      <c r="R3" s="86" t="s">
        <v>12</v>
      </c>
      <c r="S3" s="87"/>
      <c r="T3" s="88" t="s">
        <v>13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/>
      <c r="D4" s="10"/>
      <c r="E4" s="10"/>
      <c r="F4" s="10" t="s">
        <v>15</v>
      </c>
      <c r="G4" s="12"/>
      <c r="H4" s="7" t="s">
        <v>16</v>
      </c>
      <c r="I4" s="7"/>
      <c r="J4" s="21" t="s">
        <v>17</v>
      </c>
      <c r="K4" s="21"/>
      <c r="L4" s="21"/>
      <c r="M4" s="21"/>
      <c r="N4" s="21"/>
      <c r="O4" s="7" t="s">
        <v>18</v>
      </c>
      <c r="P4" s="7"/>
      <c r="Q4" s="66" t="s">
        <v>19</v>
      </c>
      <c r="R4" s="10" t="s">
        <v>20</v>
      </c>
      <c r="S4" s="66" t="s">
        <v>21</v>
      </c>
      <c r="T4" s="89" t="s">
        <v>22</v>
      </c>
      <c r="U4" s="90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23</v>
      </c>
      <c r="B5" s="13" t="s">
        <v>24</v>
      </c>
      <c r="C5" s="14"/>
      <c r="D5" s="14"/>
      <c r="E5" s="14"/>
      <c r="F5" s="15"/>
      <c r="G5" s="16" t="s">
        <v>25</v>
      </c>
      <c r="H5" s="13" t="s">
        <v>24</v>
      </c>
      <c r="I5" s="14"/>
      <c r="J5" s="15"/>
      <c r="K5" s="13" t="s">
        <v>26</v>
      </c>
      <c r="L5" s="14"/>
      <c r="M5" s="13" t="s">
        <v>27</v>
      </c>
      <c r="N5" s="15"/>
      <c r="O5" s="13" t="s">
        <v>28</v>
      </c>
      <c r="P5" s="15"/>
      <c r="Q5" s="91" t="s">
        <v>29</v>
      </c>
      <c r="R5" s="92"/>
      <c r="S5" s="92"/>
      <c r="T5" s="89" t="s">
        <v>30</v>
      </c>
      <c r="U5" s="93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32</v>
      </c>
      <c r="C6" s="18"/>
      <c r="D6" s="18"/>
      <c r="E6" s="18"/>
      <c r="F6" s="19"/>
      <c r="G6" s="7"/>
      <c r="H6" s="17" t="s">
        <v>33</v>
      </c>
      <c r="I6" s="18"/>
      <c r="J6" s="19"/>
      <c r="K6" s="17" t="s">
        <v>34</v>
      </c>
      <c r="L6" s="18"/>
      <c r="M6" s="17" t="s">
        <v>35</v>
      </c>
      <c r="N6" s="19"/>
      <c r="O6" s="17" t="s">
        <v>36</v>
      </c>
      <c r="P6" s="19"/>
      <c r="Q6" s="94" t="s">
        <v>37</v>
      </c>
      <c r="R6" s="95"/>
      <c r="S6" s="95"/>
      <c r="T6" s="89"/>
      <c r="U6" s="93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20" t="s">
        <v>43</v>
      </c>
      <c r="H7" s="7" t="s">
        <v>44</v>
      </c>
      <c r="I7" s="10" t="s">
        <v>45</v>
      </c>
      <c r="J7" s="10" t="s">
        <v>46</v>
      </c>
      <c r="K7" s="64" t="s">
        <v>45</v>
      </c>
      <c r="L7" s="64" t="s">
        <v>46</v>
      </c>
      <c r="M7" s="10" t="s">
        <v>45</v>
      </c>
      <c r="N7" s="7" t="s">
        <v>46</v>
      </c>
      <c r="O7" s="7" t="s">
        <v>45</v>
      </c>
      <c r="P7" s="7" t="s">
        <v>46</v>
      </c>
      <c r="Q7" s="10" t="s">
        <v>47</v>
      </c>
      <c r="R7" s="10" t="s">
        <v>48</v>
      </c>
      <c r="S7" s="10" t="s">
        <v>49</v>
      </c>
      <c r="T7" s="89"/>
      <c r="U7" s="93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16384">
      <c r="A8" s="21">
        <v>1</v>
      </c>
      <c r="B8" s="22">
        <v>44413</v>
      </c>
      <c r="C8" s="115"/>
      <c r="D8" s="24">
        <v>32122</v>
      </c>
      <c r="E8" s="25" t="s">
        <v>50</v>
      </c>
      <c r="F8" s="26" t="s">
        <v>51</v>
      </c>
      <c r="G8" s="27"/>
      <c r="H8" s="28"/>
      <c r="I8" s="27"/>
      <c r="J8" s="65"/>
      <c r="K8" s="21"/>
      <c r="L8" s="21"/>
      <c r="M8" s="27"/>
      <c r="N8" s="66" t="s">
        <v>52</v>
      </c>
      <c r="O8" s="67"/>
      <c r="P8" s="10"/>
      <c r="Q8" s="96" t="s">
        <v>53</v>
      </c>
      <c r="R8" s="68"/>
      <c r="S8" s="68"/>
      <c r="T8" s="97">
        <v>32122</v>
      </c>
      <c r="U8" s="9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7" customHeight="1" spans="1:16384">
      <c r="A9" s="21">
        <v>2</v>
      </c>
      <c r="B9" s="22">
        <v>44448</v>
      </c>
      <c r="C9" s="116">
        <v>2080107.68</v>
      </c>
      <c r="D9" s="24"/>
      <c r="E9" s="25" t="s">
        <v>62</v>
      </c>
      <c r="F9" s="25" t="s">
        <v>63</v>
      </c>
      <c r="G9" s="30"/>
      <c r="H9" s="28">
        <v>0.01</v>
      </c>
      <c r="I9" s="27">
        <f>C9*H9</f>
        <v>20801.0768</v>
      </c>
      <c r="J9" s="65"/>
      <c r="K9" s="68">
        <v>41602.16</v>
      </c>
      <c r="L9" s="68" t="s">
        <v>64</v>
      </c>
      <c r="M9" s="27">
        <v>350</v>
      </c>
      <c r="N9" s="66" t="s">
        <v>65</v>
      </c>
      <c r="O9" s="67">
        <v>702633.86</v>
      </c>
      <c r="P9" s="10" t="s">
        <v>66</v>
      </c>
      <c r="Q9" s="96" t="s">
        <v>67</v>
      </c>
      <c r="R9" s="10">
        <v>640008</v>
      </c>
      <c r="S9" s="10"/>
      <c r="T9" s="97">
        <v>640008</v>
      </c>
      <c r="U9" s="6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4" customHeight="1" spans="1:16384">
      <c r="A10" s="21"/>
      <c r="B10" s="22"/>
      <c r="C10" s="115"/>
      <c r="D10" s="24"/>
      <c r="E10" s="25"/>
      <c r="F10" s="25"/>
      <c r="G10" s="30"/>
      <c r="H10" s="28"/>
      <c r="I10" s="27"/>
      <c r="J10" s="31"/>
      <c r="K10" s="21">
        <v>213549.57</v>
      </c>
      <c r="L10" s="21" t="s">
        <v>68</v>
      </c>
      <c r="M10" s="27">
        <v>500</v>
      </c>
      <c r="N10" s="66" t="s">
        <v>69</v>
      </c>
      <c r="O10" s="67"/>
      <c r="P10" s="10"/>
      <c r="Q10" s="96" t="s">
        <v>70</v>
      </c>
      <c r="R10" s="10">
        <v>290000</v>
      </c>
      <c r="S10" s="10"/>
      <c r="T10" s="97">
        <v>290000</v>
      </c>
      <c r="U10" s="6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21"/>
      <c r="B11" s="22"/>
      <c r="C11" s="116"/>
      <c r="D11" s="24"/>
      <c r="E11" s="26"/>
      <c r="F11" s="26"/>
      <c r="G11" s="31"/>
      <c r="H11" s="28"/>
      <c r="I11" s="27"/>
      <c r="J11" s="65"/>
      <c r="K11" s="68">
        <v>3538.09</v>
      </c>
      <c r="L11" s="68" t="s">
        <v>71</v>
      </c>
      <c r="M11" s="27">
        <v>13000</v>
      </c>
      <c r="N11" s="66" t="s">
        <v>72</v>
      </c>
      <c r="O11" s="69"/>
      <c r="P11" s="70"/>
      <c r="Q11" s="96"/>
      <c r="R11" s="10"/>
      <c r="S11" s="10"/>
      <c r="T11" s="97"/>
      <c r="U11" s="6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21"/>
      <c r="B12" s="22"/>
      <c r="C12" s="115"/>
      <c r="D12" s="24"/>
      <c r="E12" s="26"/>
      <c r="F12" s="25"/>
      <c r="G12" s="31"/>
      <c r="H12" s="28"/>
      <c r="I12" s="27"/>
      <c r="J12" s="31"/>
      <c r="K12" s="21"/>
      <c r="L12" s="21"/>
      <c r="M12" s="27">
        <v>51</v>
      </c>
      <c r="N12" s="66" t="s">
        <v>73</v>
      </c>
      <c r="O12" s="67"/>
      <c r="P12" s="10"/>
      <c r="Q12" s="96"/>
      <c r="R12" s="10"/>
      <c r="S12" s="10"/>
      <c r="T12" s="97"/>
      <c r="U12" s="6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46">
        <v>3</v>
      </c>
      <c r="B13" s="133">
        <v>44477</v>
      </c>
      <c r="C13" s="118">
        <v>-166408.61</v>
      </c>
      <c r="D13" s="134"/>
      <c r="E13" s="135" t="s">
        <v>74</v>
      </c>
      <c r="F13" s="50" t="s">
        <v>75</v>
      </c>
      <c r="G13" s="120" t="s">
        <v>76</v>
      </c>
      <c r="H13" s="121"/>
      <c r="I13" s="73"/>
      <c r="J13" s="120"/>
      <c r="K13" s="130">
        <v>-19572.81</v>
      </c>
      <c r="L13" s="136" t="s">
        <v>77</v>
      </c>
      <c r="M13" s="73"/>
      <c r="N13" s="74"/>
      <c r="O13" s="130">
        <v>-395631.07</v>
      </c>
      <c r="P13" s="108" t="s">
        <v>78</v>
      </c>
      <c r="Q13" s="131"/>
      <c r="R13" s="108"/>
      <c r="S13" s="108"/>
      <c r="T13" s="132"/>
      <c r="U13" s="6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46"/>
      <c r="B14" s="122"/>
      <c r="C14" s="118">
        <v>-124806.46</v>
      </c>
      <c r="D14" s="134"/>
      <c r="E14" s="135" t="s">
        <v>74</v>
      </c>
      <c r="F14" s="50" t="s">
        <v>75</v>
      </c>
      <c r="G14" s="120" t="s">
        <v>79</v>
      </c>
      <c r="H14" s="121"/>
      <c r="I14" s="73"/>
      <c r="J14" s="120"/>
      <c r="K14" s="46"/>
      <c r="L14" s="46"/>
      <c r="M14" s="73"/>
      <c r="N14" s="74"/>
      <c r="O14" s="68"/>
      <c r="P14" s="68"/>
      <c r="Q14" s="137"/>
      <c r="R14" s="108"/>
      <c r="S14" s="108"/>
      <c r="T14" s="132"/>
      <c r="U14" s="10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46"/>
      <c r="B15" s="117"/>
      <c r="C15" s="118"/>
      <c r="D15" s="119"/>
      <c r="E15" s="50"/>
      <c r="F15" s="50"/>
      <c r="G15" s="120"/>
      <c r="H15" s="121"/>
      <c r="I15" s="73"/>
      <c r="J15" s="120"/>
      <c r="K15" s="98"/>
      <c r="L15" s="98"/>
      <c r="M15" s="73"/>
      <c r="N15" s="74"/>
      <c r="O15" s="130"/>
      <c r="P15" s="108"/>
      <c r="Q15" s="131"/>
      <c r="R15" s="108"/>
      <c r="S15" s="108"/>
      <c r="T15" s="132"/>
      <c r="U15" s="100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16384">
      <c r="A16" s="46"/>
      <c r="B16" s="122"/>
      <c r="C16" s="118"/>
      <c r="D16" s="49"/>
      <c r="E16" s="50"/>
      <c r="F16" s="50"/>
      <c r="G16" s="123"/>
      <c r="H16" s="121"/>
      <c r="I16" s="73"/>
      <c r="J16" s="73"/>
      <c r="K16" s="46"/>
      <c r="L16" s="46"/>
      <c r="M16" s="73"/>
      <c r="N16" s="74"/>
      <c r="O16" s="73"/>
      <c r="P16" s="74"/>
      <c r="Q16" s="137"/>
      <c r="R16" s="108"/>
      <c r="S16" s="108"/>
      <c r="T16" s="109"/>
      <c r="U16" s="10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16384">
      <c r="A17" s="21"/>
      <c r="B17" s="124"/>
      <c r="C17" s="115"/>
      <c r="D17" s="35"/>
      <c r="E17" s="65"/>
      <c r="F17" s="125"/>
      <c r="G17" s="126"/>
      <c r="H17" s="127"/>
      <c r="I17" s="27"/>
      <c r="J17" s="27"/>
      <c r="K17" s="27"/>
      <c r="L17" s="27"/>
      <c r="M17" s="27"/>
      <c r="N17" s="66"/>
      <c r="O17" s="27"/>
      <c r="P17" s="66"/>
      <c r="Q17" s="99"/>
      <c r="R17" s="10"/>
      <c r="S17" s="10"/>
      <c r="T17" s="102"/>
      <c r="U17" s="10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16384">
      <c r="A18" s="21"/>
      <c r="B18" s="124"/>
      <c r="C18" s="115"/>
      <c r="D18" s="35"/>
      <c r="E18" s="25"/>
      <c r="F18" s="25"/>
      <c r="G18" s="126"/>
      <c r="H18" s="128"/>
      <c r="I18" s="27"/>
      <c r="J18" s="27"/>
      <c r="K18" s="65"/>
      <c r="L18" s="65"/>
      <c r="M18" s="27"/>
      <c r="N18" s="66"/>
      <c r="O18" s="27"/>
      <c r="P18" s="66"/>
      <c r="Q18" s="99"/>
      <c r="R18" s="10"/>
      <c r="S18" s="10"/>
      <c r="T18" s="102"/>
      <c r="U18" s="100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16384">
      <c r="A19" s="21"/>
      <c r="B19" s="124"/>
      <c r="C19" s="129"/>
      <c r="D19" s="35"/>
      <c r="E19" s="65"/>
      <c r="F19" s="125"/>
      <c r="G19" s="126"/>
      <c r="H19" s="127"/>
      <c r="I19" s="27"/>
      <c r="J19" s="27"/>
      <c r="K19" s="27"/>
      <c r="L19" s="27"/>
      <c r="M19" s="27"/>
      <c r="N19" s="66"/>
      <c r="O19" s="27"/>
      <c r="P19" s="66"/>
      <c r="Q19" s="101"/>
      <c r="R19" s="10"/>
      <c r="S19" s="10"/>
      <c r="T19" s="102"/>
      <c r="U19" s="110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16384">
      <c r="A20" s="21"/>
      <c r="B20" s="124"/>
      <c r="C20" s="115"/>
      <c r="D20" s="35"/>
      <c r="E20" s="25"/>
      <c r="F20" s="25"/>
      <c r="G20" s="126"/>
      <c r="H20" s="128"/>
      <c r="I20" s="27"/>
      <c r="J20" s="27"/>
      <c r="K20" s="27"/>
      <c r="L20" s="27"/>
      <c r="M20" s="27"/>
      <c r="N20" s="66"/>
      <c r="O20" s="27"/>
      <c r="P20" s="66"/>
      <c r="Q20" s="101"/>
      <c r="R20" s="10"/>
      <c r="S20" s="10"/>
      <c r="T20" s="102"/>
      <c r="U20" s="110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16384">
      <c r="A21" s="21"/>
      <c r="B21" s="124"/>
      <c r="C21" s="115"/>
      <c r="D21" s="35"/>
      <c r="E21" s="25"/>
      <c r="F21" s="25"/>
      <c r="G21" s="126"/>
      <c r="H21" s="128"/>
      <c r="I21" s="27"/>
      <c r="J21" s="27"/>
      <c r="K21" s="27"/>
      <c r="L21" s="27"/>
      <c r="M21" s="27"/>
      <c r="N21" s="66"/>
      <c r="O21" s="27"/>
      <c r="P21" s="66"/>
      <c r="Q21" s="101"/>
      <c r="R21" s="10"/>
      <c r="S21" s="10"/>
      <c r="T21" s="102"/>
      <c r="U21" s="110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16384">
      <c r="A22" s="46"/>
      <c r="B22" s="47"/>
      <c r="C22" s="118"/>
      <c r="D22" s="49"/>
      <c r="E22" s="50"/>
      <c r="F22" s="50"/>
      <c r="G22" s="51"/>
      <c r="H22" s="52"/>
      <c r="I22" s="73"/>
      <c r="J22" s="73"/>
      <c r="K22" s="73"/>
      <c r="L22" s="73"/>
      <c r="M22" s="73"/>
      <c r="N22" s="74"/>
      <c r="O22" s="73"/>
      <c r="P22" s="74"/>
      <c r="Q22" s="107"/>
      <c r="R22" s="108"/>
      <c r="S22" s="108"/>
      <c r="T22" s="109"/>
      <c r="U22" s="11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16384">
      <c r="A23" s="46"/>
      <c r="B23" s="47"/>
      <c r="C23" s="118"/>
      <c r="D23" s="49"/>
      <c r="E23" s="50"/>
      <c r="F23" s="50"/>
      <c r="G23" s="51"/>
      <c r="H23" s="52"/>
      <c r="I23" s="73"/>
      <c r="J23" s="73"/>
      <c r="K23" s="73"/>
      <c r="L23" s="73"/>
      <c r="M23" s="73"/>
      <c r="N23" s="74"/>
      <c r="O23" s="73"/>
      <c r="P23" s="74"/>
      <c r="Q23" s="107"/>
      <c r="R23" s="108"/>
      <c r="S23" s="108"/>
      <c r="T23" s="109"/>
      <c r="U23" s="11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16384">
      <c r="A24" s="46"/>
      <c r="B24" s="47"/>
      <c r="C24" s="118"/>
      <c r="D24" s="49"/>
      <c r="E24" s="50"/>
      <c r="F24" s="50"/>
      <c r="G24" s="51"/>
      <c r="H24" s="52"/>
      <c r="I24" s="73"/>
      <c r="J24" s="73"/>
      <c r="K24" s="73"/>
      <c r="L24" s="73"/>
      <c r="M24" s="73"/>
      <c r="N24" s="74"/>
      <c r="O24" s="73"/>
      <c r="P24" s="74"/>
      <c r="Q24" s="107"/>
      <c r="R24" s="108"/>
      <c r="S24" s="108"/>
      <c r="T24" s="109"/>
      <c r="U24" s="11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54</v>
      </c>
      <c r="B25" s="7"/>
      <c r="C25" s="53">
        <f>SUM(C8:C24)</f>
        <v>1788892.61</v>
      </c>
      <c r="D25" s="54">
        <f>SUM(D8:D24)</f>
        <v>32122</v>
      </c>
      <c r="E25" s="55"/>
      <c r="F25" s="55"/>
      <c r="G25" s="55"/>
      <c r="H25" s="53" t="s">
        <v>55</v>
      </c>
      <c r="I25" s="67">
        <f>SUM(I8:I24)</f>
        <v>20801.0768</v>
      </c>
      <c r="J25" s="55"/>
      <c r="K25" s="67">
        <f>SUM(K8:K17)</f>
        <v>239117.01</v>
      </c>
      <c r="L25" s="67"/>
      <c r="M25" s="67">
        <f>SUM(M8:M24)</f>
        <v>13901</v>
      </c>
      <c r="N25" s="53" t="s">
        <v>55</v>
      </c>
      <c r="O25" s="67">
        <f>SUM(O8:O24)</f>
        <v>307002.79</v>
      </c>
      <c r="P25" s="53" t="s">
        <v>55</v>
      </c>
      <c r="Q25" s="53" t="s">
        <v>55</v>
      </c>
      <c r="R25" s="53"/>
      <c r="S25" s="53"/>
      <c r="T25" s="67">
        <f>SUM(T8:T24)</f>
        <v>962130</v>
      </c>
      <c r="U25" s="111">
        <f>D25+C25-T25-I25-K25-M25-O25</f>
        <v>278062.7332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56" t="s">
        <v>56</v>
      </c>
      <c r="B26" s="56"/>
      <c r="C26" s="56" t="s">
        <v>57</v>
      </c>
      <c r="D26" s="56"/>
      <c r="E26" s="56"/>
      <c r="F26" s="57">
        <f>O26</f>
        <v>291215.07</v>
      </c>
      <c r="G26" s="58"/>
      <c r="H26" s="59" t="s">
        <v>58</v>
      </c>
      <c r="I26" s="75"/>
      <c r="J26" s="75"/>
      <c r="K26" s="75"/>
      <c r="L26" s="75"/>
      <c r="M26" s="76"/>
      <c r="N26" s="56" t="s">
        <v>59</v>
      </c>
      <c r="O26" s="77">
        <f>166408.61+124806.46</f>
        <v>291215.07</v>
      </c>
      <c r="P26" s="78"/>
      <c r="Q26" s="78"/>
      <c r="R26" s="78"/>
      <c r="S26" s="78"/>
      <c r="T26" s="78"/>
      <c r="U26" s="112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56"/>
      <c r="B27" s="56"/>
      <c r="C27" s="56" t="s">
        <v>60</v>
      </c>
      <c r="D27" s="56"/>
      <c r="E27" s="56"/>
      <c r="F27" s="57">
        <v>0</v>
      </c>
      <c r="G27" s="58"/>
      <c r="H27" s="60"/>
      <c r="I27" s="79"/>
      <c r="J27" s="79"/>
      <c r="K27" s="79"/>
      <c r="L27" s="79"/>
      <c r="M27" s="80"/>
      <c r="N27" s="56" t="s">
        <v>61</v>
      </c>
      <c r="O27" s="81">
        <f>O26</f>
        <v>291215.07</v>
      </c>
      <c r="P27" s="82"/>
      <c r="Q27" s="82"/>
      <c r="R27" s="82"/>
      <c r="S27" s="82"/>
      <c r="T27" s="82"/>
      <c r="U27" s="113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1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7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2"/>
      <c r="J2" s="8"/>
      <c r="K2" s="8"/>
      <c r="L2" s="8"/>
      <c r="M2" s="8"/>
      <c r="N2" s="8"/>
      <c r="O2" s="63" t="s">
        <v>4</v>
      </c>
      <c r="P2" s="63"/>
      <c r="Q2" s="83">
        <v>14065</v>
      </c>
      <c r="R2" s="64" t="s">
        <v>5</v>
      </c>
      <c r="S2" s="64"/>
      <c r="T2" s="84"/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4160215.35</v>
      </c>
      <c r="D3" s="10"/>
      <c r="E3" s="10"/>
      <c r="F3" s="10" t="s">
        <v>7</v>
      </c>
      <c r="G3" s="11">
        <v>44376</v>
      </c>
      <c r="H3" s="7" t="s">
        <v>8</v>
      </c>
      <c r="I3" s="7"/>
      <c r="J3" s="21" t="s">
        <v>9</v>
      </c>
      <c r="K3" s="21"/>
      <c r="L3" s="21"/>
      <c r="M3" s="21"/>
      <c r="N3" s="21"/>
      <c r="O3" s="7" t="s">
        <v>10</v>
      </c>
      <c r="P3" s="7"/>
      <c r="Q3" s="21" t="s">
        <v>11</v>
      </c>
      <c r="R3" s="86" t="s">
        <v>12</v>
      </c>
      <c r="S3" s="87"/>
      <c r="T3" s="88" t="s">
        <v>13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/>
      <c r="D4" s="10"/>
      <c r="E4" s="10"/>
      <c r="F4" s="10" t="s">
        <v>15</v>
      </c>
      <c r="G4" s="12"/>
      <c r="H4" s="7" t="s">
        <v>16</v>
      </c>
      <c r="I4" s="7"/>
      <c r="J4" s="21" t="s">
        <v>17</v>
      </c>
      <c r="K4" s="21"/>
      <c r="L4" s="21"/>
      <c r="M4" s="21"/>
      <c r="N4" s="21"/>
      <c r="O4" s="7" t="s">
        <v>18</v>
      </c>
      <c r="P4" s="7"/>
      <c r="Q4" s="66" t="s">
        <v>19</v>
      </c>
      <c r="R4" s="10" t="s">
        <v>20</v>
      </c>
      <c r="S4" s="66" t="s">
        <v>21</v>
      </c>
      <c r="T4" s="89" t="s">
        <v>22</v>
      </c>
      <c r="U4" s="90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23</v>
      </c>
      <c r="B5" s="13" t="s">
        <v>24</v>
      </c>
      <c r="C5" s="14"/>
      <c r="D5" s="14"/>
      <c r="E5" s="14"/>
      <c r="F5" s="15"/>
      <c r="G5" s="16" t="s">
        <v>25</v>
      </c>
      <c r="H5" s="13" t="s">
        <v>24</v>
      </c>
      <c r="I5" s="14"/>
      <c r="J5" s="15"/>
      <c r="K5" s="13" t="s">
        <v>26</v>
      </c>
      <c r="L5" s="14"/>
      <c r="M5" s="13" t="s">
        <v>27</v>
      </c>
      <c r="N5" s="15"/>
      <c r="O5" s="13" t="s">
        <v>28</v>
      </c>
      <c r="P5" s="15"/>
      <c r="Q5" s="91" t="s">
        <v>29</v>
      </c>
      <c r="R5" s="92"/>
      <c r="S5" s="92"/>
      <c r="T5" s="89" t="s">
        <v>30</v>
      </c>
      <c r="U5" s="93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32</v>
      </c>
      <c r="C6" s="18"/>
      <c r="D6" s="18"/>
      <c r="E6" s="18"/>
      <c r="F6" s="19"/>
      <c r="G6" s="7"/>
      <c r="H6" s="17" t="s">
        <v>33</v>
      </c>
      <c r="I6" s="18"/>
      <c r="J6" s="19"/>
      <c r="K6" s="17" t="s">
        <v>34</v>
      </c>
      <c r="L6" s="18"/>
      <c r="M6" s="17" t="s">
        <v>35</v>
      </c>
      <c r="N6" s="19"/>
      <c r="O6" s="17" t="s">
        <v>36</v>
      </c>
      <c r="P6" s="19"/>
      <c r="Q6" s="94" t="s">
        <v>37</v>
      </c>
      <c r="R6" s="95"/>
      <c r="S6" s="95"/>
      <c r="T6" s="89"/>
      <c r="U6" s="93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20" t="s">
        <v>43</v>
      </c>
      <c r="H7" s="7" t="s">
        <v>44</v>
      </c>
      <c r="I7" s="10" t="s">
        <v>45</v>
      </c>
      <c r="J7" s="10" t="s">
        <v>46</v>
      </c>
      <c r="K7" s="64" t="s">
        <v>45</v>
      </c>
      <c r="L7" s="64" t="s">
        <v>46</v>
      </c>
      <c r="M7" s="10" t="s">
        <v>45</v>
      </c>
      <c r="N7" s="7" t="s">
        <v>46</v>
      </c>
      <c r="O7" s="7" t="s">
        <v>45</v>
      </c>
      <c r="P7" s="7" t="s">
        <v>46</v>
      </c>
      <c r="Q7" s="10" t="s">
        <v>47</v>
      </c>
      <c r="R7" s="10" t="s">
        <v>48</v>
      </c>
      <c r="S7" s="10" t="s">
        <v>49</v>
      </c>
      <c r="T7" s="89"/>
      <c r="U7" s="93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16384">
      <c r="A8" s="21">
        <v>1</v>
      </c>
      <c r="B8" s="22">
        <v>44413</v>
      </c>
      <c r="C8" s="115"/>
      <c r="D8" s="24">
        <v>32122</v>
      </c>
      <c r="E8" s="25" t="s">
        <v>50</v>
      </c>
      <c r="F8" s="26" t="s">
        <v>51</v>
      </c>
      <c r="G8" s="27"/>
      <c r="H8" s="28"/>
      <c r="I8" s="27"/>
      <c r="J8" s="65"/>
      <c r="K8" s="21"/>
      <c r="L8" s="21"/>
      <c r="M8" s="27"/>
      <c r="N8" s="66" t="s">
        <v>52</v>
      </c>
      <c r="O8" s="67"/>
      <c r="P8" s="10"/>
      <c r="Q8" s="96" t="s">
        <v>53</v>
      </c>
      <c r="R8" s="68"/>
      <c r="S8" s="68"/>
      <c r="T8" s="97">
        <v>32122</v>
      </c>
      <c r="U8" s="9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7" customHeight="1" spans="1:16384">
      <c r="A9" s="21">
        <v>2</v>
      </c>
      <c r="B9" s="22">
        <v>44448</v>
      </c>
      <c r="C9" s="116">
        <v>2080107.68</v>
      </c>
      <c r="D9" s="24"/>
      <c r="E9" s="25" t="s">
        <v>62</v>
      </c>
      <c r="F9" s="25" t="s">
        <v>63</v>
      </c>
      <c r="G9" s="30"/>
      <c r="H9" s="28">
        <v>0.01</v>
      </c>
      <c r="I9" s="27">
        <f>C9*H9</f>
        <v>20801.0768</v>
      </c>
      <c r="J9" s="65"/>
      <c r="K9" s="68">
        <v>41602.16</v>
      </c>
      <c r="L9" s="68" t="s">
        <v>64</v>
      </c>
      <c r="M9" s="27">
        <v>350</v>
      </c>
      <c r="N9" s="66" t="s">
        <v>65</v>
      </c>
      <c r="O9" s="67">
        <v>702633.86</v>
      </c>
      <c r="P9" s="10" t="s">
        <v>66</v>
      </c>
      <c r="Q9" s="96" t="s">
        <v>67</v>
      </c>
      <c r="R9" s="10">
        <v>640008</v>
      </c>
      <c r="S9" s="10"/>
      <c r="T9" s="97">
        <v>640008</v>
      </c>
      <c r="U9" s="6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4" customHeight="1" spans="1:16384">
      <c r="A10" s="21"/>
      <c r="B10" s="22"/>
      <c r="C10" s="115"/>
      <c r="D10" s="24"/>
      <c r="E10" s="25"/>
      <c r="F10" s="25"/>
      <c r="G10" s="30"/>
      <c r="H10" s="28"/>
      <c r="I10" s="27"/>
      <c r="J10" s="31"/>
      <c r="K10" s="21">
        <v>213549.57</v>
      </c>
      <c r="L10" s="21" t="s">
        <v>68</v>
      </c>
      <c r="M10" s="27">
        <v>500</v>
      </c>
      <c r="N10" s="66" t="s">
        <v>69</v>
      </c>
      <c r="O10" s="67"/>
      <c r="P10" s="10"/>
      <c r="Q10" s="96" t="s">
        <v>70</v>
      </c>
      <c r="R10" s="10">
        <v>290000</v>
      </c>
      <c r="S10" s="10"/>
      <c r="T10" s="97">
        <v>290000</v>
      </c>
      <c r="U10" s="6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21"/>
      <c r="B11" s="22"/>
      <c r="C11" s="116"/>
      <c r="D11" s="24"/>
      <c r="E11" s="26"/>
      <c r="F11" s="26"/>
      <c r="G11" s="31"/>
      <c r="H11" s="28"/>
      <c r="I11" s="27"/>
      <c r="J11" s="65"/>
      <c r="K11" s="68">
        <v>3538.09</v>
      </c>
      <c r="L11" s="68" t="s">
        <v>71</v>
      </c>
      <c r="M11" s="27">
        <v>13000</v>
      </c>
      <c r="N11" s="66" t="s">
        <v>72</v>
      </c>
      <c r="O11" s="69"/>
      <c r="P11" s="70"/>
      <c r="Q11" s="96"/>
      <c r="R11" s="10"/>
      <c r="S11" s="10"/>
      <c r="T11" s="97"/>
      <c r="U11" s="6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21"/>
      <c r="B12" s="22"/>
      <c r="C12" s="115"/>
      <c r="D12" s="24"/>
      <c r="E12" s="26"/>
      <c r="F12" s="25"/>
      <c r="G12" s="31"/>
      <c r="H12" s="28"/>
      <c r="I12" s="27"/>
      <c r="J12" s="31"/>
      <c r="K12" s="21"/>
      <c r="L12" s="21"/>
      <c r="M12" s="27">
        <v>51</v>
      </c>
      <c r="N12" s="66" t="s">
        <v>73</v>
      </c>
      <c r="O12" s="67"/>
      <c r="P12" s="10"/>
      <c r="Q12" s="96"/>
      <c r="R12" s="10"/>
      <c r="S12" s="10"/>
      <c r="T12" s="97"/>
      <c r="U12" s="6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21">
        <v>3</v>
      </c>
      <c r="B13" s="22">
        <v>44477</v>
      </c>
      <c r="C13" s="115">
        <v>-166408.61</v>
      </c>
      <c r="D13" s="24"/>
      <c r="E13" s="26" t="s">
        <v>74</v>
      </c>
      <c r="F13" s="25" t="s">
        <v>75</v>
      </c>
      <c r="G13" s="31" t="s">
        <v>76</v>
      </c>
      <c r="H13" s="28"/>
      <c r="I13" s="27"/>
      <c r="J13" s="31"/>
      <c r="K13" s="67">
        <v>-19572.81</v>
      </c>
      <c r="L13" s="70" t="s">
        <v>77</v>
      </c>
      <c r="M13" s="27"/>
      <c r="N13" s="66"/>
      <c r="O13" s="67">
        <v>-395631.07</v>
      </c>
      <c r="P13" s="10" t="s">
        <v>78</v>
      </c>
      <c r="Q13" s="96"/>
      <c r="R13" s="10"/>
      <c r="S13" s="10"/>
      <c r="T13" s="97"/>
      <c r="U13" s="6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21"/>
      <c r="B14" s="32"/>
      <c r="C14" s="115">
        <v>-124806.46</v>
      </c>
      <c r="D14" s="24"/>
      <c r="E14" s="26" t="s">
        <v>74</v>
      </c>
      <c r="F14" s="25" t="s">
        <v>75</v>
      </c>
      <c r="G14" s="31" t="s">
        <v>79</v>
      </c>
      <c r="H14" s="28"/>
      <c r="I14" s="27"/>
      <c r="J14" s="31"/>
      <c r="K14" s="21"/>
      <c r="L14" s="21"/>
      <c r="M14" s="27"/>
      <c r="N14" s="66"/>
      <c r="O14" s="68"/>
      <c r="P14" s="68"/>
      <c r="Q14" s="99"/>
      <c r="R14" s="10"/>
      <c r="S14" s="10"/>
      <c r="T14" s="97"/>
      <c r="U14" s="10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56" customHeight="1" spans="1:16384">
      <c r="A15" s="46">
        <v>4</v>
      </c>
      <c r="B15" s="117">
        <v>44478</v>
      </c>
      <c r="C15" s="118">
        <v>2080107.67</v>
      </c>
      <c r="D15" s="119"/>
      <c r="E15" s="50" t="s">
        <v>62</v>
      </c>
      <c r="F15" s="50" t="s">
        <v>63</v>
      </c>
      <c r="G15" s="120"/>
      <c r="H15" s="121">
        <v>0.01</v>
      </c>
      <c r="I15" s="73">
        <v>20801.08</v>
      </c>
      <c r="J15" s="120"/>
      <c r="K15" s="98">
        <v>0</v>
      </c>
      <c r="L15" s="98"/>
      <c r="M15" s="73">
        <v>400</v>
      </c>
      <c r="N15" s="74" t="s">
        <v>65</v>
      </c>
      <c r="O15" s="130"/>
      <c r="P15" s="108"/>
      <c r="Q15" s="131" t="s">
        <v>80</v>
      </c>
      <c r="R15" s="108">
        <v>600006.15</v>
      </c>
      <c r="S15" s="108"/>
      <c r="T15" s="132">
        <v>600000</v>
      </c>
      <c r="U15" s="100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6" customHeight="1" spans="1:16384">
      <c r="A16" s="46"/>
      <c r="B16" s="122"/>
      <c r="C16" s="118"/>
      <c r="D16" s="49"/>
      <c r="E16" s="50"/>
      <c r="F16" s="50"/>
      <c r="G16" s="123"/>
      <c r="H16" s="121"/>
      <c r="I16" s="73"/>
      <c r="J16" s="73"/>
      <c r="K16" s="46"/>
      <c r="L16" s="46"/>
      <c r="M16" s="73"/>
      <c r="N16" s="74"/>
      <c r="O16" s="73"/>
      <c r="P16" s="74"/>
      <c r="Q16" s="107" t="s">
        <v>81</v>
      </c>
      <c r="R16" s="108">
        <v>1000000</v>
      </c>
      <c r="S16" s="108"/>
      <c r="T16" s="109">
        <v>1000000</v>
      </c>
      <c r="U16" s="10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customHeight="1" spans="1:16384">
      <c r="A17" s="21"/>
      <c r="B17" s="124"/>
      <c r="C17" s="115"/>
      <c r="D17" s="35"/>
      <c r="E17" s="65"/>
      <c r="F17" s="125"/>
      <c r="G17" s="126"/>
      <c r="H17" s="127"/>
      <c r="I17" s="27"/>
      <c r="J17" s="27"/>
      <c r="K17" s="27"/>
      <c r="L17" s="27"/>
      <c r="M17" s="27"/>
      <c r="N17" s="66"/>
      <c r="O17" s="27"/>
      <c r="P17" s="66"/>
      <c r="Q17" s="99"/>
      <c r="R17" s="10"/>
      <c r="S17" s="10"/>
      <c r="T17" s="102"/>
      <c r="U17" s="100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customHeight="1" spans="1:16384">
      <c r="A18" s="21"/>
      <c r="B18" s="124"/>
      <c r="C18" s="115"/>
      <c r="D18" s="35"/>
      <c r="E18" s="25"/>
      <c r="F18" s="25"/>
      <c r="G18" s="126"/>
      <c r="H18" s="128"/>
      <c r="I18" s="27"/>
      <c r="J18" s="27"/>
      <c r="K18" s="65"/>
      <c r="L18" s="65"/>
      <c r="M18" s="27"/>
      <c r="N18" s="66"/>
      <c r="O18" s="27"/>
      <c r="P18" s="66"/>
      <c r="Q18" s="99"/>
      <c r="R18" s="10"/>
      <c r="S18" s="10"/>
      <c r="T18" s="102"/>
      <c r="U18" s="100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customHeight="1" spans="1:16384">
      <c r="A19" s="21"/>
      <c r="B19" s="124"/>
      <c r="C19" s="129"/>
      <c r="D19" s="35"/>
      <c r="E19" s="65"/>
      <c r="F19" s="125"/>
      <c r="G19" s="126"/>
      <c r="H19" s="127"/>
      <c r="I19" s="27"/>
      <c r="J19" s="27"/>
      <c r="K19" s="27"/>
      <c r="L19" s="27"/>
      <c r="M19" s="27"/>
      <c r="N19" s="66"/>
      <c r="O19" s="27"/>
      <c r="P19" s="66"/>
      <c r="Q19" s="101"/>
      <c r="R19" s="10"/>
      <c r="S19" s="10"/>
      <c r="T19" s="102"/>
      <c r="U19" s="110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customHeight="1" spans="1:16384">
      <c r="A20" s="21"/>
      <c r="B20" s="124"/>
      <c r="C20" s="115"/>
      <c r="D20" s="35"/>
      <c r="E20" s="25"/>
      <c r="F20" s="25"/>
      <c r="G20" s="126"/>
      <c r="H20" s="128"/>
      <c r="I20" s="27"/>
      <c r="J20" s="27"/>
      <c r="K20" s="27"/>
      <c r="L20" s="27"/>
      <c r="M20" s="27"/>
      <c r="N20" s="66"/>
      <c r="O20" s="27"/>
      <c r="P20" s="66"/>
      <c r="Q20" s="101"/>
      <c r="R20" s="10"/>
      <c r="S20" s="10"/>
      <c r="T20" s="102"/>
      <c r="U20" s="110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customHeight="1" spans="1:16384">
      <c r="A21" s="21"/>
      <c r="B21" s="124"/>
      <c r="C21" s="115"/>
      <c r="D21" s="35"/>
      <c r="E21" s="25"/>
      <c r="F21" s="25"/>
      <c r="G21" s="126"/>
      <c r="H21" s="128"/>
      <c r="I21" s="27"/>
      <c r="J21" s="27"/>
      <c r="K21" s="27"/>
      <c r="L21" s="27"/>
      <c r="M21" s="27"/>
      <c r="N21" s="66"/>
      <c r="O21" s="27"/>
      <c r="P21" s="66"/>
      <c r="Q21" s="101"/>
      <c r="R21" s="10"/>
      <c r="S21" s="10"/>
      <c r="T21" s="102"/>
      <c r="U21" s="110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customHeight="1" spans="1:16384">
      <c r="A22" s="46"/>
      <c r="B22" s="47"/>
      <c r="C22" s="118"/>
      <c r="D22" s="49"/>
      <c r="E22" s="50"/>
      <c r="F22" s="50"/>
      <c r="G22" s="51"/>
      <c r="H22" s="52"/>
      <c r="I22" s="73"/>
      <c r="J22" s="73"/>
      <c r="K22" s="73"/>
      <c r="L22" s="73"/>
      <c r="M22" s="73"/>
      <c r="N22" s="74"/>
      <c r="O22" s="73"/>
      <c r="P22" s="74"/>
      <c r="Q22" s="107"/>
      <c r="R22" s="108"/>
      <c r="S22" s="108"/>
      <c r="T22" s="109"/>
      <c r="U22" s="11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customHeight="1" spans="1:16384">
      <c r="A23" s="46"/>
      <c r="B23" s="47"/>
      <c r="C23" s="118"/>
      <c r="D23" s="49"/>
      <c r="E23" s="50"/>
      <c r="F23" s="50"/>
      <c r="G23" s="51"/>
      <c r="H23" s="52"/>
      <c r="I23" s="73"/>
      <c r="J23" s="73"/>
      <c r="K23" s="73"/>
      <c r="L23" s="73"/>
      <c r="M23" s="73"/>
      <c r="N23" s="74"/>
      <c r="O23" s="73"/>
      <c r="P23" s="74"/>
      <c r="Q23" s="107"/>
      <c r="R23" s="108"/>
      <c r="S23" s="108"/>
      <c r="T23" s="109"/>
      <c r="U23" s="11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customHeight="1" spans="1:16384">
      <c r="A24" s="46"/>
      <c r="B24" s="47"/>
      <c r="C24" s="118"/>
      <c r="D24" s="49"/>
      <c r="E24" s="50"/>
      <c r="F24" s="50"/>
      <c r="G24" s="51"/>
      <c r="H24" s="52"/>
      <c r="I24" s="73"/>
      <c r="J24" s="73"/>
      <c r="K24" s="73"/>
      <c r="L24" s="73"/>
      <c r="M24" s="73"/>
      <c r="N24" s="74"/>
      <c r="O24" s="73"/>
      <c r="P24" s="74"/>
      <c r="Q24" s="107"/>
      <c r="R24" s="108"/>
      <c r="S24" s="108"/>
      <c r="T24" s="109"/>
      <c r="U24" s="11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54</v>
      </c>
      <c r="B25" s="7"/>
      <c r="C25" s="53">
        <f>SUM(C8:C24)</f>
        <v>3869000.28</v>
      </c>
      <c r="D25" s="54">
        <f>SUM(D8:D24)</f>
        <v>32122</v>
      </c>
      <c r="E25" s="55"/>
      <c r="F25" s="55"/>
      <c r="G25" s="55"/>
      <c r="H25" s="53" t="s">
        <v>55</v>
      </c>
      <c r="I25" s="67">
        <f>SUM(I8:I24)</f>
        <v>41602.1568</v>
      </c>
      <c r="J25" s="55"/>
      <c r="K25" s="67">
        <f>SUM(K8:K17)</f>
        <v>239117.01</v>
      </c>
      <c r="L25" s="67"/>
      <c r="M25" s="67">
        <f>SUM(M8:M24)</f>
        <v>14301</v>
      </c>
      <c r="N25" s="53" t="s">
        <v>55</v>
      </c>
      <c r="O25" s="67">
        <f>SUM(O8:O24)</f>
        <v>307002.79</v>
      </c>
      <c r="P25" s="53" t="s">
        <v>55</v>
      </c>
      <c r="Q25" s="53" t="s">
        <v>55</v>
      </c>
      <c r="R25" s="53"/>
      <c r="S25" s="53"/>
      <c r="T25" s="67">
        <f>SUM(T8:T24)</f>
        <v>2562130</v>
      </c>
      <c r="U25" s="111">
        <f>D25+C25-T25-I25-K25-M25-O25</f>
        <v>736969.3232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56" t="s">
        <v>56</v>
      </c>
      <c r="B26" s="56"/>
      <c r="C26" s="56" t="s">
        <v>57</v>
      </c>
      <c r="D26" s="56"/>
      <c r="E26" s="56"/>
      <c r="F26" s="57">
        <f>O26</f>
        <v>1600000</v>
      </c>
      <c r="G26" s="58"/>
      <c r="H26" s="59" t="s">
        <v>58</v>
      </c>
      <c r="I26" s="75"/>
      <c r="J26" s="75"/>
      <c r="K26" s="75"/>
      <c r="L26" s="75"/>
      <c r="M26" s="76"/>
      <c r="N26" s="56" t="s">
        <v>59</v>
      </c>
      <c r="O26" s="77">
        <f>T16+T15</f>
        <v>1600000</v>
      </c>
      <c r="P26" s="78"/>
      <c r="Q26" s="78"/>
      <c r="R26" s="78"/>
      <c r="S26" s="78"/>
      <c r="T26" s="78"/>
      <c r="U26" s="112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56"/>
      <c r="B27" s="56"/>
      <c r="C27" s="56" t="s">
        <v>60</v>
      </c>
      <c r="D27" s="56"/>
      <c r="E27" s="56"/>
      <c r="F27" s="57">
        <v>0</v>
      </c>
      <c r="G27" s="58"/>
      <c r="H27" s="60"/>
      <c r="I27" s="79"/>
      <c r="J27" s="79"/>
      <c r="K27" s="79"/>
      <c r="L27" s="79"/>
      <c r="M27" s="80"/>
      <c r="N27" s="56" t="s">
        <v>61</v>
      </c>
      <c r="O27" s="81">
        <f>O26</f>
        <v>1600000</v>
      </c>
      <c r="P27" s="82"/>
      <c r="Q27" s="82"/>
      <c r="R27" s="82"/>
      <c r="S27" s="82"/>
      <c r="T27" s="82"/>
      <c r="U27" s="113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1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abSelected="1" workbookViewId="0">
      <pane xSplit="1" ySplit="6" topLeftCell="B18" activePane="bottomRight" state="frozen"/>
      <selection/>
      <selection pane="topRight"/>
      <selection pane="bottomLeft"/>
      <selection pane="bottomRight" activeCell="D24" sqref="D24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2"/>
      <c r="J2" s="8" t="s">
        <v>82</v>
      </c>
      <c r="K2" s="8"/>
      <c r="L2" s="8"/>
      <c r="M2" s="8"/>
      <c r="N2" s="8"/>
      <c r="O2" s="63" t="s">
        <v>4</v>
      </c>
      <c r="P2" s="63"/>
      <c r="Q2" s="83">
        <v>14065</v>
      </c>
      <c r="R2" s="64" t="s">
        <v>5</v>
      </c>
      <c r="S2" s="64"/>
      <c r="T2" s="84"/>
      <c r="U2" s="8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4160215.35</v>
      </c>
      <c r="D3" s="10"/>
      <c r="E3" s="10"/>
      <c r="F3" s="10" t="s">
        <v>7</v>
      </c>
      <c r="G3" s="11">
        <v>44376</v>
      </c>
      <c r="H3" s="7" t="s">
        <v>8</v>
      </c>
      <c r="I3" s="7"/>
      <c r="J3" s="21" t="s">
        <v>83</v>
      </c>
      <c r="K3" s="21"/>
      <c r="L3" s="21"/>
      <c r="M3" s="21"/>
      <c r="N3" s="21"/>
      <c r="O3" s="7" t="s">
        <v>10</v>
      </c>
      <c r="P3" s="7"/>
      <c r="Q3" s="21" t="s">
        <v>11</v>
      </c>
      <c r="R3" s="86" t="s">
        <v>12</v>
      </c>
      <c r="S3" s="87"/>
      <c r="T3" s="88" t="s">
        <v>13</v>
      </c>
      <c r="U3" s="88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>
        <v>4422692.24</v>
      </c>
      <c r="D4" s="10"/>
      <c r="E4" s="10"/>
      <c r="F4" s="10" t="s">
        <v>15</v>
      </c>
      <c r="G4" s="12"/>
      <c r="H4" s="7" t="s">
        <v>16</v>
      </c>
      <c r="I4" s="7"/>
      <c r="J4" s="21" t="s">
        <v>17</v>
      </c>
      <c r="K4" s="21"/>
      <c r="L4" s="21"/>
      <c r="M4" s="21"/>
      <c r="N4" s="21"/>
      <c r="O4" s="7" t="s">
        <v>18</v>
      </c>
      <c r="P4" s="7"/>
      <c r="Q4" s="66" t="s">
        <v>19</v>
      </c>
      <c r="R4" s="10" t="s">
        <v>20</v>
      </c>
      <c r="S4" s="66" t="s">
        <v>21</v>
      </c>
      <c r="T4" s="89" t="s">
        <v>22</v>
      </c>
      <c r="U4" s="90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23</v>
      </c>
      <c r="B5" s="13" t="s">
        <v>24</v>
      </c>
      <c r="C5" s="14"/>
      <c r="D5" s="14"/>
      <c r="E5" s="14"/>
      <c r="F5" s="15"/>
      <c r="G5" s="16" t="s">
        <v>25</v>
      </c>
      <c r="H5" s="13" t="s">
        <v>24</v>
      </c>
      <c r="I5" s="14"/>
      <c r="J5" s="15"/>
      <c r="K5" s="13" t="s">
        <v>26</v>
      </c>
      <c r="L5" s="14"/>
      <c r="M5" s="13" t="s">
        <v>27</v>
      </c>
      <c r="N5" s="15"/>
      <c r="O5" s="13" t="s">
        <v>28</v>
      </c>
      <c r="P5" s="15"/>
      <c r="Q5" s="91" t="s">
        <v>29</v>
      </c>
      <c r="R5" s="92"/>
      <c r="S5" s="92"/>
      <c r="T5" s="89" t="s">
        <v>30</v>
      </c>
      <c r="U5" s="93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32</v>
      </c>
      <c r="C6" s="18"/>
      <c r="D6" s="18"/>
      <c r="E6" s="18"/>
      <c r="F6" s="19"/>
      <c r="G6" s="7"/>
      <c r="H6" s="17" t="s">
        <v>33</v>
      </c>
      <c r="I6" s="18"/>
      <c r="J6" s="19"/>
      <c r="K6" s="17" t="s">
        <v>34</v>
      </c>
      <c r="L6" s="18"/>
      <c r="M6" s="17" t="s">
        <v>35</v>
      </c>
      <c r="N6" s="19"/>
      <c r="O6" s="17" t="s">
        <v>36</v>
      </c>
      <c r="P6" s="19"/>
      <c r="Q6" s="94" t="s">
        <v>37</v>
      </c>
      <c r="R6" s="95"/>
      <c r="S6" s="95"/>
      <c r="T6" s="89"/>
      <c r="U6" s="93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20" t="s">
        <v>43</v>
      </c>
      <c r="H7" s="7" t="s">
        <v>44</v>
      </c>
      <c r="I7" s="10" t="s">
        <v>45</v>
      </c>
      <c r="J7" s="10" t="s">
        <v>46</v>
      </c>
      <c r="K7" s="64" t="s">
        <v>45</v>
      </c>
      <c r="L7" s="64" t="s">
        <v>46</v>
      </c>
      <c r="M7" s="10" t="s">
        <v>45</v>
      </c>
      <c r="N7" s="7" t="s">
        <v>46</v>
      </c>
      <c r="O7" s="7" t="s">
        <v>45</v>
      </c>
      <c r="P7" s="7" t="s">
        <v>46</v>
      </c>
      <c r="Q7" s="10" t="s">
        <v>47</v>
      </c>
      <c r="R7" s="10" t="s">
        <v>48</v>
      </c>
      <c r="S7" s="10" t="s">
        <v>49</v>
      </c>
      <c r="T7" s="89"/>
      <c r="U7" s="93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16384">
      <c r="A8" s="21">
        <v>1</v>
      </c>
      <c r="B8" s="22">
        <v>44413</v>
      </c>
      <c r="C8" s="23"/>
      <c r="D8" s="24">
        <v>32122</v>
      </c>
      <c r="E8" s="25" t="s">
        <v>50</v>
      </c>
      <c r="F8" s="26" t="s">
        <v>51</v>
      </c>
      <c r="G8" s="27"/>
      <c r="H8" s="28"/>
      <c r="I8" s="27"/>
      <c r="J8" s="65"/>
      <c r="K8" s="21"/>
      <c r="L8" s="21"/>
      <c r="M8" s="27"/>
      <c r="N8" s="66" t="s">
        <v>52</v>
      </c>
      <c r="O8" s="67"/>
      <c r="P8" s="10"/>
      <c r="Q8" s="96" t="s">
        <v>53</v>
      </c>
      <c r="R8" s="68"/>
      <c r="S8" s="68"/>
      <c r="T8" s="97">
        <v>32122</v>
      </c>
      <c r="U8" s="98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7" customHeight="1" spans="1:16384">
      <c r="A9" s="21">
        <v>2</v>
      </c>
      <c r="B9" s="22">
        <v>44448</v>
      </c>
      <c r="C9" s="29">
        <v>2080107.68</v>
      </c>
      <c r="D9" s="24"/>
      <c r="E9" s="25" t="s">
        <v>62</v>
      </c>
      <c r="F9" s="25" t="s">
        <v>63</v>
      </c>
      <c r="G9" s="30"/>
      <c r="H9" s="28">
        <v>0.01</v>
      </c>
      <c r="I9" s="27">
        <f>C9*H9</f>
        <v>20801.0768</v>
      </c>
      <c r="J9" s="65"/>
      <c r="K9" s="68">
        <v>41602.16</v>
      </c>
      <c r="L9" s="68" t="s">
        <v>64</v>
      </c>
      <c r="M9" s="27">
        <v>350</v>
      </c>
      <c r="N9" s="66" t="s">
        <v>65</v>
      </c>
      <c r="O9" s="67">
        <v>702633.86</v>
      </c>
      <c r="P9" s="10" t="s">
        <v>66</v>
      </c>
      <c r="Q9" s="96" t="s">
        <v>67</v>
      </c>
      <c r="R9" s="10">
        <v>640008</v>
      </c>
      <c r="S9" s="10"/>
      <c r="T9" s="97">
        <v>640008</v>
      </c>
      <c r="U9" s="68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4" customHeight="1" spans="1:16384">
      <c r="A10" s="21"/>
      <c r="B10" s="22"/>
      <c r="C10" s="23"/>
      <c r="D10" s="24"/>
      <c r="E10" s="25"/>
      <c r="F10" s="25"/>
      <c r="G10" s="30"/>
      <c r="H10" s="28"/>
      <c r="I10" s="27"/>
      <c r="J10" s="31"/>
      <c r="K10" s="21">
        <v>213549.57</v>
      </c>
      <c r="L10" s="21" t="s">
        <v>68</v>
      </c>
      <c r="M10" s="27">
        <v>500</v>
      </c>
      <c r="N10" s="66" t="s">
        <v>69</v>
      </c>
      <c r="O10" s="67"/>
      <c r="P10" s="10"/>
      <c r="Q10" s="96" t="s">
        <v>70</v>
      </c>
      <c r="R10" s="10">
        <v>290000</v>
      </c>
      <c r="S10" s="10"/>
      <c r="T10" s="97">
        <v>290000</v>
      </c>
      <c r="U10" s="68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21"/>
      <c r="B11" s="22"/>
      <c r="C11" s="29"/>
      <c r="D11" s="24"/>
      <c r="E11" s="26"/>
      <c r="F11" s="26"/>
      <c r="G11" s="31"/>
      <c r="H11" s="28"/>
      <c r="I11" s="27"/>
      <c r="J11" s="65"/>
      <c r="K11" s="68">
        <v>3538.09</v>
      </c>
      <c r="L11" s="68" t="s">
        <v>71</v>
      </c>
      <c r="M11" s="27">
        <v>13000</v>
      </c>
      <c r="N11" s="66" t="s">
        <v>72</v>
      </c>
      <c r="O11" s="69"/>
      <c r="P11" s="70"/>
      <c r="Q11" s="96"/>
      <c r="R11" s="10"/>
      <c r="S11" s="10"/>
      <c r="T11" s="97"/>
      <c r="U11" s="68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21"/>
      <c r="B12" s="22"/>
      <c r="C12" s="23"/>
      <c r="D12" s="24"/>
      <c r="E12" s="26"/>
      <c r="F12" s="25"/>
      <c r="G12" s="31"/>
      <c r="H12" s="28"/>
      <c r="I12" s="27"/>
      <c r="J12" s="31"/>
      <c r="K12" s="21"/>
      <c r="L12" s="21"/>
      <c r="M12" s="27">
        <v>51</v>
      </c>
      <c r="N12" s="66" t="s">
        <v>73</v>
      </c>
      <c r="O12" s="67"/>
      <c r="P12" s="10"/>
      <c r="Q12" s="96"/>
      <c r="R12" s="10"/>
      <c r="S12" s="10"/>
      <c r="T12" s="97"/>
      <c r="U12" s="68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21">
        <v>3</v>
      </c>
      <c r="B13" s="22">
        <v>44477</v>
      </c>
      <c r="C13" s="23">
        <v>-166408.61</v>
      </c>
      <c r="D13" s="24"/>
      <c r="E13" s="26" t="s">
        <v>74</v>
      </c>
      <c r="F13" s="25" t="s">
        <v>75</v>
      </c>
      <c r="G13" s="31" t="s">
        <v>76</v>
      </c>
      <c r="H13" s="28"/>
      <c r="I13" s="27"/>
      <c r="J13" s="31"/>
      <c r="K13" s="67">
        <v>-19572.81</v>
      </c>
      <c r="L13" s="70" t="s">
        <v>77</v>
      </c>
      <c r="M13" s="27"/>
      <c r="N13" s="66"/>
      <c r="O13" s="67">
        <v>-395631.07</v>
      </c>
      <c r="P13" s="10" t="s">
        <v>78</v>
      </c>
      <c r="Q13" s="96"/>
      <c r="R13" s="10"/>
      <c r="S13" s="10"/>
      <c r="T13" s="97"/>
      <c r="U13" s="68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21"/>
      <c r="B14" s="32"/>
      <c r="C14" s="23">
        <v>-124806.46</v>
      </c>
      <c r="D14" s="24"/>
      <c r="E14" s="26" t="s">
        <v>74</v>
      </c>
      <c r="F14" s="25" t="s">
        <v>75</v>
      </c>
      <c r="G14" s="31" t="s">
        <v>79</v>
      </c>
      <c r="H14" s="28"/>
      <c r="I14" s="27"/>
      <c r="J14" s="31"/>
      <c r="K14" s="21"/>
      <c r="L14" s="21"/>
      <c r="M14" s="27"/>
      <c r="N14" s="66"/>
      <c r="O14" s="68"/>
      <c r="P14" s="68"/>
      <c r="Q14" s="99"/>
      <c r="R14" s="10"/>
      <c r="S14" s="10"/>
      <c r="T14" s="97"/>
      <c r="U14" s="100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56" customHeight="1" spans="1:16384">
      <c r="A15" s="21">
        <v>4</v>
      </c>
      <c r="B15" s="33">
        <v>44478</v>
      </c>
      <c r="C15" s="23">
        <v>2080107.67</v>
      </c>
      <c r="D15" s="34"/>
      <c r="E15" s="25" t="s">
        <v>62</v>
      </c>
      <c r="F15" s="25" t="s">
        <v>63</v>
      </c>
      <c r="G15" s="31"/>
      <c r="H15" s="28">
        <v>0.01</v>
      </c>
      <c r="I15" s="27">
        <v>20801.08</v>
      </c>
      <c r="J15" s="31" t="s">
        <v>84</v>
      </c>
      <c r="K15" s="68">
        <v>0</v>
      </c>
      <c r="L15" s="68"/>
      <c r="M15" s="27">
        <v>400</v>
      </c>
      <c r="N15" s="66" t="s">
        <v>65</v>
      </c>
      <c r="O15" s="67"/>
      <c r="P15" s="10"/>
      <c r="Q15" s="96" t="s">
        <v>80</v>
      </c>
      <c r="R15" s="10">
        <v>600006.15</v>
      </c>
      <c r="S15" s="10"/>
      <c r="T15" s="97">
        <v>600000</v>
      </c>
      <c r="U15" s="100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6" customHeight="1" spans="1:16384">
      <c r="A16" s="21"/>
      <c r="B16" s="32"/>
      <c r="C16" s="23"/>
      <c r="D16" s="35"/>
      <c r="E16" s="25"/>
      <c r="F16" s="25"/>
      <c r="G16" s="30"/>
      <c r="H16" s="28"/>
      <c r="I16" s="27"/>
      <c r="J16" s="27"/>
      <c r="K16" s="21"/>
      <c r="L16" s="21"/>
      <c r="M16" s="27"/>
      <c r="N16" s="66"/>
      <c r="O16" s="27"/>
      <c r="P16" s="66"/>
      <c r="Q16" s="101" t="s">
        <v>81</v>
      </c>
      <c r="R16" s="10">
        <v>1000000</v>
      </c>
      <c r="S16" s="10"/>
      <c r="T16" s="102">
        <v>1000000</v>
      </c>
      <c r="U16" s="100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54" customHeight="1" spans="1:16384">
      <c r="A17" s="36">
        <v>5</v>
      </c>
      <c r="B17" s="37">
        <v>44498</v>
      </c>
      <c r="C17" s="38"/>
      <c r="D17" s="39"/>
      <c r="E17" s="40"/>
      <c r="F17" s="41"/>
      <c r="G17" s="42"/>
      <c r="H17" s="43"/>
      <c r="I17" s="71"/>
      <c r="J17" s="71"/>
      <c r="K17" s="71"/>
      <c r="L17" s="71"/>
      <c r="M17" s="71">
        <v>200</v>
      </c>
      <c r="N17" s="72" t="s">
        <v>65</v>
      </c>
      <c r="O17" s="71">
        <v>-307002.79</v>
      </c>
      <c r="P17" s="72" t="s">
        <v>78</v>
      </c>
      <c r="Q17" s="103" t="s">
        <v>80</v>
      </c>
      <c r="R17" s="104">
        <v>633626</v>
      </c>
      <c r="S17" s="104"/>
      <c r="T17" s="105">
        <v>633626</v>
      </c>
      <c r="U17" s="106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45" customHeight="1" spans="1:16384">
      <c r="A18" s="36">
        <v>6</v>
      </c>
      <c r="B18" s="37">
        <v>44515</v>
      </c>
      <c r="C18" s="38">
        <v>262476.89</v>
      </c>
      <c r="D18" s="39"/>
      <c r="E18" s="44"/>
      <c r="F18" s="44"/>
      <c r="G18" s="42"/>
      <c r="H18" s="45"/>
      <c r="I18" s="71"/>
      <c r="J18" s="71"/>
      <c r="K18" s="40"/>
      <c r="L18" s="40"/>
      <c r="M18" s="71">
        <v>223.22</v>
      </c>
      <c r="N18" s="72"/>
      <c r="O18" s="71"/>
      <c r="P18" s="72"/>
      <c r="Q18" s="103" t="s">
        <v>85</v>
      </c>
      <c r="R18" s="104">
        <v>160380</v>
      </c>
      <c r="S18" s="104"/>
      <c r="T18" s="105">
        <v>160380</v>
      </c>
      <c r="U18" s="106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2" customFormat="1" ht="35" customHeight="1" spans="1:16384">
      <c r="A19" s="36">
        <v>7</v>
      </c>
      <c r="B19" s="37">
        <v>44861</v>
      </c>
      <c r="C19" s="38">
        <v>166408.61</v>
      </c>
      <c r="D19" s="39"/>
      <c r="E19" s="40" t="s">
        <v>86</v>
      </c>
      <c r="F19" s="41" t="s">
        <v>63</v>
      </c>
      <c r="G19" s="42"/>
      <c r="H19" s="43"/>
      <c r="I19" s="71"/>
      <c r="J19" s="71"/>
      <c r="K19" s="71"/>
      <c r="L19" s="71"/>
      <c r="M19" s="71">
        <v>7100</v>
      </c>
      <c r="N19" s="72" t="s">
        <v>87</v>
      </c>
      <c r="O19" s="71">
        <v>36643.35</v>
      </c>
      <c r="P19" s="72" t="s">
        <v>66</v>
      </c>
      <c r="Q19" s="103" t="s">
        <v>88</v>
      </c>
      <c r="R19" s="104">
        <v>495457</v>
      </c>
      <c r="S19" s="104"/>
      <c r="T19" s="105">
        <v>370000</v>
      </c>
      <c r="U19" s="106"/>
      <c r="XEI19" s="114"/>
      <c r="XEJ19" s="114"/>
      <c r="XEK19" s="114"/>
      <c r="XEL19" s="114"/>
      <c r="XEM19" s="114"/>
      <c r="XEN19" s="114"/>
      <c r="XEO19" s="114"/>
      <c r="XEP19" s="114"/>
      <c r="XEQ19" s="114"/>
      <c r="XER19" s="114"/>
      <c r="XES19" s="114"/>
      <c r="XET19" s="114"/>
      <c r="XEU19" s="114"/>
      <c r="XEV19" s="114"/>
      <c r="XEW19" s="114"/>
      <c r="XEX19" s="114"/>
      <c r="XEY19" s="114"/>
      <c r="XEZ19" s="114"/>
      <c r="XFA19" s="114"/>
      <c r="XFB19" s="114"/>
      <c r="XFC19" s="114"/>
      <c r="XFD19" s="114"/>
    </row>
    <row r="20" s="2" customFormat="1" ht="31" customHeight="1" spans="1:16384">
      <c r="A20" s="36"/>
      <c r="B20" s="37"/>
      <c r="C20" s="38"/>
      <c r="D20" s="39"/>
      <c r="E20" s="44" t="s">
        <v>89</v>
      </c>
      <c r="F20" s="44" t="s">
        <v>63</v>
      </c>
      <c r="G20" s="42"/>
      <c r="H20" s="45"/>
      <c r="I20" s="71"/>
      <c r="J20" s="71"/>
      <c r="K20" s="71"/>
      <c r="L20" s="71"/>
      <c r="M20" s="71"/>
      <c r="N20" s="72"/>
      <c r="O20" s="71"/>
      <c r="P20" s="72"/>
      <c r="Q20" s="103"/>
      <c r="R20" s="104"/>
      <c r="S20" s="104"/>
      <c r="T20" s="105"/>
      <c r="U20" s="106"/>
      <c r="XEI20" s="114"/>
      <c r="XEJ20" s="114"/>
      <c r="XEK20" s="114"/>
      <c r="XEL20" s="114"/>
      <c r="XEM20" s="114"/>
      <c r="XEN20" s="114"/>
      <c r="XEO20" s="114"/>
      <c r="XEP20" s="114"/>
      <c r="XEQ20" s="114"/>
      <c r="XER20" s="114"/>
      <c r="XES20" s="114"/>
      <c r="XET20" s="114"/>
      <c r="XEU20" s="114"/>
      <c r="XEV20" s="114"/>
      <c r="XEW20" s="114"/>
      <c r="XEX20" s="114"/>
      <c r="XEY20" s="114"/>
      <c r="XEZ20" s="114"/>
      <c r="XFA20" s="114"/>
      <c r="XFB20" s="114"/>
      <c r="XFC20" s="114"/>
      <c r="XFD20" s="114"/>
    </row>
    <row r="21" s="2" customFormat="1" ht="31" customHeight="1" spans="1:16384">
      <c r="A21" s="36">
        <v>8</v>
      </c>
      <c r="B21" s="37">
        <v>44904</v>
      </c>
      <c r="C21" s="38">
        <v>124806.46</v>
      </c>
      <c r="D21" s="39"/>
      <c r="E21" s="44" t="s">
        <v>79</v>
      </c>
      <c r="F21" s="44"/>
      <c r="G21" s="42"/>
      <c r="H21" s="45"/>
      <c r="I21" s="71"/>
      <c r="J21" s="71"/>
      <c r="K21" s="71"/>
      <c r="L21" s="71"/>
      <c r="M21" s="71">
        <v>100</v>
      </c>
      <c r="N21" s="72" t="s">
        <v>90</v>
      </c>
      <c r="O21" s="71"/>
      <c r="P21" s="72"/>
      <c r="Q21" s="103" t="s">
        <v>88</v>
      </c>
      <c r="R21" s="104">
        <v>495457</v>
      </c>
      <c r="S21" s="104"/>
      <c r="T21" s="105">
        <v>125457</v>
      </c>
      <c r="U21" s="106"/>
      <c r="XEI21" s="114"/>
      <c r="XEJ21" s="114"/>
      <c r="XEK21" s="114"/>
      <c r="XEL21" s="114"/>
      <c r="XEM21" s="114"/>
      <c r="XEN21" s="114"/>
      <c r="XEO21" s="114"/>
      <c r="XEP21" s="114"/>
      <c r="XEQ21" s="114"/>
      <c r="XER21" s="114"/>
      <c r="XES21" s="114"/>
      <c r="XET21" s="114"/>
      <c r="XEU21" s="114"/>
      <c r="XEV21" s="114"/>
      <c r="XEW21" s="114"/>
      <c r="XEX21" s="114"/>
      <c r="XEY21" s="114"/>
      <c r="XEZ21" s="114"/>
      <c r="XFA21" s="114"/>
      <c r="XFB21" s="114"/>
      <c r="XFC21" s="114"/>
      <c r="XFD21" s="114"/>
    </row>
    <row r="22" s="2" customFormat="1" ht="31" customHeight="1" spans="1:16384">
      <c r="A22" s="36">
        <v>9</v>
      </c>
      <c r="B22" s="37">
        <v>45195</v>
      </c>
      <c r="C22" s="38">
        <v>-124959.83</v>
      </c>
      <c r="D22" s="39"/>
      <c r="E22" s="44" t="s">
        <v>91</v>
      </c>
      <c r="F22" s="44"/>
      <c r="G22" s="42"/>
      <c r="H22" s="45"/>
      <c r="I22" s="71"/>
      <c r="J22" s="71"/>
      <c r="K22" s="71"/>
      <c r="L22" s="71"/>
      <c r="M22" s="71"/>
      <c r="N22" s="72"/>
      <c r="O22" s="71"/>
      <c r="P22" s="72"/>
      <c r="Q22" s="103"/>
      <c r="R22" s="104"/>
      <c r="S22" s="104"/>
      <c r="T22" s="105"/>
      <c r="U22" s="106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114"/>
      <c r="XEJ22" s="114"/>
      <c r="XEK22" s="114"/>
      <c r="XEL22" s="114"/>
      <c r="XEM22" s="114"/>
      <c r="XEN22" s="114"/>
      <c r="XEO22" s="114"/>
      <c r="XEP22" s="114"/>
      <c r="XEQ22" s="114"/>
      <c r="XER22" s="114"/>
      <c r="XES22" s="114"/>
      <c r="XET22" s="114"/>
      <c r="XEU22" s="114"/>
      <c r="XEV22" s="114"/>
      <c r="XEW22" s="114"/>
      <c r="XEX22" s="114"/>
      <c r="XEY22" s="114"/>
      <c r="XEZ22" s="114"/>
      <c r="XFA22" s="114"/>
      <c r="XFB22" s="114"/>
      <c r="XFC22" s="114"/>
      <c r="XFD22" s="114"/>
    </row>
    <row r="23" s="1" customFormat="1" ht="31" customHeight="1" spans="1:16384">
      <c r="A23" s="46">
        <v>10</v>
      </c>
      <c r="B23" s="47">
        <v>45196</v>
      </c>
      <c r="C23" s="48"/>
      <c r="D23" s="49">
        <v>-32122</v>
      </c>
      <c r="E23" s="50"/>
      <c r="F23" s="50"/>
      <c r="G23" s="51"/>
      <c r="H23" s="52"/>
      <c r="I23" s="73"/>
      <c r="J23" s="73"/>
      <c r="K23" s="73"/>
      <c r="L23" s="73"/>
      <c r="M23" s="73"/>
      <c r="N23" s="74"/>
      <c r="O23" s="73"/>
      <c r="P23" s="74"/>
      <c r="Q23" s="107" t="s">
        <v>92</v>
      </c>
      <c r="R23" s="108"/>
      <c r="S23" s="108"/>
      <c r="T23" s="109"/>
      <c r="U23" s="11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customHeight="1" spans="1:16384">
      <c r="A24" s="46"/>
      <c r="B24" s="47"/>
      <c r="C24" s="48"/>
      <c r="D24" s="49"/>
      <c r="E24" s="50"/>
      <c r="F24" s="50"/>
      <c r="G24" s="51"/>
      <c r="H24" s="52"/>
      <c r="I24" s="73"/>
      <c r="J24" s="73"/>
      <c r="K24" s="73"/>
      <c r="L24" s="73"/>
      <c r="M24" s="73"/>
      <c r="N24" s="74"/>
      <c r="O24" s="73"/>
      <c r="P24" s="74"/>
      <c r="Q24" s="107"/>
      <c r="R24" s="108"/>
      <c r="S24" s="108"/>
      <c r="T24" s="109"/>
      <c r="U24" s="11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54</v>
      </c>
      <c r="B25" s="7"/>
      <c r="C25" s="53">
        <f>SUM(C8:C24)</f>
        <v>4297732.41</v>
      </c>
      <c r="D25" s="54">
        <f>SUM(D8:D24)</f>
        <v>0</v>
      </c>
      <c r="E25" s="55"/>
      <c r="F25" s="55"/>
      <c r="G25" s="55"/>
      <c r="H25" s="53" t="s">
        <v>55</v>
      </c>
      <c r="I25" s="67">
        <f>SUM(I8:I24)</f>
        <v>41602.1568</v>
      </c>
      <c r="J25" s="55"/>
      <c r="K25" s="67">
        <f>SUM(K8:K17)</f>
        <v>239117.01</v>
      </c>
      <c r="L25" s="67"/>
      <c r="M25" s="67">
        <f>SUM(M8:M24)</f>
        <v>21924.22</v>
      </c>
      <c r="N25" s="53" t="s">
        <v>55</v>
      </c>
      <c r="O25" s="67">
        <f>SUM(O8:O24)</f>
        <v>36643.35</v>
      </c>
      <c r="P25" s="53" t="s">
        <v>55</v>
      </c>
      <c r="Q25" s="53" t="s">
        <v>55</v>
      </c>
      <c r="R25" s="53"/>
      <c r="S25" s="53"/>
      <c r="T25" s="67">
        <f>SUM(T8:T24)</f>
        <v>3851593</v>
      </c>
      <c r="U25" s="111">
        <f>D25+C25-T25-I25-K25-M25-O25</f>
        <v>106852.6732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56" t="s">
        <v>56</v>
      </c>
      <c r="B26" s="56"/>
      <c r="C26" s="56" t="s">
        <v>57</v>
      </c>
      <c r="D26" s="56"/>
      <c r="E26" s="56"/>
      <c r="F26" s="57">
        <f>O26</f>
        <v>32122</v>
      </c>
      <c r="G26" s="58"/>
      <c r="H26" s="59" t="s">
        <v>58</v>
      </c>
      <c r="I26" s="75"/>
      <c r="J26" s="75"/>
      <c r="K26" s="75"/>
      <c r="L26" s="75"/>
      <c r="M26" s="76"/>
      <c r="N26" s="56" t="s">
        <v>59</v>
      </c>
      <c r="O26" s="77">
        <v>32122</v>
      </c>
      <c r="P26" s="78"/>
      <c r="Q26" s="78"/>
      <c r="R26" s="78"/>
      <c r="S26" s="78"/>
      <c r="T26" s="78"/>
      <c r="U26" s="112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56"/>
      <c r="B27" s="56"/>
      <c r="C27" s="56" t="s">
        <v>60</v>
      </c>
      <c r="D27" s="56"/>
      <c r="E27" s="56"/>
      <c r="F27" s="57">
        <v>0</v>
      </c>
      <c r="G27" s="58"/>
      <c r="H27" s="60"/>
      <c r="I27" s="79"/>
      <c r="J27" s="79"/>
      <c r="K27" s="79"/>
      <c r="L27" s="79"/>
      <c r="M27" s="80"/>
      <c r="N27" s="56" t="s">
        <v>61</v>
      </c>
      <c r="O27" s="81">
        <f>O26</f>
        <v>32122</v>
      </c>
      <c r="P27" s="82"/>
      <c r="Q27" s="82"/>
      <c r="R27" s="82"/>
      <c r="S27" s="82"/>
      <c r="T27" s="82"/>
      <c r="U27" s="113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1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1-1</vt:lpstr>
      <vt:lpstr>1-2</vt:lpstr>
      <vt:lpstr>1-3</vt:lpstr>
      <vt:lpstr>2-1</vt:lpstr>
      <vt:lpstr>2-2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婷婷</cp:lastModifiedBy>
  <dcterms:created xsi:type="dcterms:W3CDTF">2017-01-11T04:48:00Z</dcterms:created>
  <dcterms:modified xsi:type="dcterms:W3CDTF">2023-09-27T01:40:41Z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F68181F6B9634207A95492B065FDA041</vt:lpwstr>
  </property>
</Properties>
</file>