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2780" activeTab="7"/>
  </bookViews>
  <sheets>
    <sheet name="1-1" sheetId="11" r:id="rId1"/>
    <sheet name="2-1" sheetId="12" r:id="rId2"/>
    <sheet name="2-2" sheetId="13" r:id="rId3"/>
    <sheet name="3-1" sheetId="14" r:id="rId4"/>
    <sheet name="3-2" sheetId="15" r:id="rId5"/>
    <sheet name="3-3" sheetId="16" r:id="rId6"/>
    <sheet name="4-1" sheetId="17" r:id="rId7"/>
    <sheet name="5-1" sheetId="18" r:id="rId8"/>
  </sheets>
  <calcPr calcId="144525"/>
</workbook>
</file>

<file path=xl/sharedStrings.xml><?xml version="1.0" encoding="utf-8"?>
<sst xmlns="http://schemas.openxmlformats.org/spreadsheetml/2006/main" count="732" uniqueCount="76">
  <si>
    <t xml:space="preserve">工程款支付证书 </t>
  </si>
  <si>
    <t>工程名称</t>
  </si>
  <si>
    <t>歙县2021年村道生命安全防护工程</t>
  </si>
  <si>
    <t>建设单位</t>
  </si>
  <si>
    <t>ERP编号</t>
  </si>
  <si>
    <t>档案编号</t>
  </si>
  <si>
    <t>合同金额</t>
  </si>
  <si>
    <t>中标时间</t>
  </si>
  <si>
    <t>2021.5.18</t>
  </si>
  <si>
    <t>已提供工程资料</t>
  </si>
  <si>
    <t>中标通知书、施工合同、投资协议、不领章承诺书、甲供协议、三方协议</t>
  </si>
  <si>
    <t>保存地址</t>
  </si>
  <si>
    <t>合肥</t>
  </si>
  <si>
    <t>责任单位</t>
  </si>
  <si>
    <t>东部大区</t>
  </si>
  <si>
    <t>决算金额</t>
  </si>
  <si>
    <t>决算时间</t>
  </si>
  <si>
    <t>项目部印章</t>
  </si>
  <si>
    <t>无</t>
  </si>
  <si>
    <t>施工人</t>
  </si>
  <si>
    <t>汪桂君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</si>
  <si>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</si>
  <si>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</si>
  <si>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</si>
  <si>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</si>
  <si>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</si>
  <si>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</si>
  <si>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</si>
  <si>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</si>
  <si>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</si>
  <si>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</si>
  <si>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</si>
  <si>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</si>
  <si>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</si>
  <si>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</si>
  <si>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</si>
  <si>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</si>
  <si>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</si>
  <si>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</si>
  <si>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</si>
  <si>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</si>
  <si>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</si>
  <si>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</si>
  <si>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</si>
  <si>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</si>
  <si>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</si>
  <si>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</si>
  <si>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</si>
  <si>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</si>
  <si>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</si>
  <si>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</si>
  <si>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分公司专户</t>
  </si>
  <si>
    <t>1310 0940 0920 0141 796</t>
  </si>
  <si>
    <t>企税</t>
  </si>
  <si>
    <t>建造师费</t>
  </si>
  <si>
    <t>冠县欧曼德路桥工程有限公司-护栏
开户行：中国农业银行冠县支行
账号：1582 1101 0400 3320 4</t>
  </si>
  <si>
    <t>已转公司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</si>
  <si>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</si>
  <si>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</si>
  <si>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</si>
  <si>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</si>
  <si>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</si>
  <si>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</si>
  <si>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</si>
  <si>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</si>
  <si>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按合同价扣</t>
  </si>
  <si>
    <t>企税（合同价）</t>
  </si>
  <si>
    <t>吴建明（歙县大建建材店）-钢筋
开户行：歙县农村商业银行北岸支行
账号：6217788363401682608</t>
  </si>
  <si>
    <t>黄山韶川建设工程有限公司-劳务
开户行：中国银行歙县支行
账号：185757986352</t>
  </si>
  <si>
    <t>安徽徽君置业有限公司-劳务
开户行：徽商银行歙县支行
账号：225003728391000002</t>
  </si>
  <si>
    <t>税金</t>
  </si>
  <si>
    <t>退汪桂君</t>
  </si>
  <si>
    <t>歙县大杰工程机械租赁行-挖掘机、打桩机
开户行：工商银行歙县支行
账号：1310094009200071753</t>
  </si>
  <si>
    <t>叶琴（歙县鑫凯机械租赁部）-挖掘机、打桩机
开户行：工商银行上丰支行
账号：6217 7883 7340 0182 641</t>
  </si>
  <si>
    <t>冠县欧曼德路桥工程有限公司-标牌、道口桩
开户行：中国农业银行冠县支行
账号：1582 1101 0400 3320 4</t>
  </si>
  <si>
    <t>退周转金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</si>
</sst>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yy/m/d;@"/>
    <numFmt numFmtId="178" formatCode="yyyy&quot;年&quot;m&quot;月&quot;d&quot;日&quot;;@"/>
    <numFmt numFmtId="179" formatCode="0.00_ "/>
    <numFmt numFmtId="180" formatCode="0.0%"/>
    <numFmt numFmtId="181" formatCode="0.00_);[Red]\(0.00\)"/>
    <numFmt numFmtId="182" formatCode="#,##0_ "/>
    <numFmt numFmtId="183" formatCode="[DBNum2][$RMB]General;[Red][DBNum2][$RMB]General"/>
  </numFmts>
  <fonts count="37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8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5" borderId="12" applyNumberFormat="0" applyAlignment="0" applyProtection="0">
      <alignment vertical="center"/>
    </xf>
    <xf numFmtId="44" fontId="18" fillId="0" borderId="0">
      <protection locked="0"/>
    </xf>
    <xf numFmtId="41" fontId="15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9" borderId="13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18" fillId="0" borderId="0">
      <protection locked="0"/>
    </xf>
    <xf numFmtId="0" fontId="27" fillId="0" borderId="14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9" fillId="13" borderId="16" applyNumberFormat="0" applyAlignment="0" applyProtection="0">
      <alignment vertical="center"/>
    </xf>
    <xf numFmtId="0" fontId="30" fillId="13" borderId="12" applyNumberFormat="0" applyAlignment="0" applyProtection="0">
      <alignment vertical="center"/>
    </xf>
    <xf numFmtId="0" fontId="31" fillId="14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36" fillId="0" borderId="0">
      <protection locked="0"/>
    </xf>
  </cellStyleXfs>
  <cellXfs count="130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4" fillId="2" borderId="3" xfId="50" applyFont="1" applyFill="1" applyBorder="1" applyAlignment="1" applyProtection="1">
      <alignment horizontal="center" vertical="center" shrinkToFi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178" fontId="3" fillId="2" borderId="4" xfId="50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177" fontId="3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176" fontId="5" fillId="2" borderId="4" xfId="50" applyNumberFormat="1" applyFont="1" applyFill="1" applyBorder="1" applyAlignment="1" applyProtection="1">
      <alignment horizontal="right" vertical="center" shrinkToFit="1"/>
    </xf>
    <xf numFmtId="179" fontId="0" fillId="0" borderId="2" xfId="0" applyNumberFormat="1" applyFont="1" applyFill="1" applyBorder="1" applyAlignment="1">
      <alignment vertical="center"/>
    </xf>
    <xf numFmtId="179" fontId="0" fillId="0" borderId="2" xfId="0" applyNumberFormat="1" applyFont="1" applyFill="1" applyBorder="1" applyAlignment="1">
      <alignment horizontal="center" vertical="center"/>
    </xf>
    <xf numFmtId="179" fontId="0" fillId="0" borderId="2" xfId="0" applyNumberFormat="1" applyFont="1" applyFill="1" applyBorder="1" applyAlignment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right" vertical="center" shrinkToFit="1"/>
    </xf>
    <xf numFmtId="180" fontId="1" fillId="2" borderId="2" xfId="19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right" vertical="center" shrinkToFit="1"/>
    </xf>
    <xf numFmtId="176" fontId="1" fillId="2" borderId="2" xfId="50" applyNumberFormat="1" applyFont="1" applyFill="1" applyBorder="1" applyAlignment="1" applyProtection="1">
      <alignment vertical="center" shrinkToFit="1"/>
    </xf>
    <xf numFmtId="176" fontId="1" fillId="2" borderId="2" xfId="50" applyNumberFormat="1" applyFont="1" applyFill="1" applyBorder="1" applyAlignment="1" applyProtection="1">
      <alignment horizontal="left" vertical="center" wrapText="1" shrinkToFit="1"/>
    </xf>
    <xf numFmtId="178" fontId="0" fillId="0" borderId="6" xfId="0" applyNumberFormat="1" applyFont="1" applyFill="1" applyBorder="1" applyAlignment="1">
      <alignment horizontal="center" vertical="center"/>
    </xf>
    <xf numFmtId="178" fontId="0" fillId="2" borderId="2" xfId="50" applyNumberFormat="1" applyFont="1" applyFill="1" applyBorder="1" applyAlignment="1" applyProtection="1">
      <alignment horizontal="center" vertical="center" shrinkToFit="1"/>
    </xf>
    <xf numFmtId="176" fontId="6" fillId="2" borderId="2" xfId="50" applyNumberFormat="1" applyFont="1" applyFill="1" applyBorder="1" applyAlignment="1" applyProtection="1">
      <alignment horizontal="right" vertical="center" shrinkToFit="1"/>
    </xf>
    <xf numFmtId="0" fontId="0" fillId="2" borderId="2" xfId="50" applyFont="1" applyFill="1" applyBorder="1" applyAlignment="1" applyProtection="1">
      <alignment horizontal="center" vertical="center" wrapText="1"/>
    </xf>
    <xf numFmtId="176" fontId="0" fillId="2" borderId="4" xfId="50" applyNumberFormat="1" applyFont="1" applyFill="1" applyBorder="1" applyAlignment="1" applyProtection="1">
      <alignment horizontal="right" vertical="center" shrinkToFit="1"/>
    </xf>
    <xf numFmtId="179" fontId="0" fillId="2" borderId="2" xfId="4" applyNumberFormat="1" applyFont="1" applyFill="1" applyBorder="1" applyAlignment="1" applyProtection="1">
      <alignment horizontal="center" vertical="center" wrapText="1"/>
    </xf>
    <xf numFmtId="179" fontId="1" fillId="2" borderId="2" xfId="4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vertical="center" wrapText="1" shrinkToFit="1"/>
    </xf>
    <xf numFmtId="9" fontId="1" fillId="2" borderId="2" xfId="19" applyFont="1" applyFill="1" applyBorder="1" applyAlignment="1" applyProtection="1">
      <alignment horizontal="center" vertical="center" wrapText="1"/>
    </xf>
    <xf numFmtId="178" fontId="5" fillId="2" borderId="2" xfId="50" applyNumberFormat="1" applyFont="1" applyFill="1" applyBorder="1" applyAlignment="1" applyProtection="1">
      <alignment horizontal="center" vertical="center" shrinkToFit="1"/>
    </xf>
    <xf numFmtId="9" fontId="1" fillId="2" borderId="2" xfId="19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8" fontId="7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4" xfId="50" applyNumberFormat="1" applyFont="1" applyFill="1" applyBorder="1" applyAlignment="1" applyProtection="1">
      <alignment horizontal="right" vertical="center" shrinkToFit="1"/>
    </xf>
    <xf numFmtId="179" fontId="8" fillId="2" borderId="2" xfId="4" applyNumberFormat="1" applyFont="1" applyFill="1" applyBorder="1" applyAlignment="1" applyProtection="1">
      <alignment horizontal="center" vertical="center" wrapText="1"/>
    </xf>
    <xf numFmtId="179" fontId="7" fillId="0" borderId="2" xfId="0" applyNumberFormat="1" applyFont="1" applyFill="1" applyBorder="1" applyAlignment="1">
      <alignment horizontal="center" vertical="center"/>
    </xf>
    <xf numFmtId="179" fontId="7" fillId="0" borderId="2" xfId="0" applyNumberFormat="1" applyFont="1" applyFill="1" applyBorder="1" applyAlignment="1">
      <alignment horizontal="center" vertical="center" wrapText="1"/>
    </xf>
    <xf numFmtId="176" fontId="8" fillId="2" borderId="2" xfId="50" applyNumberFormat="1" applyFont="1" applyFill="1" applyBorder="1" applyAlignment="1" applyProtection="1">
      <alignment vertical="center" wrapText="1" shrinkToFit="1"/>
    </xf>
    <xf numFmtId="9" fontId="8" fillId="2" borderId="2" xfId="19" applyFont="1" applyFill="1" applyBorder="1" applyAlignment="1" applyProtection="1">
      <alignment horizontal="center" vertical="center" wrapText="1"/>
    </xf>
    <xf numFmtId="176" fontId="9" fillId="2" borderId="4" xfId="50" applyNumberFormat="1" applyFont="1" applyFill="1" applyBorder="1" applyAlignment="1" applyProtection="1">
      <alignment horizontal="right" vertical="center" shrinkToFit="1"/>
    </xf>
    <xf numFmtId="179" fontId="7" fillId="2" borderId="2" xfId="4" applyNumberFormat="1" applyFont="1" applyFill="1" applyBorder="1" applyAlignment="1" applyProtection="1">
      <alignment horizontal="center" vertical="center" wrapText="1"/>
    </xf>
    <xf numFmtId="9" fontId="8" fillId="2" borderId="2" xfId="19" applyNumberFormat="1" applyFont="1" applyFill="1" applyBorder="1" applyAlignment="1" applyProtection="1">
      <alignment horizontal="center" vertical="center" wrapText="1"/>
    </xf>
    <xf numFmtId="0" fontId="8" fillId="2" borderId="2" xfId="50" applyFont="1" applyFill="1" applyBorder="1" applyAlignment="1" applyProtection="1">
      <alignment horizontal="center" vertical="center" wrapText="1"/>
    </xf>
    <xf numFmtId="178" fontId="9" fillId="2" borderId="2" xfId="50" applyNumberFormat="1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 shrinkToFit="1"/>
    </xf>
    <xf numFmtId="179" fontId="3" fillId="2" borderId="2" xfId="50" applyNumberFormat="1" applyFont="1" applyFill="1" applyBorder="1" applyAlignment="1" applyProtection="1">
      <alignment horizontal="center" vertical="center" shrinkToFit="1"/>
    </xf>
    <xf numFmtId="176" fontId="10" fillId="2" borderId="2" xfId="50" applyNumberFormat="1" applyFont="1" applyFill="1" applyBorder="1" applyAlignment="1" applyProtection="1">
      <alignment horizontal="right" vertical="center" shrinkToFit="1"/>
    </xf>
    <xf numFmtId="0" fontId="11" fillId="2" borderId="2" xfId="50" applyFont="1" applyFill="1" applyBorder="1" applyAlignment="1" applyProtection="1">
      <alignment horizontal="center" vertical="center" wrapText="1"/>
    </xf>
    <xf numFmtId="181" fontId="12" fillId="2" borderId="3" xfId="50" applyNumberFormat="1" applyFont="1" applyFill="1" applyBorder="1" applyAlignment="1" applyProtection="1">
      <alignment horizontal="center" vertical="center" shrinkToFit="1"/>
    </xf>
    <xf numFmtId="181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7" xfId="50" applyFont="1" applyFill="1" applyBorder="1" applyAlignment="1" applyProtection="1">
      <alignment horizontal="center" vertical="center" wrapText="1"/>
    </xf>
    <xf numFmtId="0" fontId="12" fillId="2" borderId="8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/>
    </xf>
    <xf numFmtId="0" fontId="4" fillId="2" borderId="5" xfId="50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176" fontId="3" fillId="2" borderId="2" xfId="50" applyNumberFormat="1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horizontal="center" vertical="center" wrapText="1" shrinkToFi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right" vertical="center" shrinkToFit="1"/>
    </xf>
    <xf numFmtId="0" fontId="1" fillId="2" borderId="2" xfId="50" applyFont="1" applyFill="1" applyBorder="1" applyAlignment="1" applyProtection="1">
      <alignment horizontal="center" vertical="center"/>
    </xf>
    <xf numFmtId="182" fontId="1" fillId="2" borderId="2" xfId="50" applyNumberFormat="1" applyFont="1" applyFill="1" applyBorder="1" applyAlignment="1" applyProtection="1">
      <alignment vertical="center" shrinkToFit="1"/>
    </xf>
    <xf numFmtId="176" fontId="1" fillId="2" borderId="2" xfId="50" applyNumberFormat="1" applyFont="1" applyFill="1" applyBorder="1" applyAlignment="1" applyProtection="1">
      <alignment vertical="center" wrapText="1"/>
    </xf>
    <xf numFmtId="182" fontId="1" fillId="2" borderId="2" xfId="50" applyNumberFormat="1" applyFont="1" applyFill="1" applyBorder="1" applyAlignment="1" applyProtection="1">
      <alignment horizontal="center" vertical="center" shrinkToFit="1"/>
    </xf>
    <xf numFmtId="176" fontId="8" fillId="2" borderId="2" xfId="50" applyNumberFormat="1" applyFont="1" applyFill="1" applyBorder="1" applyAlignment="1" applyProtection="1">
      <alignment horizontal="right" vertical="center" shrinkToFit="1"/>
    </xf>
    <xf numFmtId="176" fontId="8" fillId="2" borderId="2" xfId="50" applyNumberFormat="1" applyFont="1" applyFill="1" applyBorder="1" applyAlignment="1" applyProtection="1">
      <alignment horizontal="center" vertical="center" wrapText="1"/>
    </xf>
    <xf numFmtId="0" fontId="12" fillId="2" borderId="9" xfId="50" applyFont="1" applyFill="1" applyBorder="1" applyAlignment="1" applyProtection="1">
      <alignment horizontal="center" vertical="center" wrapText="1"/>
    </xf>
    <xf numFmtId="0" fontId="12" fillId="2" borderId="10" xfId="50" applyFont="1" applyFill="1" applyBorder="1" applyAlignment="1" applyProtection="1">
      <alignment horizontal="center" vertical="center" wrapText="1"/>
    </xf>
    <xf numFmtId="176" fontId="12" fillId="2" borderId="3" xfId="50" applyNumberFormat="1" applyFont="1" applyFill="1" applyBorder="1" applyAlignment="1" applyProtection="1">
      <alignment horizontal="center" vertical="center" shrinkToFit="1"/>
    </xf>
    <xf numFmtId="176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1" xfId="50" applyFont="1" applyFill="1" applyBorder="1" applyAlignment="1" applyProtection="1">
      <alignment horizontal="center" vertical="center" wrapText="1"/>
    </xf>
    <xf numFmtId="0" fontId="12" fillId="2" borderId="11" xfId="50" applyFont="1" applyFill="1" applyBorder="1" applyAlignment="1" applyProtection="1">
      <alignment horizontal="center" vertical="center" wrapText="1"/>
    </xf>
    <xf numFmtId="183" fontId="12" fillId="2" borderId="3" xfId="50" applyNumberFormat="1" applyFont="1" applyFill="1" applyBorder="1" applyAlignment="1" applyProtection="1">
      <alignment horizontal="center" vertical="center" shrinkToFit="1"/>
    </xf>
    <xf numFmtId="183" fontId="12" fillId="2" borderId="5" xfId="50" applyNumberFormat="1" applyFont="1" applyFill="1" applyBorder="1" applyAlignment="1" applyProtection="1">
      <alignment horizontal="center" vertical="center" shrinkToFit="1"/>
    </xf>
    <xf numFmtId="0" fontId="3" fillId="2" borderId="2" xfId="50" applyNumberFormat="1" applyFont="1" applyFill="1" applyBorder="1" applyAlignment="1" applyProtection="1">
      <alignment horizontal="center" vertical="center" shrinkToFit="1"/>
    </xf>
    <xf numFmtId="0" fontId="0" fillId="2" borderId="2" xfId="50" applyNumberFormat="1" applyFont="1" applyFill="1" applyBorder="1" applyAlignment="1">
      <alignment horizontal="center" vertical="center"/>
      <protection locked="0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center" vertical="center" wrapText="1"/>
    </xf>
    <xf numFmtId="176" fontId="3" fillId="3" borderId="3" xfId="50" applyNumberFormat="1" applyFont="1" applyFill="1" applyBorder="1" applyAlignment="1" applyProtection="1">
      <alignment horizontal="center" vertical="center" wrapText="1"/>
    </xf>
    <xf numFmtId="176" fontId="3" fillId="3" borderId="5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/>
    </xf>
    <xf numFmtId="176" fontId="3" fillId="2" borderId="3" xfId="50" applyNumberFormat="1" applyFont="1" applyFill="1" applyBorder="1" applyAlignment="1" applyProtection="1">
      <alignment vertical="center" wrapText="1"/>
    </xf>
    <xf numFmtId="176" fontId="3" fillId="2" borderId="5" xfId="50" applyNumberFormat="1" applyFont="1" applyFill="1" applyBorder="1" applyAlignment="1" applyProtection="1">
      <alignment vertical="center" wrapText="1"/>
    </xf>
    <xf numFmtId="176" fontId="0" fillId="2" borderId="2" xfId="50" applyNumberFormat="1" applyFont="1" applyFill="1" applyBorder="1" applyAlignment="1" applyProtection="1">
      <alignment horizontal="left" vertical="center" wrapText="1"/>
    </xf>
    <xf numFmtId="176" fontId="0" fillId="2" borderId="2" xfId="50" applyNumberFormat="1" applyFont="1" applyFill="1" applyBorder="1" applyAlignment="1" applyProtection="1">
      <alignment horizontal="right" vertical="center" shrinkToFit="1"/>
    </xf>
    <xf numFmtId="0" fontId="8" fillId="2" borderId="2" xfId="50" applyFont="1" applyFill="1" applyBorder="1" applyAlignment="1" applyProtection="1">
      <alignment horizontal="center" vertical="center"/>
    </xf>
    <xf numFmtId="10" fontId="0" fillId="0" borderId="2" xfId="0" applyNumberFormat="1" applyFont="1" applyFill="1" applyBorder="1" applyAlignment="1">
      <alignment vertical="center" wrapText="1"/>
    </xf>
    <xf numFmtId="179" fontId="1" fillId="2" borderId="2" xfId="50" applyNumberFormat="1" applyFont="1" applyFill="1" applyBorder="1" applyAlignment="1" applyProtection="1">
      <alignment horizontal="center" vertical="center"/>
    </xf>
    <xf numFmtId="179" fontId="0" fillId="2" borderId="2" xfId="0" applyNumberFormat="1" applyFont="1" applyFill="1" applyBorder="1" applyAlignment="1">
      <alignment vertical="center"/>
    </xf>
    <xf numFmtId="10" fontId="0" fillId="0" borderId="2" xfId="0" applyNumberFormat="1" applyFont="1" applyFill="1" applyBorder="1" applyAlignment="1">
      <alignment vertical="center"/>
    </xf>
    <xf numFmtId="10" fontId="7" fillId="0" borderId="2" xfId="0" applyNumberFormat="1" applyFont="1" applyFill="1" applyBorder="1" applyAlignment="1">
      <alignment vertical="center" wrapText="1"/>
    </xf>
    <xf numFmtId="176" fontId="13" fillId="2" borderId="2" xfId="50" applyNumberFormat="1" applyFont="1" applyFill="1" applyBorder="1" applyAlignment="1" applyProtection="1">
      <alignment horizontal="center" vertical="center" wrapText="1"/>
    </xf>
    <xf numFmtId="179" fontId="7" fillId="2" borderId="2" xfId="0" applyNumberFormat="1" applyFont="1" applyFill="1" applyBorder="1" applyAlignment="1">
      <alignment vertical="center"/>
    </xf>
    <xf numFmtId="179" fontId="8" fillId="2" borderId="2" xfId="50" applyNumberFormat="1" applyFont="1" applyFill="1" applyBorder="1" applyAlignment="1" applyProtection="1">
      <alignment horizontal="center" vertical="center"/>
    </xf>
    <xf numFmtId="179" fontId="3" fillId="2" borderId="2" xfId="50" applyNumberFormat="1" applyFont="1" applyFill="1" applyBorder="1" applyAlignment="1" applyProtection="1">
      <alignment horizontal="right" vertical="center"/>
    </xf>
    <xf numFmtId="176" fontId="12" fillId="2" borderId="4" xfId="50" applyNumberFormat="1" applyFont="1" applyFill="1" applyBorder="1" applyAlignment="1" applyProtection="1">
      <alignment horizontal="center" vertical="center" shrinkToFit="1"/>
    </xf>
    <xf numFmtId="183" fontId="12" fillId="2" borderId="4" xfId="50" applyNumberFormat="1" applyFont="1" applyFill="1" applyBorder="1" applyAlignment="1" applyProtection="1">
      <alignment horizontal="center" vertical="center" shrinkToFit="1"/>
    </xf>
    <xf numFmtId="49" fontId="8" fillId="2" borderId="2" xfId="50" applyNumberFormat="1" applyFont="1" applyFill="1" applyBorder="1" applyAlignment="1" applyProtection="1">
      <alignment horizontal="center" vertical="center" wrapText="1"/>
    </xf>
    <xf numFmtId="176" fontId="8" fillId="2" borderId="2" xfId="50" applyNumberFormat="1" applyFont="1" applyFill="1" applyBorder="1" applyAlignment="1" applyProtection="1">
      <alignment horizontal="center" vertical="center" wrapText="1" shrinkToFit="1"/>
    </xf>
    <xf numFmtId="49" fontId="8" fillId="2" borderId="2" xfId="50" applyNumberFormat="1" applyFont="1" applyFill="1" applyBorder="1" applyAlignment="1" applyProtection="1">
      <alignment horizontal="center" vertical="center" wrapText="1" shrinkToFit="1"/>
    </xf>
    <xf numFmtId="10" fontId="7" fillId="0" borderId="2" xfId="0" applyNumberFormat="1" applyFont="1" applyFill="1" applyBorder="1" applyAlignment="1">
      <alignment vertical="center"/>
    </xf>
    <xf numFmtId="178" fontId="7" fillId="0" borderId="6" xfId="0" applyNumberFormat="1" applyFont="1" applyFill="1" applyBorder="1" applyAlignment="1">
      <alignment horizontal="center" vertical="center"/>
    </xf>
    <xf numFmtId="176" fontId="8" fillId="2" borderId="2" xfId="50" applyNumberFormat="1" applyFont="1" applyFill="1" applyBorder="1" applyAlignment="1" applyProtection="1">
      <alignment vertical="center" shrinkToFit="1"/>
    </xf>
    <xf numFmtId="180" fontId="8" fillId="2" borderId="2" xfId="19" applyNumberFormat="1" applyFont="1" applyFill="1" applyBorder="1" applyAlignment="1" applyProtection="1">
      <alignment horizontal="center" vertical="center" wrapTex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176" fontId="14" fillId="2" borderId="2" xfId="50" applyNumberFormat="1" applyFont="1" applyFill="1" applyBorder="1" applyAlignment="1" applyProtection="1">
      <alignment horizontal="right" vertical="center" shrinkToFit="1"/>
    </xf>
    <xf numFmtId="176" fontId="8" fillId="2" borderId="2" xfId="50" applyNumberFormat="1" applyFont="1" applyFill="1" applyBorder="1" applyAlignment="1" applyProtection="1">
      <alignment horizontal="left" vertical="center" wrapText="1" shrinkToFit="1"/>
    </xf>
    <xf numFmtId="176" fontId="13" fillId="2" borderId="2" xfId="50" applyNumberFormat="1" applyFont="1" applyFill="1" applyBorder="1" applyAlignment="1" applyProtection="1">
      <alignment horizontal="right" vertical="center" shrinkToFit="1"/>
    </xf>
    <xf numFmtId="176" fontId="7" fillId="2" borderId="2" xfId="50" applyNumberFormat="1" applyFont="1" applyFill="1" applyBorder="1" applyAlignment="1" applyProtection="1">
      <alignment horizontal="left" vertical="center" wrapTex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178" fontId="7" fillId="0" borderId="2" xfId="0" applyNumberFormat="1" applyFont="1" applyFill="1" applyBorder="1" applyAlignment="1">
      <alignment horizontal="center" vertical="center"/>
    </xf>
    <xf numFmtId="179" fontId="7" fillId="0" borderId="2" xfId="0" applyNumberFormat="1" applyFont="1" applyFill="1" applyBorder="1" applyAlignment="1">
      <alignment vertical="center"/>
    </xf>
    <xf numFmtId="176" fontId="8" fillId="2" borderId="4" xfId="50" applyNumberFormat="1" applyFont="1" applyFill="1" applyBorder="1" applyAlignment="1" applyProtection="1">
      <alignment horizontal="right" vertical="center" shrinkToFit="1"/>
    </xf>
    <xf numFmtId="182" fontId="8" fillId="2" borderId="2" xfId="50" applyNumberFormat="1" applyFont="1" applyFill="1" applyBorder="1" applyAlignment="1" applyProtection="1">
      <alignment vertical="center" shrinkToFit="1"/>
    </xf>
    <xf numFmtId="176" fontId="8" fillId="2" borderId="2" xfId="50" applyNumberFormat="1" applyFont="1" applyFill="1" applyBorder="1" applyAlignment="1" applyProtection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8.png"/><Relationship Id="rId4" Type="http://schemas.openxmlformats.org/officeDocument/2006/relationships/image" Target="../media/image7.jpeg"/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8.png"/><Relationship Id="rId4" Type="http://schemas.openxmlformats.org/officeDocument/2006/relationships/image" Target="../media/image7.jpeg"/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4" Type="http://schemas.openxmlformats.org/officeDocument/2006/relationships/image" Target="../media/image9.png"/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4" Type="http://schemas.openxmlformats.org/officeDocument/2006/relationships/image" Target="../media/image10.png"/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67945</xdr:colOff>
      <xdr:row>27</xdr:row>
      <xdr:rowOff>19050</xdr:rowOff>
    </xdr:from>
    <xdr:to>
      <xdr:col>6</xdr:col>
      <xdr:colOff>581660</xdr:colOff>
      <xdr:row>53</xdr:row>
      <xdr:rowOff>161925</xdr:rowOff>
    </xdr:to>
    <xdr:pic>
      <xdr:nvPicPr>
        <xdr:cNvPr id="3" name="图片 2" descr="O}HGL]9LXW0%]54I`D(Y84U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945" y="8011160"/>
          <a:ext cx="7262495" cy="4600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104775</xdr:rowOff>
    </xdr:from>
    <xdr:to>
      <xdr:col>6</xdr:col>
      <xdr:colOff>455295</xdr:colOff>
      <xdr:row>53</xdr:row>
      <xdr:rowOff>47625</xdr:rowOff>
    </xdr:to>
    <xdr:pic>
      <xdr:nvPicPr>
        <xdr:cNvPr id="3" name="图片 2" descr="U([S]CTA%33W7O6`8FC$HYQ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096885"/>
          <a:ext cx="7203440" cy="4400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85725</xdr:colOff>
      <xdr:row>27</xdr:row>
      <xdr:rowOff>85725</xdr:rowOff>
    </xdr:from>
    <xdr:to>
      <xdr:col>6</xdr:col>
      <xdr:colOff>557530</xdr:colOff>
      <xdr:row>53</xdr:row>
      <xdr:rowOff>133350</xdr:rowOff>
    </xdr:to>
    <xdr:pic>
      <xdr:nvPicPr>
        <xdr:cNvPr id="3" name="图片 2" descr="79}K9CK3TA6FPG]N@CG(JQ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725" y="8230235"/>
          <a:ext cx="7220585" cy="4505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27</xdr:row>
      <xdr:rowOff>76200</xdr:rowOff>
    </xdr:from>
    <xdr:to>
      <xdr:col>8</xdr:col>
      <xdr:colOff>541020</xdr:colOff>
      <xdr:row>83</xdr:row>
      <xdr:rowOff>19050</xdr:rowOff>
    </xdr:to>
    <xdr:pic>
      <xdr:nvPicPr>
        <xdr:cNvPr id="3" name="图片 2" descr="O~F5CX3C1U8@$BGVVQE`}MN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8576310"/>
          <a:ext cx="8961755" cy="9544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27</xdr:row>
      <xdr:rowOff>76200</xdr:rowOff>
    </xdr:from>
    <xdr:to>
      <xdr:col>8</xdr:col>
      <xdr:colOff>541020</xdr:colOff>
      <xdr:row>83</xdr:row>
      <xdr:rowOff>19050</xdr:rowOff>
    </xdr:to>
    <xdr:pic>
      <xdr:nvPicPr>
        <xdr:cNvPr id="2" name="图片 1" descr="O~F5CX3C1U8@$BGVVQE`}MN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8944610"/>
          <a:ext cx="8961755" cy="9544050"/>
        </a:xfrm>
        <a:prstGeom prst="rect">
          <a:avLst/>
        </a:prstGeom>
      </xdr:spPr>
    </xdr:pic>
    <xdr:clientData/>
  </xdr:twoCellAnchor>
  <xdr:twoCellAnchor editAs="oneCell">
    <xdr:from>
      <xdr:col>8</xdr:col>
      <xdr:colOff>422275</xdr:colOff>
      <xdr:row>27</xdr:row>
      <xdr:rowOff>133350</xdr:rowOff>
    </xdr:from>
    <xdr:to>
      <xdr:col>17</xdr:col>
      <xdr:colOff>879475</xdr:colOff>
      <xdr:row>54</xdr:row>
      <xdr:rowOff>150495</xdr:rowOff>
    </xdr:to>
    <xdr:pic>
      <xdr:nvPicPr>
        <xdr:cNvPr id="3" name="图片 2" descr="a66aaa3f4fd132d59e5d7d19fd386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72855" y="9001760"/>
          <a:ext cx="10057765" cy="4646295"/>
        </a:xfrm>
        <a:prstGeom prst="rect">
          <a:avLst/>
        </a:prstGeom>
      </xdr:spPr>
    </xdr:pic>
    <xdr:clientData/>
  </xdr:twoCellAnchor>
  <xdr:twoCellAnchor editAs="oneCell">
    <xdr:from>
      <xdr:col>8</xdr:col>
      <xdr:colOff>641350</xdr:colOff>
      <xdr:row>55</xdr:row>
      <xdr:rowOff>66675</xdr:rowOff>
    </xdr:from>
    <xdr:to>
      <xdr:col>14</xdr:col>
      <xdr:colOff>344805</xdr:colOff>
      <xdr:row>114</xdr:row>
      <xdr:rowOff>9525</xdr:rowOff>
    </xdr:to>
    <xdr:pic>
      <xdr:nvPicPr>
        <xdr:cNvPr id="4" name="图片 3" descr="1aa9072592d57fddb605880d7af99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91930" y="13735685"/>
          <a:ext cx="4639310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439420</xdr:colOff>
      <xdr:row>55</xdr:row>
      <xdr:rowOff>85725</xdr:rowOff>
    </xdr:from>
    <xdr:to>
      <xdr:col>17</xdr:col>
      <xdr:colOff>423545</xdr:colOff>
      <xdr:row>114</xdr:row>
      <xdr:rowOff>28575</xdr:rowOff>
    </xdr:to>
    <xdr:pic>
      <xdr:nvPicPr>
        <xdr:cNvPr id="5" name="图片 4" descr="bb1c30ce593bc8c0f05ef28cd4e3a4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825855" y="13754735"/>
          <a:ext cx="4648835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220345</xdr:colOff>
      <xdr:row>54</xdr:row>
      <xdr:rowOff>104775</xdr:rowOff>
    </xdr:from>
    <xdr:to>
      <xdr:col>6</xdr:col>
      <xdr:colOff>371475</xdr:colOff>
      <xdr:row>73</xdr:row>
      <xdr:rowOff>85725</xdr:rowOff>
    </xdr:to>
    <xdr:pic>
      <xdr:nvPicPr>
        <xdr:cNvPr id="6" name="图片 5" descr="d380af30775011c886e951f4f04d8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5455" y="13602335"/>
          <a:ext cx="6654800" cy="3238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27</xdr:row>
      <xdr:rowOff>76200</xdr:rowOff>
    </xdr:from>
    <xdr:to>
      <xdr:col>8</xdr:col>
      <xdr:colOff>541020</xdr:colOff>
      <xdr:row>83</xdr:row>
      <xdr:rowOff>19050</xdr:rowOff>
    </xdr:to>
    <xdr:pic>
      <xdr:nvPicPr>
        <xdr:cNvPr id="2" name="图片 1" descr="O~F5CX3C1U8@$BGVVQE`}MN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9147810"/>
          <a:ext cx="8961755" cy="9544050"/>
        </a:xfrm>
        <a:prstGeom prst="rect">
          <a:avLst/>
        </a:prstGeom>
      </xdr:spPr>
    </xdr:pic>
    <xdr:clientData/>
  </xdr:twoCellAnchor>
  <xdr:twoCellAnchor editAs="oneCell">
    <xdr:from>
      <xdr:col>8</xdr:col>
      <xdr:colOff>422275</xdr:colOff>
      <xdr:row>27</xdr:row>
      <xdr:rowOff>133350</xdr:rowOff>
    </xdr:from>
    <xdr:to>
      <xdr:col>17</xdr:col>
      <xdr:colOff>879475</xdr:colOff>
      <xdr:row>54</xdr:row>
      <xdr:rowOff>150495</xdr:rowOff>
    </xdr:to>
    <xdr:pic>
      <xdr:nvPicPr>
        <xdr:cNvPr id="3" name="图片 2" descr="a66aaa3f4fd132d59e5d7d19fd386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72855" y="9204960"/>
          <a:ext cx="10057765" cy="4646295"/>
        </a:xfrm>
        <a:prstGeom prst="rect">
          <a:avLst/>
        </a:prstGeom>
      </xdr:spPr>
    </xdr:pic>
    <xdr:clientData/>
  </xdr:twoCellAnchor>
  <xdr:twoCellAnchor editAs="oneCell">
    <xdr:from>
      <xdr:col>8</xdr:col>
      <xdr:colOff>641350</xdr:colOff>
      <xdr:row>55</xdr:row>
      <xdr:rowOff>66675</xdr:rowOff>
    </xdr:from>
    <xdr:to>
      <xdr:col>14</xdr:col>
      <xdr:colOff>344805</xdr:colOff>
      <xdr:row>114</xdr:row>
      <xdr:rowOff>9525</xdr:rowOff>
    </xdr:to>
    <xdr:pic>
      <xdr:nvPicPr>
        <xdr:cNvPr id="4" name="图片 3" descr="1aa9072592d57fddb605880d7af99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91930" y="13938885"/>
          <a:ext cx="4639310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439420</xdr:colOff>
      <xdr:row>55</xdr:row>
      <xdr:rowOff>85725</xdr:rowOff>
    </xdr:from>
    <xdr:to>
      <xdr:col>17</xdr:col>
      <xdr:colOff>423545</xdr:colOff>
      <xdr:row>114</xdr:row>
      <xdr:rowOff>28575</xdr:rowOff>
    </xdr:to>
    <xdr:pic>
      <xdr:nvPicPr>
        <xdr:cNvPr id="5" name="图片 4" descr="bb1c30ce593bc8c0f05ef28cd4e3a4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825855" y="13957935"/>
          <a:ext cx="4648835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220345</xdr:colOff>
      <xdr:row>54</xdr:row>
      <xdr:rowOff>104775</xdr:rowOff>
    </xdr:from>
    <xdr:to>
      <xdr:col>6</xdr:col>
      <xdr:colOff>371475</xdr:colOff>
      <xdr:row>73</xdr:row>
      <xdr:rowOff>85725</xdr:rowOff>
    </xdr:to>
    <xdr:pic>
      <xdr:nvPicPr>
        <xdr:cNvPr id="6" name="图片 5" descr="d380af30775011c886e951f4f04d8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5455" y="13805535"/>
          <a:ext cx="6654800" cy="3238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641350</xdr:colOff>
      <xdr:row>55</xdr:row>
      <xdr:rowOff>66675</xdr:rowOff>
    </xdr:from>
    <xdr:to>
      <xdr:col>14</xdr:col>
      <xdr:colOff>344805</xdr:colOff>
      <xdr:row>114</xdr:row>
      <xdr:rowOff>9525</xdr:rowOff>
    </xdr:to>
    <xdr:pic>
      <xdr:nvPicPr>
        <xdr:cNvPr id="4" name="图片 3" descr="1aa9072592d57fddb605880d7af99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91930" y="17050385"/>
          <a:ext cx="4639310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439420</xdr:colOff>
      <xdr:row>55</xdr:row>
      <xdr:rowOff>85725</xdr:rowOff>
    </xdr:from>
    <xdr:to>
      <xdr:col>17</xdr:col>
      <xdr:colOff>423545</xdr:colOff>
      <xdr:row>114</xdr:row>
      <xdr:rowOff>28575</xdr:rowOff>
    </xdr:to>
    <xdr:pic>
      <xdr:nvPicPr>
        <xdr:cNvPr id="5" name="图片 4" descr="bb1c30ce593bc8c0f05ef28cd4e3a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825855" y="17069435"/>
          <a:ext cx="4648835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220345</xdr:colOff>
      <xdr:row>54</xdr:row>
      <xdr:rowOff>104775</xdr:rowOff>
    </xdr:from>
    <xdr:to>
      <xdr:col>6</xdr:col>
      <xdr:colOff>371475</xdr:colOff>
      <xdr:row>73</xdr:row>
      <xdr:rowOff>85725</xdr:rowOff>
    </xdr:to>
    <xdr:pic>
      <xdr:nvPicPr>
        <xdr:cNvPr id="6" name="图片 5" descr="d380af30775011c886e951f4f04d80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5455" y="16917035"/>
          <a:ext cx="6654800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85725</xdr:rowOff>
    </xdr:from>
    <xdr:to>
      <xdr:col>10</xdr:col>
      <xdr:colOff>76200</xdr:colOff>
      <xdr:row>90</xdr:row>
      <xdr:rowOff>40640</xdr:rowOff>
    </xdr:to>
    <xdr:pic>
      <xdr:nvPicPr>
        <xdr:cNvPr id="7" name="图片 6" descr="到款2022-1-2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525" y="12268835"/>
          <a:ext cx="10066655" cy="107562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641350</xdr:colOff>
      <xdr:row>55</xdr:row>
      <xdr:rowOff>66675</xdr:rowOff>
    </xdr:from>
    <xdr:to>
      <xdr:col>14</xdr:col>
      <xdr:colOff>344805</xdr:colOff>
      <xdr:row>114</xdr:row>
      <xdr:rowOff>9525</xdr:rowOff>
    </xdr:to>
    <xdr:pic>
      <xdr:nvPicPr>
        <xdr:cNvPr id="2" name="图片 1" descr="1aa9072592d57fddb605880d7af99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91930" y="17050385"/>
          <a:ext cx="4639310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439420</xdr:colOff>
      <xdr:row>55</xdr:row>
      <xdr:rowOff>85725</xdr:rowOff>
    </xdr:from>
    <xdr:to>
      <xdr:col>17</xdr:col>
      <xdr:colOff>423545</xdr:colOff>
      <xdr:row>114</xdr:row>
      <xdr:rowOff>28575</xdr:rowOff>
    </xdr:to>
    <xdr:pic>
      <xdr:nvPicPr>
        <xdr:cNvPr id="3" name="图片 2" descr="bb1c30ce593bc8c0f05ef28cd4e3a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825855" y="17069435"/>
          <a:ext cx="4648835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220345</xdr:colOff>
      <xdr:row>54</xdr:row>
      <xdr:rowOff>104775</xdr:rowOff>
    </xdr:from>
    <xdr:to>
      <xdr:col>6</xdr:col>
      <xdr:colOff>371475</xdr:colOff>
      <xdr:row>73</xdr:row>
      <xdr:rowOff>85725</xdr:rowOff>
    </xdr:to>
    <xdr:pic>
      <xdr:nvPicPr>
        <xdr:cNvPr id="4" name="图片 3" descr="d380af30775011c886e951f4f04d80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5455" y="16917035"/>
          <a:ext cx="6654800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27</xdr:row>
      <xdr:rowOff>95250</xdr:rowOff>
    </xdr:from>
    <xdr:to>
      <xdr:col>6</xdr:col>
      <xdr:colOff>244475</xdr:colOff>
      <xdr:row>55</xdr:row>
      <xdr:rowOff>9525</xdr:rowOff>
    </xdr:to>
    <xdr:pic>
      <xdr:nvPicPr>
        <xdr:cNvPr id="6" name="图片 5" descr="85c808156c85dfdfd8c93562fd4442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5" y="12278360"/>
          <a:ext cx="6992620" cy="4714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view="pageBreakPreview" zoomScaleNormal="100" topLeftCell="A4" workbookViewId="0">
      <selection activeCell="A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53">
        <v>1</v>
      </c>
      <c r="B8" s="125">
        <v>44407</v>
      </c>
      <c r="C8" s="50">
        <v>1816586.79</v>
      </c>
      <c r="D8" s="126"/>
      <c r="E8" s="46" t="s">
        <v>51</v>
      </c>
      <c r="F8" s="47" t="s">
        <v>52</v>
      </c>
      <c r="G8" s="74"/>
      <c r="H8" s="117">
        <v>0.02</v>
      </c>
      <c r="I8" s="74">
        <v>36331.74</v>
      </c>
      <c r="J8" s="112"/>
      <c r="K8" s="53">
        <v>18165.87</v>
      </c>
      <c r="L8" s="53" t="s">
        <v>53</v>
      </c>
      <c r="M8" s="74">
        <v>3750</v>
      </c>
      <c r="N8" s="75" t="s">
        <v>54</v>
      </c>
      <c r="O8" s="122"/>
      <c r="P8" s="105"/>
      <c r="Q8" s="123" t="s">
        <v>55</v>
      </c>
      <c r="R8" s="99">
        <v>1891500</v>
      </c>
      <c r="S8" s="99"/>
      <c r="T8" s="124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53"/>
      <c r="B9" s="125"/>
      <c r="C9" s="127"/>
      <c r="D9" s="126"/>
      <c r="E9" s="46"/>
      <c r="F9" s="46"/>
      <c r="G9" s="116"/>
      <c r="H9" s="117"/>
      <c r="I9" s="74">
        <v>-36331.74</v>
      </c>
      <c r="J9" s="112" t="s">
        <v>56</v>
      </c>
      <c r="K9" s="99">
        <v>-18165.87</v>
      </c>
      <c r="L9" s="99" t="s">
        <v>56</v>
      </c>
      <c r="M9" s="74">
        <v>-3750</v>
      </c>
      <c r="N9" s="75" t="s">
        <v>56</v>
      </c>
      <c r="O9" s="122"/>
      <c r="P9" s="105"/>
      <c r="Q9" s="123"/>
      <c r="R9" s="105"/>
      <c r="S9" s="105"/>
      <c r="T9" s="124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53"/>
      <c r="B10" s="125"/>
      <c r="C10" s="50"/>
      <c r="D10" s="126"/>
      <c r="E10" s="46"/>
      <c r="F10" s="46"/>
      <c r="G10" s="116"/>
      <c r="H10" s="117"/>
      <c r="I10" s="74"/>
      <c r="J10" s="121"/>
      <c r="K10" s="53"/>
      <c r="L10" s="53"/>
      <c r="M10" s="74"/>
      <c r="N10" s="75"/>
      <c r="O10" s="122"/>
      <c r="P10" s="105"/>
      <c r="Q10" s="123"/>
      <c r="R10" s="105"/>
      <c r="S10" s="105"/>
      <c r="T10" s="124"/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53"/>
      <c r="B11" s="125"/>
      <c r="C11" s="127"/>
      <c r="D11" s="126"/>
      <c r="E11" s="46"/>
      <c r="F11" s="46"/>
      <c r="G11" s="121"/>
      <c r="H11" s="117"/>
      <c r="I11" s="74"/>
      <c r="J11" s="112"/>
      <c r="K11" s="99"/>
      <c r="L11" s="99"/>
      <c r="M11" s="74"/>
      <c r="N11" s="75"/>
      <c r="O11" s="128"/>
      <c r="P11" s="129"/>
      <c r="Q11" s="123"/>
      <c r="R11" s="105"/>
      <c r="S11" s="105"/>
      <c r="T11" s="124"/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53"/>
      <c r="B12" s="125"/>
      <c r="C12" s="50"/>
      <c r="D12" s="126"/>
      <c r="E12" s="47"/>
      <c r="F12" s="46"/>
      <c r="G12" s="121"/>
      <c r="H12" s="117"/>
      <c r="I12" s="74"/>
      <c r="J12" s="121"/>
      <c r="K12" s="53"/>
      <c r="L12" s="53"/>
      <c r="M12" s="74"/>
      <c r="N12" s="75"/>
      <c r="O12" s="122"/>
      <c r="P12" s="105"/>
      <c r="Q12" s="123"/>
      <c r="R12" s="105"/>
      <c r="S12" s="105"/>
      <c r="T12" s="124"/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70"/>
      <c r="L13" s="70"/>
      <c r="M13" s="26"/>
      <c r="N13" s="68"/>
      <c r="O13" s="73"/>
      <c r="P13" s="72"/>
      <c r="Q13" s="97"/>
      <c r="R13" s="9"/>
      <c r="S13" s="9"/>
      <c r="T13" s="98"/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8"/>
      <c r="O14" s="69"/>
      <c r="P14" s="9"/>
      <c r="Q14" s="103"/>
      <c r="R14" s="9"/>
      <c r="S14" s="9"/>
      <c r="T14" s="98"/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53"/>
      <c r="B15" s="43"/>
      <c r="C15" s="50"/>
      <c r="D15" s="120"/>
      <c r="E15" s="46"/>
      <c r="F15" s="46"/>
      <c r="G15" s="121"/>
      <c r="H15" s="117"/>
      <c r="I15" s="74"/>
      <c r="J15" s="121"/>
      <c r="K15" s="99"/>
      <c r="L15" s="99"/>
      <c r="M15" s="74"/>
      <c r="N15" s="75"/>
      <c r="O15" s="122"/>
      <c r="P15" s="105"/>
      <c r="Q15" s="123"/>
      <c r="R15" s="105"/>
      <c r="S15" s="105"/>
      <c r="T15" s="124"/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53"/>
      <c r="B16" s="115"/>
      <c r="C16" s="50"/>
      <c r="D16" s="45"/>
      <c r="E16" s="46"/>
      <c r="F16" s="46"/>
      <c r="G16" s="116"/>
      <c r="H16" s="117"/>
      <c r="I16" s="74"/>
      <c r="J16" s="74"/>
      <c r="K16" s="53"/>
      <c r="L16" s="53"/>
      <c r="M16" s="74"/>
      <c r="N16" s="75"/>
      <c r="O16" s="74"/>
      <c r="P16" s="75"/>
      <c r="Q16" s="114"/>
      <c r="R16" s="105"/>
      <c r="S16" s="105"/>
      <c r="T16" s="106"/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40"/>
      <c r="C17" s="22"/>
      <c r="D17" s="37"/>
      <c r="E17" s="67"/>
      <c r="F17" s="118"/>
      <c r="G17" s="38"/>
      <c r="H17" s="39"/>
      <c r="I17" s="26"/>
      <c r="J17" s="26"/>
      <c r="K17" s="26"/>
      <c r="L17" s="26"/>
      <c r="M17" s="26"/>
      <c r="N17" s="68"/>
      <c r="O17" s="26"/>
      <c r="P17" s="68"/>
      <c r="Q17" s="103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40"/>
      <c r="C18" s="22"/>
      <c r="D18" s="37"/>
      <c r="E18" s="24"/>
      <c r="F18" s="24"/>
      <c r="G18" s="38"/>
      <c r="H18" s="41"/>
      <c r="I18" s="26"/>
      <c r="J18" s="26"/>
      <c r="K18" s="67"/>
      <c r="L18" s="67"/>
      <c r="M18" s="26"/>
      <c r="N18" s="68"/>
      <c r="O18" s="26"/>
      <c r="P18" s="68"/>
      <c r="Q18" s="103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40"/>
      <c r="C19" s="119"/>
      <c r="D19" s="37"/>
      <c r="E19" s="67"/>
      <c r="F19" s="118"/>
      <c r="G19" s="38"/>
      <c r="H19" s="39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40"/>
      <c r="C20" s="22"/>
      <c r="D20" s="37"/>
      <c r="E20" s="24"/>
      <c r="F20" s="24"/>
      <c r="G20" s="38"/>
      <c r="H20" s="41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40"/>
      <c r="C21" s="22"/>
      <c r="D21" s="37"/>
      <c r="E21" s="24"/>
      <c r="F21" s="24"/>
      <c r="G21" s="38"/>
      <c r="H21" s="41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53"/>
      <c r="B22" s="54"/>
      <c r="C22" s="50"/>
      <c r="D22" s="45"/>
      <c r="E22" s="46"/>
      <c r="F22" s="46"/>
      <c r="G22" s="48"/>
      <c r="H22" s="52"/>
      <c r="I22" s="74"/>
      <c r="J22" s="74"/>
      <c r="K22" s="74"/>
      <c r="L22" s="74"/>
      <c r="M22" s="74"/>
      <c r="N22" s="75"/>
      <c r="O22" s="74"/>
      <c r="P22" s="75"/>
      <c r="Q22" s="104"/>
      <c r="R22" s="105"/>
      <c r="S22" s="105"/>
      <c r="T22" s="106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53"/>
      <c r="B23" s="54"/>
      <c r="C23" s="50"/>
      <c r="D23" s="45"/>
      <c r="E23" s="46"/>
      <c r="F23" s="46"/>
      <c r="G23" s="48"/>
      <c r="H23" s="52"/>
      <c r="I23" s="74"/>
      <c r="J23" s="74"/>
      <c r="K23" s="74"/>
      <c r="L23" s="74"/>
      <c r="M23" s="74"/>
      <c r="N23" s="75"/>
      <c r="O23" s="74"/>
      <c r="P23" s="75"/>
      <c r="Q23" s="104"/>
      <c r="R23" s="105"/>
      <c r="S23" s="105"/>
      <c r="T23" s="106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53"/>
      <c r="B24" s="54"/>
      <c r="C24" s="50"/>
      <c r="D24" s="45"/>
      <c r="E24" s="46"/>
      <c r="F24" s="46"/>
      <c r="G24" s="48"/>
      <c r="H24" s="52"/>
      <c r="I24" s="74"/>
      <c r="J24" s="74"/>
      <c r="K24" s="74"/>
      <c r="L24" s="74"/>
      <c r="M24" s="74"/>
      <c r="N24" s="75"/>
      <c r="O24" s="74"/>
      <c r="P24" s="75"/>
      <c r="Q24" s="104"/>
      <c r="R24" s="105"/>
      <c r="S24" s="105"/>
      <c r="T24" s="106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1816586.79</v>
      </c>
      <c r="D25" s="56">
        <f>SUM(D8:D24)</f>
        <v>0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0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1791586.79</v>
      </c>
      <c r="U25" s="108">
        <f>D25+C25-T25-I25-K25-M25-O25</f>
        <v>25000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1791586.79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v>1791586.79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1791586.79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scale="2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53">
        <v>2</v>
      </c>
      <c r="B10" s="125">
        <v>44418</v>
      </c>
      <c r="C10" s="50"/>
      <c r="D10" s="126">
        <v>1000000</v>
      </c>
      <c r="E10" s="46" t="s">
        <v>51</v>
      </c>
      <c r="F10" s="47" t="s">
        <v>52</v>
      </c>
      <c r="G10" s="116"/>
      <c r="H10" s="117"/>
      <c r="I10" s="74"/>
      <c r="J10" s="121"/>
      <c r="K10" s="53"/>
      <c r="L10" s="53"/>
      <c r="M10" s="74"/>
      <c r="N10" s="75"/>
      <c r="O10" s="122"/>
      <c r="P10" s="105"/>
      <c r="Q10" s="123" t="s">
        <v>55</v>
      </c>
      <c r="R10" s="105"/>
      <c r="S10" s="105"/>
      <c r="T10" s="124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53"/>
      <c r="B11" s="125"/>
      <c r="C11" s="127"/>
      <c r="D11" s="126"/>
      <c r="E11" s="46"/>
      <c r="F11" s="46"/>
      <c r="G11" s="121"/>
      <c r="H11" s="117"/>
      <c r="I11" s="74"/>
      <c r="J11" s="112"/>
      <c r="K11" s="99"/>
      <c r="L11" s="99"/>
      <c r="M11" s="74"/>
      <c r="N11" s="75"/>
      <c r="O11" s="128"/>
      <c r="P11" s="129"/>
      <c r="Q11" s="123"/>
      <c r="R11" s="105"/>
      <c r="S11" s="105"/>
      <c r="T11" s="124"/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53"/>
      <c r="B12" s="125"/>
      <c r="C12" s="50"/>
      <c r="D12" s="126"/>
      <c r="E12" s="47"/>
      <c r="F12" s="46"/>
      <c r="G12" s="121"/>
      <c r="H12" s="117"/>
      <c r="I12" s="74"/>
      <c r="J12" s="121"/>
      <c r="K12" s="53"/>
      <c r="L12" s="53"/>
      <c r="M12" s="74"/>
      <c r="N12" s="75"/>
      <c r="O12" s="122"/>
      <c r="P12" s="105"/>
      <c r="Q12" s="123"/>
      <c r="R12" s="105"/>
      <c r="S12" s="105"/>
      <c r="T12" s="124"/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70"/>
      <c r="L13" s="70"/>
      <c r="M13" s="26"/>
      <c r="N13" s="68"/>
      <c r="O13" s="73"/>
      <c r="P13" s="72"/>
      <c r="Q13" s="97"/>
      <c r="R13" s="9"/>
      <c r="S13" s="9"/>
      <c r="T13" s="98"/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8"/>
      <c r="O14" s="69"/>
      <c r="P14" s="9"/>
      <c r="Q14" s="103"/>
      <c r="R14" s="9"/>
      <c r="S14" s="9"/>
      <c r="T14" s="98"/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53"/>
      <c r="B15" s="43"/>
      <c r="C15" s="50"/>
      <c r="D15" s="120"/>
      <c r="E15" s="46"/>
      <c r="F15" s="46"/>
      <c r="G15" s="121"/>
      <c r="H15" s="117"/>
      <c r="I15" s="74"/>
      <c r="J15" s="121"/>
      <c r="K15" s="99"/>
      <c r="L15" s="99"/>
      <c r="M15" s="74"/>
      <c r="N15" s="75"/>
      <c r="O15" s="122"/>
      <c r="P15" s="105"/>
      <c r="Q15" s="123"/>
      <c r="R15" s="105"/>
      <c r="S15" s="105"/>
      <c r="T15" s="124"/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53"/>
      <c r="B16" s="115"/>
      <c r="C16" s="50"/>
      <c r="D16" s="45"/>
      <c r="E16" s="46"/>
      <c r="F16" s="46"/>
      <c r="G16" s="116"/>
      <c r="H16" s="117"/>
      <c r="I16" s="74"/>
      <c r="J16" s="74"/>
      <c r="K16" s="53"/>
      <c r="L16" s="53"/>
      <c r="M16" s="74"/>
      <c r="N16" s="75"/>
      <c r="O16" s="74"/>
      <c r="P16" s="75"/>
      <c r="Q16" s="114"/>
      <c r="R16" s="105"/>
      <c r="S16" s="105"/>
      <c r="T16" s="106"/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40"/>
      <c r="C17" s="22"/>
      <c r="D17" s="37"/>
      <c r="E17" s="67"/>
      <c r="F17" s="118"/>
      <c r="G17" s="38"/>
      <c r="H17" s="39"/>
      <c r="I17" s="26"/>
      <c r="J17" s="26"/>
      <c r="K17" s="26"/>
      <c r="L17" s="26"/>
      <c r="M17" s="26"/>
      <c r="N17" s="68"/>
      <c r="O17" s="26"/>
      <c r="P17" s="68"/>
      <c r="Q17" s="103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40"/>
      <c r="C18" s="22"/>
      <c r="D18" s="37"/>
      <c r="E18" s="24"/>
      <c r="F18" s="24"/>
      <c r="G18" s="38"/>
      <c r="H18" s="41"/>
      <c r="I18" s="26"/>
      <c r="J18" s="26"/>
      <c r="K18" s="67"/>
      <c r="L18" s="67"/>
      <c r="M18" s="26"/>
      <c r="N18" s="68"/>
      <c r="O18" s="26"/>
      <c r="P18" s="68"/>
      <c r="Q18" s="103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40"/>
      <c r="C19" s="119"/>
      <c r="D19" s="37"/>
      <c r="E19" s="67"/>
      <c r="F19" s="118"/>
      <c r="G19" s="38"/>
      <c r="H19" s="39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40"/>
      <c r="C20" s="22"/>
      <c r="D20" s="37"/>
      <c r="E20" s="24"/>
      <c r="F20" s="24"/>
      <c r="G20" s="38"/>
      <c r="H20" s="41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40"/>
      <c r="C21" s="22"/>
      <c r="D21" s="37"/>
      <c r="E21" s="24"/>
      <c r="F21" s="24"/>
      <c r="G21" s="38"/>
      <c r="H21" s="41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53"/>
      <c r="B22" s="54"/>
      <c r="C22" s="50"/>
      <c r="D22" s="45"/>
      <c r="E22" s="46"/>
      <c r="F22" s="46"/>
      <c r="G22" s="48"/>
      <c r="H22" s="52"/>
      <c r="I22" s="74"/>
      <c r="J22" s="74"/>
      <c r="K22" s="74"/>
      <c r="L22" s="74"/>
      <c r="M22" s="74"/>
      <c r="N22" s="75"/>
      <c r="O22" s="74"/>
      <c r="P22" s="75"/>
      <c r="Q22" s="104"/>
      <c r="R22" s="105"/>
      <c r="S22" s="105"/>
      <c r="T22" s="106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53"/>
      <c r="B23" s="54"/>
      <c r="C23" s="50"/>
      <c r="D23" s="45"/>
      <c r="E23" s="46"/>
      <c r="F23" s="46"/>
      <c r="G23" s="48"/>
      <c r="H23" s="52"/>
      <c r="I23" s="74"/>
      <c r="J23" s="74"/>
      <c r="K23" s="74"/>
      <c r="L23" s="74"/>
      <c r="M23" s="74"/>
      <c r="N23" s="75"/>
      <c r="O23" s="74"/>
      <c r="P23" s="75"/>
      <c r="Q23" s="104"/>
      <c r="R23" s="105"/>
      <c r="S23" s="105"/>
      <c r="T23" s="106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53"/>
      <c r="B24" s="54"/>
      <c r="C24" s="50"/>
      <c r="D24" s="45"/>
      <c r="E24" s="46"/>
      <c r="F24" s="46"/>
      <c r="G24" s="48"/>
      <c r="H24" s="52"/>
      <c r="I24" s="74"/>
      <c r="J24" s="74"/>
      <c r="K24" s="74"/>
      <c r="L24" s="74"/>
      <c r="M24" s="74"/>
      <c r="N24" s="75"/>
      <c r="O24" s="74"/>
      <c r="P24" s="75"/>
      <c r="Q24" s="104"/>
      <c r="R24" s="105"/>
      <c r="S24" s="105"/>
      <c r="T24" s="106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1816586.79</v>
      </c>
      <c r="D25" s="56">
        <f>SUM(D8:D24)</f>
        <v>1000000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0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2791586.79</v>
      </c>
      <c r="U25" s="108">
        <f>D25+C25-T25-I25-K25-M25-O25</f>
        <v>25000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1000000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v>1000000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1000000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7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8"/>
      <c r="O10" s="69"/>
      <c r="P10" s="9"/>
      <c r="Q10" s="97" t="s">
        <v>55</v>
      </c>
      <c r="R10" s="9"/>
      <c r="S10" s="9"/>
      <c r="T10" s="98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53">
        <v>3</v>
      </c>
      <c r="B11" s="125">
        <v>44421</v>
      </c>
      <c r="C11" s="127"/>
      <c r="D11" s="126">
        <v>500000</v>
      </c>
      <c r="E11" s="46" t="s">
        <v>51</v>
      </c>
      <c r="F11" s="47" t="s">
        <v>52</v>
      </c>
      <c r="G11" s="121"/>
      <c r="H11" s="117"/>
      <c r="I11" s="74"/>
      <c r="J11" s="112"/>
      <c r="K11" s="99"/>
      <c r="L11" s="99"/>
      <c r="M11" s="74"/>
      <c r="N11" s="75"/>
      <c r="O11" s="128"/>
      <c r="P11" s="129"/>
      <c r="Q11" s="123" t="s">
        <v>55</v>
      </c>
      <c r="R11" s="105"/>
      <c r="S11" s="105"/>
      <c r="T11" s="124">
        <v>500000</v>
      </c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53"/>
      <c r="B12" s="125"/>
      <c r="C12" s="50"/>
      <c r="D12" s="126"/>
      <c r="E12" s="47"/>
      <c r="F12" s="46"/>
      <c r="G12" s="121"/>
      <c r="H12" s="117"/>
      <c r="I12" s="74"/>
      <c r="J12" s="121"/>
      <c r="K12" s="53"/>
      <c r="L12" s="53"/>
      <c r="M12" s="74"/>
      <c r="N12" s="75"/>
      <c r="O12" s="122"/>
      <c r="P12" s="105"/>
      <c r="Q12" s="123"/>
      <c r="R12" s="105"/>
      <c r="S12" s="105"/>
      <c r="T12" s="124"/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70"/>
      <c r="L13" s="70"/>
      <c r="M13" s="26"/>
      <c r="N13" s="68"/>
      <c r="O13" s="73"/>
      <c r="P13" s="72"/>
      <c r="Q13" s="97"/>
      <c r="R13" s="9"/>
      <c r="S13" s="9"/>
      <c r="T13" s="98"/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8"/>
      <c r="O14" s="69"/>
      <c r="P14" s="9"/>
      <c r="Q14" s="103"/>
      <c r="R14" s="9"/>
      <c r="S14" s="9"/>
      <c r="T14" s="98"/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53"/>
      <c r="B15" s="43"/>
      <c r="C15" s="50"/>
      <c r="D15" s="120"/>
      <c r="E15" s="46"/>
      <c r="F15" s="46"/>
      <c r="G15" s="121"/>
      <c r="H15" s="117"/>
      <c r="I15" s="74"/>
      <c r="J15" s="121"/>
      <c r="K15" s="99"/>
      <c r="L15" s="99"/>
      <c r="M15" s="74"/>
      <c r="N15" s="75"/>
      <c r="O15" s="122"/>
      <c r="P15" s="105"/>
      <c r="Q15" s="123"/>
      <c r="R15" s="105"/>
      <c r="S15" s="105"/>
      <c r="T15" s="124"/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53"/>
      <c r="B16" s="115"/>
      <c r="C16" s="50"/>
      <c r="D16" s="45"/>
      <c r="E16" s="46"/>
      <c r="F16" s="46"/>
      <c r="G16" s="116"/>
      <c r="H16" s="117"/>
      <c r="I16" s="74"/>
      <c r="J16" s="74"/>
      <c r="K16" s="53"/>
      <c r="L16" s="53"/>
      <c r="M16" s="74"/>
      <c r="N16" s="75"/>
      <c r="O16" s="74"/>
      <c r="P16" s="75"/>
      <c r="Q16" s="114"/>
      <c r="R16" s="105"/>
      <c r="S16" s="105"/>
      <c r="T16" s="106"/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40"/>
      <c r="C17" s="22"/>
      <c r="D17" s="37"/>
      <c r="E17" s="67"/>
      <c r="F17" s="118"/>
      <c r="G17" s="38"/>
      <c r="H17" s="39"/>
      <c r="I17" s="26"/>
      <c r="J17" s="26"/>
      <c r="K17" s="26"/>
      <c r="L17" s="26"/>
      <c r="M17" s="26"/>
      <c r="N17" s="68"/>
      <c r="O17" s="26"/>
      <c r="P17" s="68"/>
      <c r="Q17" s="103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40"/>
      <c r="C18" s="22"/>
      <c r="D18" s="37"/>
      <c r="E18" s="24"/>
      <c r="F18" s="24"/>
      <c r="G18" s="38"/>
      <c r="H18" s="41"/>
      <c r="I18" s="26"/>
      <c r="J18" s="26"/>
      <c r="K18" s="67"/>
      <c r="L18" s="67"/>
      <c r="M18" s="26"/>
      <c r="N18" s="68"/>
      <c r="O18" s="26"/>
      <c r="P18" s="68"/>
      <c r="Q18" s="103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40"/>
      <c r="C19" s="119"/>
      <c r="D19" s="37"/>
      <c r="E19" s="67"/>
      <c r="F19" s="118"/>
      <c r="G19" s="38"/>
      <c r="H19" s="39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40"/>
      <c r="C20" s="22"/>
      <c r="D20" s="37"/>
      <c r="E20" s="24"/>
      <c r="F20" s="24"/>
      <c r="G20" s="38"/>
      <c r="H20" s="41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40"/>
      <c r="C21" s="22"/>
      <c r="D21" s="37"/>
      <c r="E21" s="24"/>
      <c r="F21" s="24"/>
      <c r="G21" s="38"/>
      <c r="H21" s="41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53"/>
      <c r="B22" s="54"/>
      <c r="C22" s="50"/>
      <c r="D22" s="45"/>
      <c r="E22" s="46"/>
      <c r="F22" s="46"/>
      <c r="G22" s="48"/>
      <c r="H22" s="52"/>
      <c r="I22" s="74"/>
      <c r="J22" s="74"/>
      <c r="K22" s="74"/>
      <c r="L22" s="74"/>
      <c r="M22" s="74"/>
      <c r="N22" s="75"/>
      <c r="O22" s="74"/>
      <c r="P22" s="75"/>
      <c r="Q22" s="104"/>
      <c r="R22" s="105"/>
      <c r="S22" s="105"/>
      <c r="T22" s="106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53"/>
      <c r="B23" s="54"/>
      <c r="C23" s="50"/>
      <c r="D23" s="45"/>
      <c r="E23" s="46"/>
      <c r="F23" s="46"/>
      <c r="G23" s="48"/>
      <c r="H23" s="52"/>
      <c r="I23" s="74"/>
      <c r="J23" s="74"/>
      <c r="K23" s="74"/>
      <c r="L23" s="74"/>
      <c r="M23" s="74"/>
      <c r="N23" s="75"/>
      <c r="O23" s="74"/>
      <c r="P23" s="75"/>
      <c r="Q23" s="104"/>
      <c r="R23" s="105"/>
      <c r="S23" s="105"/>
      <c r="T23" s="106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53"/>
      <c r="B24" s="54"/>
      <c r="C24" s="50"/>
      <c r="D24" s="45"/>
      <c r="E24" s="46"/>
      <c r="F24" s="46"/>
      <c r="G24" s="48"/>
      <c r="H24" s="52"/>
      <c r="I24" s="74"/>
      <c r="J24" s="74"/>
      <c r="K24" s="74"/>
      <c r="L24" s="74"/>
      <c r="M24" s="74"/>
      <c r="N24" s="75"/>
      <c r="O24" s="74"/>
      <c r="P24" s="75"/>
      <c r="Q24" s="104"/>
      <c r="R24" s="105"/>
      <c r="S24" s="105"/>
      <c r="T24" s="106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1816586.79</v>
      </c>
      <c r="D25" s="56">
        <f>SUM(D8:D24)</f>
        <v>1500000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0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3291586.79</v>
      </c>
      <c r="U25" s="108">
        <f>D25+C25-T25-I25-K25-M25-O25</f>
        <v>25000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500000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v>500000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500000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E7" workbookViewId="0">
      <selection activeCell="E7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8"/>
      <c r="O10" s="69"/>
      <c r="P10" s="9"/>
      <c r="Q10" s="97" t="s">
        <v>55</v>
      </c>
      <c r="R10" s="9"/>
      <c r="S10" s="9"/>
      <c r="T10" s="98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>
        <v>3</v>
      </c>
      <c r="B11" s="21">
        <v>44421</v>
      </c>
      <c r="C11" s="28"/>
      <c r="D11" s="23">
        <v>500000</v>
      </c>
      <c r="E11" s="24" t="s">
        <v>51</v>
      </c>
      <c r="F11" s="25" t="s">
        <v>52</v>
      </c>
      <c r="G11" s="30"/>
      <c r="H11" s="27"/>
      <c r="I11" s="26"/>
      <c r="J11" s="67"/>
      <c r="K11" s="70"/>
      <c r="L11" s="70"/>
      <c r="M11" s="26"/>
      <c r="N11" s="68"/>
      <c r="O11" s="71"/>
      <c r="P11" s="72"/>
      <c r="Q11" s="97" t="s">
        <v>55</v>
      </c>
      <c r="R11" s="9"/>
      <c r="S11" s="9"/>
      <c r="T11" s="98">
        <v>500000</v>
      </c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53">
        <v>4</v>
      </c>
      <c r="B12" s="125">
        <v>44581</v>
      </c>
      <c r="C12" s="50">
        <v>3169399.04</v>
      </c>
      <c r="D12" s="126"/>
      <c r="E12" s="46" t="s">
        <v>51</v>
      </c>
      <c r="F12" s="47" t="s">
        <v>52</v>
      </c>
      <c r="G12" s="121"/>
      <c r="H12" s="117">
        <v>0.02</v>
      </c>
      <c r="I12" s="74">
        <v>84681.82</v>
      </c>
      <c r="J12" s="112" t="s">
        <v>65</v>
      </c>
      <c r="K12" s="53">
        <v>42340.91</v>
      </c>
      <c r="L12" s="53" t="s">
        <v>66</v>
      </c>
      <c r="M12" s="74"/>
      <c r="N12" s="75"/>
      <c r="O12" s="122"/>
      <c r="P12" s="105"/>
      <c r="Q12" s="123" t="s">
        <v>67</v>
      </c>
      <c r="R12" s="105">
        <v>39600</v>
      </c>
      <c r="S12" s="105"/>
      <c r="T12" s="124">
        <v>39600</v>
      </c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74">
        <v>-84681.82</v>
      </c>
      <c r="J13" s="121"/>
      <c r="K13" s="99">
        <v>-42340.91</v>
      </c>
      <c r="L13" s="99"/>
      <c r="M13" s="26"/>
      <c r="N13" s="68"/>
      <c r="O13" s="73"/>
      <c r="P13" s="72"/>
      <c r="Q13" s="123" t="s">
        <v>68</v>
      </c>
      <c r="R13" s="105">
        <v>1048343</v>
      </c>
      <c r="S13" s="105"/>
      <c r="T13" s="124">
        <v>1040000</v>
      </c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4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8"/>
      <c r="O14" s="69"/>
      <c r="P14" s="9"/>
      <c r="Q14" s="104" t="s">
        <v>69</v>
      </c>
      <c r="R14" s="105">
        <v>766928</v>
      </c>
      <c r="S14" s="105"/>
      <c r="T14" s="124">
        <v>766928</v>
      </c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53"/>
      <c r="B15" s="43"/>
      <c r="C15" s="50"/>
      <c r="D15" s="120"/>
      <c r="E15" s="46"/>
      <c r="F15" s="46"/>
      <c r="G15" s="121"/>
      <c r="H15" s="117"/>
      <c r="I15" s="74"/>
      <c r="J15" s="121"/>
      <c r="K15" s="99"/>
      <c r="L15" s="99"/>
      <c r="M15" s="74"/>
      <c r="N15" s="75"/>
      <c r="O15" s="122"/>
      <c r="P15" s="105"/>
      <c r="Q15" s="123"/>
      <c r="R15" s="105"/>
      <c r="S15" s="105"/>
      <c r="T15" s="124"/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53"/>
      <c r="B16" s="115"/>
      <c r="C16" s="50"/>
      <c r="D16" s="45"/>
      <c r="E16" s="46"/>
      <c r="F16" s="46"/>
      <c r="G16" s="116"/>
      <c r="H16" s="117"/>
      <c r="I16" s="74"/>
      <c r="J16" s="74"/>
      <c r="K16" s="53"/>
      <c r="L16" s="53"/>
      <c r="M16" s="74"/>
      <c r="N16" s="75"/>
      <c r="O16" s="74"/>
      <c r="P16" s="75"/>
      <c r="Q16" s="114"/>
      <c r="R16" s="105"/>
      <c r="S16" s="105"/>
      <c r="T16" s="106"/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40"/>
      <c r="C17" s="22"/>
      <c r="D17" s="37"/>
      <c r="E17" s="67"/>
      <c r="F17" s="118"/>
      <c r="G17" s="38"/>
      <c r="H17" s="39"/>
      <c r="I17" s="26"/>
      <c r="J17" s="26"/>
      <c r="K17" s="26"/>
      <c r="L17" s="26"/>
      <c r="M17" s="26"/>
      <c r="N17" s="68"/>
      <c r="O17" s="26"/>
      <c r="P17" s="68"/>
      <c r="Q17" s="103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40"/>
      <c r="C18" s="22"/>
      <c r="D18" s="37"/>
      <c r="E18" s="24"/>
      <c r="F18" s="24"/>
      <c r="G18" s="38"/>
      <c r="H18" s="41"/>
      <c r="I18" s="26"/>
      <c r="J18" s="26"/>
      <c r="K18" s="67"/>
      <c r="L18" s="67"/>
      <c r="M18" s="26"/>
      <c r="N18" s="68"/>
      <c r="O18" s="26"/>
      <c r="P18" s="68"/>
      <c r="Q18" s="103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40"/>
      <c r="C19" s="119"/>
      <c r="D19" s="37"/>
      <c r="E19" s="67"/>
      <c r="F19" s="118"/>
      <c r="G19" s="38"/>
      <c r="H19" s="39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40"/>
      <c r="C20" s="22"/>
      <c r="D20" s="37"/>
      <c r="E20" s="24"/>
      <c r="F20" s="24"/>
      <c r="G20" s="38"/>
      <c r="H20" s="41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40"/>
      <c r="C21" s="22"/>
      <c r="D21" s="37"/>
      <c r="E21" s="24"/>
      <c r="F21" s="24"/>
      <c r="G21" s="38"/>
      <c r="H21" s="41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53"/>
      <c r="B22" s="54"/>
      <c r="C22" s="50"/>
      <c r="D22" s="45"/>
      <c r="E22" s="46"/>
      <c r="F22" s="46"/>
      <c r="G22" s="48"/>
      <c r="H22" s="52"/>
      <c r="I22" s="74"/>
      <c r="J22" s="74"/>
      <c r="K22" s="74"/>
      <c r="L22" s="74"/>
      <c r="M22" s="74"/>
      <c r="N22" s="75"/>
      <c r="O22" s="74"/>
      <c r="P22" s="75"/>
      <c r="Q22" s="104"/>
      <c r="R22" s="105"/>
      <c r="S22" s="105"/>
      <c r="T22" s="106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53"/>
      <c r="B23" s="54"/>
      <c r="C23" s="50"/>
      <c r="D23" s="45"/>
      <c r="E23" s="46"/>
      <c r="F23" s="46"/>
      <c r="G23" s="48"/>
      <c r="H23" s="52"/>
      <c r="I23" s="74"/>
      <c r="J23" s="74"/>
      <c r="K23" s="74"/>
      <c r="L23" s="74"/>
      <c r="M23" s="74"/>
      <c r="N23" s="75"/>
      <c r="O23" s="74"/>
      <c r="P23" s="75"/>
      <c r="Q23" s="104"/>
      <c r="R23" s="105"/>
      <c r="S23" s="105"/>
      <c r="T23" s="106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53"/>
      <c r="B24" s="54"/>
      <c r="C24" s="50"/>
      <c r="D24" s="45"/>
      <c r="E24" s="46"/>
      <c r="F24" s="46"/>
      <c r="G24" s="48"/>
      <c r="H24" s="52"/>
      <c r="I24" s="74"/>
      <c r="J24" s="74"/>
      <c r="K24" s="74"/>
      <c r="L24" s="74"/>
      <c r="M24" s="74"/>
      <c r="N24" s="75"/>
      <c r="O24" s="74"/>
      <c r="P24" s="75"/>
      <c r="Q24" s="104"/>
      <c r="R24" s="105"/>
      <c r="S24" s="105"/>
      <c r="T24" s="106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4985985.83</v>
      </c>
      <c r="D25" s="56">
        <f>SUM(D8:D24)</f>
        <v>1500000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0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5138114.79</v>
      </c>
      <c r="U25" s="108">
        <f>D25+C25-T25-I25-K25-M25-O25</f>
        <v>1347871.04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1846528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f>T12+T13+T14</f>
        <v>1846528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1846528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4" workbookViewId="0">
      <selection activeCell="A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8"/>
      <c r="O10" s="69"/>
      <c r="P10" s="9"/>
      <c r="Q10" s="97" t="s">
        <v>55</v>
      </c>
      <c r="R10" s="9"/>
      <c r="S10" s="9"/>
      <c r="T10" s="98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>
        <v>3</v>
      </c>
      <c r="B11" s="21">
        <v>44421</v>
      </c>
      <c r="C11" s="28"/>
      <c r="D11" s="23">
        <v>500000</v>
      </c>
      <c r="E11" s="24" t="s">
        <v>51</v>
      </c>
      <c r="F11" s="25" t="s">
        <v>52</v>
      </c>
      <c r="G11" s="30"/>
      <c r="H11" s="27"/>
      <c r="I11" s="26"/>
      <c r="J11" s="67"/>
      <c r="K11" s="70"/>
      <c r="L11" s="70"/>
      <c r="M11" s="26"/>
      <c r="N11" s="68"/>
      <c r="O11" s="71"/>
      <c r="P11" s="72"/>
      <c r="Q11" s="97" t="s">
        <v>55</v>
      </c>
      <c r="R11" s="9"/>
      <c r="S11" s="9"/>
      <c r="T11" s="98">
        <v>500000</v>
      </c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20">
        <v>4</v>
      </c>
      <c r="B12" s="21">
        <v>44581</v>
      </c>
      <c r="C12" s="22">
        <v>3169399.04</v>
      </c>
      <c r="D12" s="23"/>
      <c r="E12" s="24" t="s">
        <v>51</v>
      </c>
      <c r="F12" s="25" t="s">
        <v>52</v>
      </c>
      <c r="G12" s="30"/>
      <c r="H12" s="27">
        <v>0.02</v>
      </c>
      <c r="I12" s="26">
        <v>84681.82</v>
      </c>
      <c r="J12" s="67" t="s">
        <v>65</v>
      </c>
      <c r="K12" s="20">
        <v>42340.91</v>
      </c>
      <c r="L12" s="20" t="s">
        <v>66</v>
      </c>
      <c r="M12" s="26"/>
      <c r="N12" s="68"/>
      <c r="O12" s="69"/>
      <c r="P12" s="9"/>
      <c r="Q12" s="97" t="s">
        <v>67</v>
      </c>
      <c r="R12" s="9">
        <v>39600</v>
      </c>
      <c r="S12" s="9"/>
      <c r="T12" s="98">
        <v>39600</v>
      </c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>
        <v>33745.77</v>
      </c>
      <c r="E13" s="24" t="s">
        <v>51</v>
      </c>
      <c r="F13" s="25" t="s">
        <v>52</v>
      </c>
      <c r="G13" s="30"/>
      <c r="H13" s="27"/>
      <c r="I13" s="26">
        <v>-84681.82</v>
      </c>
      <c r="J13" s="30"/>
      <c r="K13" s="70">
        <v>-42340.91</v>
      </c>
      <c r="L13" s="70"/>
      <c r="M13" s="26"/>
      <c r="N13" s="68"/>
      <c r="O13" s="73"/>
      <c r="P13" s="72"/>
      <c r="Q13" s="97" t="s">
        <v>68</v>
      </c>
      <c r="R13" s="9">
        <v>1048343</v>
      </c>
      <c r="S13" s="9"/>
      <c r="T13" s="98">
        <v>1040000</v>
      </c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4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>
        <v>58745.77</v>
      </c>
      <c r="L14" s="20" t="s">
        <v>70</v>
      </c>
      <c r="M14" s="26"/>
      <c r="N14" s="68"/>
      <c r="O14" s="69"/>
      <c r="P14" s="9"/>
      <c r="Q14" s="100" t="s">
        <v>69</v>
      </c>
      <c r="R14" s="9">
        <v>766928</v>
      </c>
      <c r="S14" s="9"/>
      <c r="T14" s="98">
        <v>766928</v>
      </c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53">
        <v>5</v>
      </c>
      <c r="B15" s="43">
        <v>44585</v>
      </c>
      <c r="C15" s="50"/>
      <c r="D15" s="120">
        <v>-739471</v>
      </c>
      <c r="E15" s="46" t="s">
        <v>71</v>
      </c>
      <c r="F15" s="46"/>
      <c r="G15" s="121"/>
      <c r="H15" s="117"/>
      <c r="I15" s="74"/>
      <c r="J15" s="121"/>
      <c r="K15" s="53"/>
      <c r="L15" s="99"/>
      <c r="M15" s="74"/>
      <c r="N15" s="75"/>
      <c r="O15" s="122"/>
      <c r="P15" s="105"/>
      <c r="Q15" s="123" t="s">
        <v>72</v>
      </c>
      <c r="R15" s="105">
        <v>280000</v>
      </c>
      <c r="S15" s="105"/>
      <c r="T15" s="124">
        <v>280000</v>
      </c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53"/>
      <c r="B16" s="115"/>
      <c r="C16" s="50"/>
      <c r="D16" s="45"/>
      <c r="E16" s="46"/>
      <c r="F16" s="46"/>
      <c r="G16" s="116"/>
      <c r="H16" s="117"/>
      <c r="I16" s="74"/>
      <c r="J16" s="74"/>
      <c r="K16" s="53"/>
      <c r="L16" s="53"/>
      <c r="M16" s="74"/>
      <c r="N16" s="75"/>
      <c r="O16" s="74"/>
      <c r="P16" s="75"/>
      <c r="Q16" s="114"/>
      <c r="R16" s="105"/>
      <c r="S16" s="105"/>
      <c r="T16" s="106"/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20"/>
      <c r="B17" s="40"/>
      <c r="C17" s="22"/>
      <c r="D17" s="37"/>
      <c r="E17" s="67"/>
      <c r="F17" s="118"/>
      <c r="G17" s="38"/>
      <c r="H17" s="39"/>
      <c r="I17" s="26"/>
      <c r="J17" s="26"/>
      <c r="K17" s="26"/>
      <c r="L17" s="26"/>
      <c r="M17" s="26"/>
      <c r="N17" s="68"/>
      <c r="O17" s="26"/>
      <c r="P17" s="68"/>
      <c r="Q17" s="103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40"/>
      <c r="C18" s="22"/>
      <c r="D18" s="37"/>
      <c r="E18" s="24"/>
      <c r="F18" s="24"/>
      <c r="G18" s="38"/>
      <c r="H18" s="41"/>
      <c r="I18" s="26"/>
      <c r="J18" s="26"/>
      <c r="K18" s="67"/>
      <c r="L18" s="67"/>
      <c r="M18" s="26"/>
      <c r="N18" s="68"/>
      <c r="O18" s="26"/>
      <c r="P18" s="68"/>
      <c r="Q18" s="103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40"/>
      <c r="C19" s="119"/>
      <c r="D19" s="37"/>
      <c r="E19" s="67"/>
      <c r="F19" s="118"/>
      <c r="G19" s="38"/>
      <c r="H19" s="39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40"/>
      <c r="C20" s="22"/>
      <c r="D20" s="37"/>
      <c r="E20" s="24"/>
      <c r="F20" s="24"/>
      <c r="G20" s="38"/>
      <c r="H20" s="41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40"/>
      <c r="C21" s="22"/>
      <c r="D21" s="37"/>
      <c r="E21" s="24"/>
      <c r="F21" s="24"/>
      <c r="G21" s="38"/>
      <c r="H21" s="41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53"/>
      <c r="B22" s="54"/>
      <c r="C22" s="50"/>
      <c r="D22" s="45"/>
      <c r="E22" s="46"/>
      <c r="F22" s="46"/>
      <c r="G22" s="48"/>
      <c r="H22" s="52"/>
      <c r="I22" s="74"/>
      <c r="J22" s="74"/>
      <c r="K22" s="74"/>
      <c r="L22" s="74"/>
      <c r="M22" s="74"/>
      <c r="N22" s="75"/>
      <c r="O22" s="74"/>
      <c r="P22" s="75"/>
      <c r="Q22" s="104"/>
      <c r="R22" s="105"/>
      <c r="S22" s="105"/>
      <c r="T22" s="106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53"/>
      <c r="B23" s="54"/>
      <c r="C23" s="50"/>
      <c r="D23" s="45"/>
      <c r="E23" s="46"/>
      <c r="F23" s="46"/>
      <c r="G23" s="48"/>
      <c r="H23" s="52"/>
      <c r="I23" s="74"/>
      <c r="J23" s="74"/>
      <c r="K23" s="74"/>
      <c r="L23" s="74"/>
      <c r="M23" s="74"/>
      <c r="N23" s="75"/>
      <c r="O23" s="74"/>
      <c r="P23" s="75"/>
      <c r="Q23" s="104"/>
      <c r="R23" s="105"/>
      <c r="S23" s="105"/>
      <c r="T23" s="106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53"/>
      <c r="B24" s="54"/>
      <c r="C24" s="50"/>
      <c r="D24" s="45"/>
      <c r="E24" s="46"/>
      <c r="F24" s="46"/>
      <c r="G24" s="48"/>
      <c r="H24" s="52"/>
      <c r="I24" s="74"/>
      <c r="J24" s="74"/>
      <c r="K24" s="74"/>
      <c r="L24" s="74"/>
      <c r="M24" s="74"/>
      <c r="N24" s="75"/>
      <c r="O24" s="74"/>
      <c r="P24" s="75"/>
      <c r="Q24" s="104"/>
      <c r="R24" s="105"/>
      <c r="S24" s="105"/>
      <c r="T24" s="106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4985985.83</v>
      </c>
      <c r="D25" s="56">
        <f>SUM(D8:D24)</f>
        <v>794274.77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58745.77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5418114.79</v>
      </c>
      <c r="U25" s="108">
        <f>D25+C25-T25-I25-K25-M25-O25</f>
        <v>303400.04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1019471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f>T15-D15</f>
        <v>1019471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1019471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8" workbookViewId="0">
      <selection activeCell="A8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8"/>
      <c r="O10" s="69"/>
      <c r="P10" s="9"/>
      <c r="Q10" s="97" t="s">
        <v>55</v>
      </c>
      <c r="R10" s="9"/>
      <c r="S10" s="9"/>
      <c r="T10" s="98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>
        <v>3</v>
      </c>
      <c r="B11" s="21">
        <v>44421</v>
      </c>
      <c r="C11" s="28"/>
      <c r="D11" s="23">
        <v>500000</v>
      </c>
      <c r="E11" s="24" t="s">
        <v>51</v>
      </c>
      <c r="F11" s="25" t="s">
        <v>52</v>
      </c>
      <c r="G11" s="30"/>
      <c r="H11" s="27"/>
      <c r="I11" s="26"/>
      <c r="J11" s="67"/>
      <c r="K11" s="70"/>
      <c r="L11" s="70"/>
      <c r="M11" s="26"/>
      <c r="N11" s="68"/>
      <c r="O11" s="71"/>
      <c r="P11" s="72"/>
      <c r="Q11" s="97" t="s">
        <v>55</v>
      </c>
      <c r="R11" s="9"/>
      <c r="S11" s="9"/>
      <c r="T11" s="98">
        <v>500000</v>
      </c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20">
        <v>4</v>
      </c>
      <c r="B12" s="21">
        <v>44581</v>
      </c>
      <c r="C12" s="22">
        <v>3169399.04</v>
      </c>
      <c r="D12" s="23"/>
      <c r="E12" s="24" t="s">
        <v>51</v>
      </c>
      <c r="F12" s="25" t="s">
        <v>52</v>
      </c>
      <c r="G12" s="30"/>
      <c r="H12" s="27">
        <v>0.02</v>
      </c>
      <c r="I12" s="26">
        <v>84681.82</v>
      </c>
      <c r="J12" s="67" t="s">
        <v>65</v>
      </c>
      <c r="K12" s="20">
        <v>42340.91</v>
      </c>
      <c r="L12" s="20" t="s">
        <v>66</v>
      </c>
      <c r="M12" s="26"/>
      <c r="N12" s="68"/>
      <c r="O12" s="69"/>
      <c r="P12" s="9"/>
      <c r="Q12" s="97" t="s">
        <v>67</v>
      </c>
      <c r="R12" s="9">
        <v>39600</v>
      </c>
      <c r="S12" s="9"/>
      <c r="T12" s="98">
        <v>39600</v>
      </c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>
        <v>33745.77</v>
      </c>
      <c r="E13" s="24" t="s">
        <v>51</v>
      </c>
      <c r="F13" s="25" t="s">
        <v>52</v>
      </c>
      <c r="G13" s="30"/>
      <c r="H13" s="27"/>
      <c r="I13" s="26">
        <v>-84681.82</v>
      </c>
      <c r="J13" s="30"/>
      <c r="K13" s="70">
        <v>-42340.91</v>
      </c>
      <c r="L13" s="70"/>
      <c r="M13" s="26"/>
      <c r="N13" s="68"/>
      <c r="O13" s="73"/>
      <c r="P13" s="72"/>
      <c r="Q13" s="97" t="s">
        <v>68</v>
      </c>
      <c r="R13" s="9">
        <v>1048343</v>
      </c>
      <c r="S13" s="9"/>
      <c r="T13" s="98">
        <v>1040000</v>
      </c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4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>
        <v>58745.77</v>
      </c>
      <c r="L14" s="20" t="s">
        <v>70</v>
      </c>
      <c r="M14" s="26"/>
      <c r="N14" s="68"/>
      <c r="O14" s="69"/>
      <c r="P14" s="9"/>
      <c r="Q14" s="100" t="s">
        <v>69</v>
      </c>
      <c r="R14" s="9">
        <v>766928</v>
      </c>
      <c r="S14" s="9"/>
      <c r="T14" s="98">
        <v>766928</v>
      </c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5</v>
      </c>
      <c r="B15" s="32">
        <v>44585</v>
      </c>
      <c r="C15" s="22"/>
      <c r="D15" s="33">
        <v>-500000</v>
      </c>
      <c r="E15" s="24" t="s">
        <v>71</v>
      </c>
      <c r="F15" s="24"/>
      <c r="G15" s="30"/>
      <c r="H15" s="27"/>
      <c r="I15" s="26"/>
      <c r="J15" s="30"/>
      <c r="K15" s="20"/>
      <c r="L15" s="70"/>
      <c r="M15" s="26"/>
      <c r="N15" s="68"/>
      <c r="O15" s="69"/>
      <c r="P15" s="9"/>
      <c r="Q15" s="97" t="s">
        <v>72</v>
      </c>
      <c r="R15" s="9">
        <v>280000</v>
      </c>
      <c r="S15" s="9"/>
      <c r="T15" s="98">
        <v>280000</v>
      </c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5" customHeight="1" spans="1:16384">
      <c r="A16" s="42">
        <v>6</v>
      </c>
      <c r="B16" s="115">
        <v>44587</v>
      </c>
      <c r="C16" s="44"/>
      <c r="D16" s="51"/>
      <c r="E16" s="46"/>
      <c r="F16" s="46"/>
      <c r="G16" s="116"/>
      <c r="H16" s="117"/>
      <c r="I16" s="74"/>
      <c r="J16" s="74"/>
      <c r="K16" s="53"/>
      <c r="L16" s="53"/>
      <c r="M16" s="74"/>
      <c r="N16" s="75"/>
      <c r="O16" s="74"/>
      <c r="P16" s="75"/>
      <c r="Q16" s="104" t="s">
        <v>73</v>
      </c>
      <c r="R16" s="105">
        <v>270000</v>
      </c>
      <c r="S16" s="105"/>
      <c r="T16" s="106">
        <v>270000</v>
      </c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20"/>
      <c r="B17" s="40"/>
      <c r="C17" s="22"/>
      <c r="D17" s="37"/>
      <c r="E17" s="67"/>
      <c r="F17" s="118"/>
      <c r="G17" s="38"/>
      <c r="H17" s="39"/>
      <c r="I17" s="26"/>
      <c r="J17" s="26"/>
      <c r="K17" s="26"/>
      <c r="L17" s="26"/>
      <c r="M17" s="26"/>
      <c r="N17" s="68"/>
      <c r="O17" s="26"/>
      <c r="P17" s="68"/>
      <c r="Q17" s="103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40"/>
      <c r="C18" s="22"/>
      <c r="D18" s="37"/>
      <c r="E18" s="24"/>
      <c r="F18" s="24"/>
      <c r="G18" s="38"/>
      <c r="H18" s="41"/>
      <c r="I18" s="26"/>
      <c r="J18" s="26"/>
      <c r="K18" s="67"/>
      <c r="L18" s="67"/>
      <c r="M18" s="26"/>
      <c r="N18" s="68"/>
      <c r="O18" s="26"/>
      <c r="P18" s="68"/>
      <c r="Q18" s="103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40"/>
      <c r="C19" s="119"/>
      <c r="D19" s="37"/>
      <c r="E19" s="67"/>
      <c r="F19" s="118"/>
      <c r="G19" s="38"/>
      <c r="H19" s="39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40"/>
      <c r="C20" s="22"/>
      <c r="D20" s="37"/>
      <c r="E20" s="24"/>
      <c r="F20" s="24"/>
      <c r="G20" s="38"/>
      <c r="H20" s="41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40"/>
      <c r="C21" s="22"/>
      <c r="D21" s="37"/>
      <c r="E21" s="24"/>
      <c r="F21" s="24"/>
      <c r="G21" s="38"/>
      <c r="H21" s="41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53"/>
      <c r="B22" s="54"/>
      <c r="C22" s="50"/>
      <c r="D22" s="45"/>
      <c r="E22" s="46"/>
      <c r="F22" s="46"/>
      <c r="G22" s="48"/>
      <c r="H22" s="52"/>
      <c r="I22" s="74"/>
      <c r="J22" s="74"/>
      <c r="K22" s="74"/>
      <c r="L22" s="74"/>
      <c r="M22" s="74"/>
      <c r="N22" s="75"/>
      <c r="O22" s="74"/>
      <c r="P22" s="75"/>
      <c r="Q22" s="104"/>
      <c r="R22" s="105"/>
      <c r="S22" s="105"/>
      <c r="T22" s="106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53"/>
      <c r="B23" s="54"/>
      <c r="C23" s="50"/>
      <c r="D23" s="45"/>
      <c r="E23" s="46"/>
      <c r="F23" s="46"/>
      <c r="G23" s="48"/>
      <c r="H23" s="52"/>
      <c r="I23" s="74"/>
      <c r="J23" s="74"/>
      <c r="K23" s="74"/>
      <c r="L23" s="74"/>
      <c r="M23" s="74"/>
      <c r="N23" s="75"/>
      <c r="O23" s="74"/>
      <c r="P23" s="75"/>
      <c r="Q23" s="104"/>
      <c r="R23" s="105"/>
      <c r="S23" s="105"/>
      <c r="T23" s="106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53"/>
      <c r="B24" s="54"/>
      <c r="C24" s="50"/>
      <c r="D24" s="45"/>
      <c r="E24" s="46"/>
      <c r="F24" s="46"/>
      <c r="G24" s="48"/>
      <c r="H24" s="52"/>
      <c r="I24" s="74"/>
      <c r="J24" s="74"/>
      <c r="K24" s="74"/>
      <c r="L24" s="74"/>
      <c r="M24" s="74"/>
      <c r="N24" s="75"/>
      <c r="O24" s="74"/>
      <c r="P24" s="75"/>
      <c r="Q24" s="104"/>
      <c r="R24" s="105"/>
      <c r="S24" s="105"/>
      <c r="T24" s="106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4985985.83</v>
      </c>
      <c r="D25" s="56">
        <f>SUM(D8:D24)</f>
        <v>1033745.77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58745.77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5688114.79</v>
      </c>
      <c r="U25" s="108">
        <f>D25+C25-T25-I25-K25-M25-O25</f>
        <v>272871.04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270000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v>270000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270000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13" workbookViewId="0">
      <selection activeCell="A13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8"/>
      <c r="O10" s="69"/>
      <c r="P10" s="9"/>
      <c r="Q10" s="97" t="s">
        <v>55</v>
      </c>
      <c r="R10" s="9"/>
      <c r="S10" s="9"/>
      <c r="T10" s="98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>
        <v>3</v>
      </c>
      <c r="B11" s="21">
        <v>44421</v>
      </c>
      <c r="C11" s="28"/>
      <c r="D11" s="23">
        <v>500000</v>
      </c>
      <c r="E11" s="24" t="s">
        <v>51</v>
      </c>
      <c r="F11" s="25" t="s">
        <v>52</v>
      </c>
      <c r="G11" s="30"/>
      <c r="H11" s="27"/>
      <c r="I11" s="26"/>
      <c r="J11" s="67"/>
      <c r="K11" s="70"/>
      <c r="L11" s="70"/>
      <c r="M11" s="26"/>
      <c r="N11" s="68"/>
      <c r="O11" s="71"/>
      <c r="P11" s="72"/>
      <c r="Q11" s="97" t="s">
        <v>55</v>
      </c>
      <c r="R11" s="9"/>
      <c r="S11" s="9"/>
      <c r="T11" s="98">
        <v>500000</v>
      </c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20">
        <v>4</v>
      </c>
      <c r="B12" s="21">
        <v>44581</v>
      </c>
      <c r="C12" s="22">
        <v>3169399.04</v>
      </c>
      <c r="D12" s="23"/>
      <c r="E12" s="24" t="s">
        <v>51</v>
      </c>
      <c r="F12" s="25" t="s">
        <v>52</v>
      </c>
      <c r="G12" s="30"/>
      <c r="H12" s="27">
        <v>0.02</v>
      </c>
      <c r="I12" s="26">
        <v>84681.82</v>
      </c>
      <c r="J12" s="67" t="s">
        <v>65</v>
      </c>
      <c r="K12" s="20">
        <v>42340.91</v>
      </c>
      <c r="L12" s="20" t="s">
        <v>66</v>
      </c>
      <c r="M12" s="26"/>
      <c r="N12" s="68"/>
      <c r="O12" s="69"/>
      <c r="P12" s="9"/>
      <c r="Q12" s="97" t="s">
        <v>67</v>
      </c>
      <c r="R12" s="9">
        <v>39600</v>
      </c>
      <c r="S12" s="9"/>
      <c r="T12" s="98">
        <v>39600</v>
      </c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>
        <v>33745.77</v>
      </c>
      <c r="E13" s="24" t="s">
        <v>51</v>
      </c>
      <c r="F13" s="25" t="s">
        <v>52</v>
      </c>
      <c r="G13" s="30"/>
      <c r="H13" s="27"/>
      <c r="I13" s="26">
        <v>-84681.82</v>
      </c>
      <c r="J13" s="30"/>
      <c r="K13" s="70">
        <v>-42340.91</v>
      </c>
      <c r="L13" s="70"/>
      <c r="M13" s="26"/>
      <c r="N13" s="68"/>
      <c r="O13" s="73"/>
      <c r="P13" s="72"/>
      <c r="Q13" s="97" t="s">
        <v>68</v>
      </c>
      <c r="R13" s="9">
        <v>1048343</v>
      </c>
      <c r="S13" s="9"/>
      <c r="T13" s="98">
        <v>1040000</v>
      </c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4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>
        <v>58745.77</v>
      </c>
      <c r="L14" s="20" t="s">
        <v>70</v>
      </c>
      <c r="M14" s="26"/>
      <c r="N14" s="68"/>
      <c r="O14" s="69"/>
      <c r="P14" s="9"/>
      <c r="Q14" s="100" t="s">
        <v>69</v>
      </c>
      <c r="R14" s="9">
        <v>766928</v>
      </c>
      <c r="S14" s="9"/>
      <c r="T14" s="98">
        <v>766928</v>
      </c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5</v>
      </c>
      <c r="B15" s="32">
        <v>44585</v>
      </c>
      <c r="C15" s="22"/>
      <c r="D15" s="33">
        <v>-500000</v>
      </c>
      <c r="E15" s="24" t="s">
        <v>71</v>
      </c>
      <c r="F15" s="24"/>
      <c r="G15" s="30"/>
      <c r="H15" s="27"/>
      <c r="I15" s="26"/>
      <c r="J15" s="30"/>
      <c r="K15" s="20"/>
      <c r="L15" s="70"/>
      <c r="M15" s="26"/>
      <c r="N15" s="68"/>
      <c r="O15" s="69"/>
      <c r="P15" s="9"/>
      <c r="Q15" s="97" t="s">
        <v>72</v>
      </c>
      <c r="R15" s="9">
        <v>280000</v>
      </c>
      <c r="S15" s="9"/>
      <c r="T15" s="98">
        <v>280000</v>
      </c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5" customHeight="1" spans="1:16384">
      <c r="A16" s="34">
        <v>6</v>
      </c>
      <c r="B16" s="31">
        <v>44587</v>
      </c>
      <c r="C16" s="35"/>
      <c r="D16" s="36"/>
      <c r="E16" s="24"/>
      <c r="F16" s="24"/>
      <c r="G16" s="29"/>
      <c r="H16" s="27"/>
      <c r="I16" s="26"/>
      <c r="J16" s="26"/>
      <c r="K16" s="20"/>
      <c r="L16" s="20"/>
      <c r="M16" s="26"/>
      <c r="N16" s="68"/>
      <c r="O16" s="26"/>
      <c r="P16" s="68"/>
      <c r="Q16" s="100" t="s">
        <v>73</v>
      </c>
      <c r="R16" s="9">
        <v>270000</v>
      </c>
      <c r="S16" s="9"/>
      <c r="T16" s="102">
        <v>270000</v>
      </c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3" customHeight="1" spans="1:16384">
      <c r="A17" s="42">
        <v>7</v>
      </c>
      <c r="B17" s="43">
        <v>44590</v>
      </c>
      <c r="C17" s="44">
        <v>882642.87</v>
      </c>
      <c r="D17" s="45"/>
      <c r="E17" s="46" t="s">
        <v>51</v>
      </c>
      <c r="F17" s="47" t="s">
        <v>52</v>
      </c>
      <c r="G17" s="48"/>
      <c r="H17" s="49"/>
      <c r="I17" s="74">
        <v>0</v>
      </c>
      <c r="J17" s="74"/>
      <c r="K17" s="74">
        <v>0</v>
      </c>
      <c r="L17" s="74"/>
      <c r="M17" s="74"/>
      <c r="N17" s="75"/>
      <c r="O17" s="74"/>
      <c r="P17" s="75"/>
      <c r="Q17" s="104" t="s">
        <v>74</v>
      </c>
      <c r="R17" s="105">
        <v>295740</v>
      </c>
      <c r="S17" s="105"/>
      <c r="T17" s="106">
        <v>275228.21</v>
      </c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36" customHeight="1" spans="1:16384">
      <c r="A18" s="53"/>
      <c r="B18" s="54"/>
      <c r="C18" s="50"/>
      <c r="D18" s="51">
        <v>-880285.66</v>
      </c>
      <c r="E18" s="46" t="s">
        <v>75</v>
      </c>
      <c r="F18" s="46"/>
      <c r="G18" s="48"/>
      <c r="H18" s="52"/>
      <c r="I18" s="74"/>
      <c r="J18" s="74"/>
      <c r="K18" s="112"/>
      <c r="L18" s="112"/>
      <c r="M18" s="74"/>
      <c r="N18" s="75"/>
      <c r="O18" s="74"/>
      <c r="P18" s="75"/>
      <c r="Q18" s="114"/>
      <c r="R18" s="105"/>
      <c r="S18" s="105"/>
      <c r="T18" s="106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0" customHeight="1" spans="1:16384">
      <c r="A19" s="53"/>
      <c r="B19" s="54"/>
      <c r="C19" s="111"/>
      <c r="D19" s="45"/>
      <c r="E19" s="112"/>
      <c r="F19" s="113"/>
      <c r="G19" s="48"/>
      <c r="H19" s="49"/>
      <c r="I19" s="74"/>
      <c r="J19" s="74"/>
      <c r="K19" s="74"/>
      <c r="L19" s="74"/>
      <c r="M19" s="74"/>
      <c r="N19" s="75"/>
      <c r="O19" s="74"/>
      <c r="P19" s="75"/>
      <c r="Q19" s="104"/>
      <c r="R19" s="105"/>
      <c r="S19" s="105"/>
      <c r="T19" s="106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20"/>
      <c r="B20" s="40"/>
      <c r="C20" s="22"/>
      <c r="D20" s="37"/>
      <c r="E20" s="24"/>
      <c r="F20" s="24"/>
      <c r="G20" s="38"/>
      <c r="H20" s="41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20"/>
      <c r="B21" s="40"/>
      <c r="C21" s="22"/>
      <c r="D21" s="37"/>
      <c r="E21" s="24"/>
      <c r="F21" s="24"/>
      <c r="G21" s="38"/>
      <c r="H21" s="41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53"/>
      <c r="B22" s="54"/>
      <c r="C22" s="50"/>
      <c r="D22" s="45"/>
      <c r="E22" s="46"/>
      <c r="F22" s="46"/>
      <c r="G22" s="48"/>
      <c r="H22" s="52"/>
      <c r="I22" s="74"/>
      <c r="J22" s="74"/>
      <c r="K22" s="74"/>
      <c r="L22" s="74"/>
      <c r="M22" s="74"/>
      <c r="N22" s="75"/>
      <c r="O22" s="74"/>
      <c r="P22" s="75"/>
      <c r="Q22" s="104"/>
      <c r="R22" s="105"/>
      <c r="S22" s="105"/>
      <c r="T22" s="106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53"/>
      <c r="B23" s="54"/>
      <c r="C23" s="50"/>
      <c r="D23" s="45"/>
      <c r="E23" s="46"/>
      <c r="F23" s="46"/>
      <c r="G23" s="48"/>
      <c r="H23" s="52"/>
      <c r="I23" s="74"/>
      <c r="J23" s="74"/>
      <c r="K23" s="74"/>
      <c r="L23" s="74"/>
      <c r="M23" s="74"/>
      <c r="N23" s="75"/>
      <c r="O23" s="74"/>
      <c r="P23" s="75"/>
      <c r="Q23" s="104"/>
      <c r="R23" s="105"/>
      <c r="S23" s="105"/>
      <c r="T23" s="106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53"/>
      <c r="B24" s="54"/>
      <c r="C24" s="50"/>
      <c r="D24" s="45"/>
      <c r="E24" s="46"/>
      <c r="F24" s="46"/>
      <c r="G24" s="48"/>
      <c r="H24" s="52"/>
      <c r="I24" s="74"/>
      <c r="J24" s="74"/>
      <c r="K24" s="74"/>
      <c r="L24" s="74"/>
      <c r="M24" s="74"/>
      <c r="N24" s="75"/>
      <c r="O24" s="74"/>
      <c r="P24" s="75"/>
      <c r="Q24" s="104"/>
      <c r="R24" s="105"/>
      <c r="S24" s="105"/>
      <c r="T24" s="106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5868628.7</v>
      </c>
      <c r="D25" s="56">
        <f>SUM(D8:D24)</f>
        <v>153460.11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58745.77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5963343</v>
      </c>
      <c r="U25" s="108">
        <f>D25+C25-T25-I25-K25-M25-O25</f>
        <v>0.0400000005247421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1155513.87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f>T17-D18</f>
        <v>1155513.87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1155513.87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abSelected="1" topLeftCell="A11" workbookViewId="0">
      <selection activeCell="O27" sqref="O27:U27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8"/>
      <c r="O10" s="69"/>
      <c r="P10" s="9"/>
      <c r="Q10" s="97" t="s">
        <v>55</v>
      </c>
      <c r="R10" s="9"/>
      <c r="S10" s="9"/>
      <c r="T10" s="98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>
        <v>3</v>
      </c>
      <c r="B11" s="21">
        <v>44421</v>
      </c>
      <c r="C11" s="28"/>
      <c r="D11" s="23">
        <v>500000</v>
      </c>
      <c r="E11" s="24" t="s">
        <v>51</v>
      </c>
      <c r="F11" s="25" t="s">
        <v>52</v>
      </c>
      <c r="G11" s="30"/>
      <c r="H11" s="27"/>
      <c r="I11" s="26"/>
      <c r="J11" s="67"/>
      <c r="K11" s="70"/>
      <c r="L11" s="70"/>
      <c r="M11" s="26"/>
      <c r="N11" s="68"/>
      <c r="O11" s="71"/>
      <c r="P11" s="72"/>
      <c r="Q11" s="97" t="s">
        <v>55</v>
      </c>
      <c r="R11" s="9"/>
      <c r="S11" s="9"/>
      <c r="T11" s="98">
        <v>500000</v>
      </c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20">
        <v>4</v>
      </c>
      <c r="B12" s="21">
        <v>44581</v>
      </c>
      <c r="C12" s="22">
        <v>3169399.04</v>
      </c>
      <c r="D12" s="23"/>
      <c r="E12" s="24" t="s">
        <v>51</v>
      </c>
      <c r="F12" s="25" t="s">
        <v>52</v>
      </c>
      <c r="G12" s="30"/>
      <c r="H12" s="27">
        <v>0.02</v>
      </c>
      <c r="I12" s="26">
        <v>84681.82</v>
      </c>
      <c r="J12" s="67" t="s">
        <v>65</v>
      </c>
      <c r="K12" s="20">
        <v>42340.91</v>
      </c>
      <c r="L12" s="20" t="s">
        <v>66</v>
      </c>
      <c r="M12" s="26"/>
      <c r="N12" s="68"/>
      <c r="O12" s="69"/>
      <c r="P12" s="9"/>
      <c r="Q12" s="97" t="s">
        <v>67</v>
      </c>
      <c r="R12" s="9">
        <v>39600</v>
      </c>
      <c r="S12" s="9"/>
      <c r="T12" s="98">
        <v>39600</v>
      </c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>
        <v>33745.77</v>
      </c>
      <c r="E13" s="24" t="s">
        <v>51</v>
      </c>
      <c r="F13" s="25" t="s">
        <v>52</v>
      </c>
      <c r="G13" s="30"/>
      <c r="H13" s="27"/>
      <c r="I13" s="26">
        <v>-84681.82</v>
      </c>
      <c r="J13" s="30"/>
      <c r="K13" s="70">
        <v>-42340.91</v>
      </c>
      <c r="L13" s="70"/>
      <c r="M13" s="26"/>
      <c r="N13" s="68"/>
      <c r="O13" s="73"/>
      <c r="P13" s="72"/>
      <c r="Q13" s="97" t="s">
        <v>68</v>
      </c>
      <c r="R13" s="9">
        <v>1048343</v>
      </c>
      <c r="S13" s="9"/>
      <c r="T13" s="98">
        <v>1040000</v>
      </c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4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>
        <v>58745.77</v>
      </c>
      <c r="L14" s="20" t="s">
        <v>70</v>
      </c>
      <c r="M14" s="26"/>
      <c r="N14" s="68"/>
      <c r="O14" s="69"/>
      <c r="P14" s="9"/>
      <c r="Q14" s="100" t="s">
        <v>69</v>
      </c>
      <c r="R14" s="9">
        <v>766928</v>
      </c>
      <c r="S14" s="9"/>
      <c r="T14" s="98">
        <v>766928</v>
      </c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5</v>
      </c>
      <c r="B15" s="32">
        <v>44585</v>
      </c>
      <c r="C15" s="22"/>
      <c r="D15" s="33">
        <v>-500000</v>
      </c>
      <c r="E15" s="24" t="s">
        <v>71</v>
      </c>
      <c r="F15" s="24"/>
      <c r="G15" s="30"/>
      <c r="H15" s="27"/>
      <c r="I15" s="26"/>
      <c r="J15" s="30"/>
      <c r="K15" s="20"/>
      <c r="L15" s="70"/>
      <c r="M15" s="26"/>
      <c r="N15" s="68"/>
      <c r="O15" s="69"/>
      <c r="P15" s="9"/>
      <c r="Q15" s="97" t="s">
        <v>72</v>
      </c>
      <c r="R15" s="9">
        <v>280000</v>
      </c>
      <c r="S15" s="9"/>
      <c r="T15" s="98">
        <v>280000</v>
      </c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5" customHeight="1" spans="1:16384">
      <c r="A16" s="34">
        <v>6</v>
      </c>
      <c r="B16" s="31">
        <v>44587</v>
      </c>
      <c r="C16" s="35"/>
      <c r="D16" s="36"/>
      <c r="E16" s="24"/>
      <c r="F16" s="24"/>
      <c r="G16" s="29"/>
      <c r="H16" s="27"/>
      <c r="I16" s="26"/>
      <c r="J16" s="26"/>
      <c r="K16" s="20"/>
      <c r="L16" s="20"/>
      <c r="M16" s="26"/>
      <c r="N16" s="68"/>
      <c r="O16" s="26"/>
      <c r="P16" s="68"/>
      <c r="Q16" s="100" t="s">
        <v>73</v>
      </c>
      <c r="R16" s="9">
        <v>270000</v>
      </c>
      <c r="S16" s="9"/>
      <c r="T16" s="102">
        <v>270000</v>
      </c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3" customHeight="1" spans="1:16384">
      <c r="A17" s="34">
        <v>7</v>
      </c>
      <c r="B17" s="32">
        <v>44590</v>
      </c>
      <c r="C17" s="35">
        <v>882642.87</v>
      </c>
      <c r="D17" s="37"/>
      <c r="E17" s="24" t="s">
        <v>51</v>
      </c>
      <c r="F17" s="25" t="s">
        <v>52</v>
      </c>
      <c r="G17" s="38"/>
      <c r="H17" s="39"/>
      <c r="I17" s="26">
        <v>0</v>
      </c>
      <c r="J17" s="26"/>
      <c r="K17" s="26">
        <v>0</v>
      </c>
      <c r="L17" s="26"/>
      <c r="M17" s="26"/>
      <c r="N17" s="68"/>
      <c r="O17" s="26"/>
      <c r="P17" s="68"/>
      <c r="Q17" s="100" t="s">
        <v>74</v>
      </c>
      <c r="R17" s="9">
        <v>295740</v>
      </c>
      <c r="S17" s="9"/>
      <c r="T17" s="102">
        <v>275228.21</v>
      </c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36" customHeight="1" spans="1:16384">
      <c r="A18" s="20"/>
      <c r="B18" s="40"/>
      <c r="C18" s="22"/>
      <c r="D18" s="36">
        <v>-880285.66</v>
      </c>
      <c r="E18" s="24" t="s">
        <v>75</v>
      </c>
      <c r="F18" s="24"/>
      <c r="G18" s="38"/>
      <c r="H18" s="41"/>
      <c r="I18" s="26"/>
      <c r="J18" s="26"/>
      <c r="K18" s="67"/>
      <c r="L18" s="67"/>
      <c r="M18" s="26"/>
      <c r="N18" s="68"/>
      <c r="O18" s="26"/>
      <c r="P18" s="68"/>
      <c r="Q18" s="103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0" customHeight="1" spans="1:16384">
      <c r="A19" s="42">
        <v>8</v>
      </c>
      <c r="B19" s="43">
        <v>44945</v>
      </c>
      <c r="C19" s="44">
        <v>127000</v>
      </c>
      <c r="D19" s="45"/>
      <c r="E19" s="46" t="s">
        <v>51</v>
      </c>
      <c r="F19" s="47" t="s">
        <v>52</v>
      </c>
      <c r="G19" s="48"/>
      <c r="H19" s="49"/>
      <c r="I19" s="74"/>
      <c r="J19" s="74"/>
      <c r="K19" s="74"/>
      <c r="L19" s="74"/>
      <c r="M19" s="74"/>
      <c r="N19" s="75"/>
      <c r="O19" s="74"/>
      <c r="P19" s="75"/>
      <c r="Q19" s="104"/>
      <c r="R19" s="105"/>
      <c r="S19" s="105"/>
      <c r="T19" s="106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20"/>
      <c r="B20" s="40"/>
      <c r="C20" s="50"/>
      <c r="D20" s="51">
        <v>-127000</v>
      </c>
      <c r="E20" s="46" t="s">
        <v>75</v>
      </c>
      <c r="F20" s="46"/>
      <c r="G20" s="48"/>
      <c r="H20" s="52"/>
      <c r="I20" s="74"/>
      <c r="J20" s="74"/>
      <c r="K20" s="74"/>
      <c r="L20" s="74"/>
      <c r="M20" s="74"/>
      <c r="N20" s="75"/>
      <c r="O20" s="74"/>
      <c r="P20" s="75"/>
      <c r="Q20" s="104"/>
      <c r="R20" s="105"/>
      <c r="S20" s="105"/>
      <c r="T20" s="106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20"/>
      <c r="B21" s="40"/>
      <c r="C21" s="22"/>
      <c r="D21" s="37"/>
      <c r="E21" s="24"/>
      <c r="F21" s="24"/>
      <c r="G21" s="38"/>
      <c r="H21" s="41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53"/>
      <c r="B22" s="54"/>
      <c r="C22" s="50"/>
      <c r="D22" s="45"/>
      <c r="E22" s="46"/>
      <c r="F22" s="46"/>
      <c r="G22" s="48"/>
      <c r="H22" s="52"/>
      <c r="I22" s="74"/>
      <c r="J22" s="74"/>
      <c r="K22" s="74"/>
      <c r="L22" s="74"/>
      <c r="M22" s="74"/>
      <c r="N22" s="75"/>
      <c r="O22" s="74"/>
      <c r="P22" s="75"/>
      <c r="Q22" s="104"/>
      <c r="R22" s="105"/>
      <c r="S22" s="105"/>
      <c r="T22" s="106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53"/>
      <c r="B23" s="54"/>
      <c r="C23" s="50"/>
      <c r="D23" s="45"/>
      <c r="E23" s="46"/>
      <c r="F23" s="46"/>
      <c r="G23" s="48"/>
      <c r="H23" s="52"/>
      <c r="I23" s="74"/>
      <c r="J23" s="74"/>
      <c r="K23" s="74"/>
      <c r="L23" s="74"/>
      <c r="M23" s="74"/>
      <c r="N23" s="75"/>
      <c r="O23" s="74"/>
      <c r="P23" s="75"/>
      <c r="Q23" s="104"/>
      <c r="R23" s="105"/>
      <c r="S23" s="105"/>
      <c r="T23" s="106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53"/>
      <c r="B24" s="54"/>
      <c r="C24" s="50"/>
      <c r="D24" s="45"/>
      <c r="E24" s="46"/>
      <c r="F24" s="46"/>
      <c r="G24" s="48"/>
      <c r="H24" s="52"/>
      <c r="I24" s="74"/>
      <c r="J24" s="74"/>
      <c r="K24" s="74"/>
      <c r="L24" s="74"/>
      <c r="M24" s="74"/>
      <c r="N24" s="75"/>
      <c r="O24" s="74"/>
      <c r="P24" s="75"/>
      <c r="Q24" s="104"/>
      <c r="R24" s="105"/>
      <c r="S24" s="105"/>
      <c r="T24" s="106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5995628.7</v>
      </c>
      <c r="D25" s="56">
        <f>SUM(D8:D24)</f>
        <v>26460.11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58745.77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5963343</v>
      </c>
      <c r="U25" s="108">
        <f>D25+C25-T25-I25-K25-M25-O25</f>
        <v>0.0400000005247421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127000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v>127000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127000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1-1</vt:lpstr>
      <vt:lpstr>2-1</vt:lpstr>
      <vt:lpstr>2-2</vt:lpstr>
      <vt:lpstr>3-1</vt:lpstr>
      <vt:lpstr>3-2</vt:lpstr>
      <vt:lpstr>3-3</vt:lpstr>
      <vt:lpstr>4-1</vt:lpstr>
      <vt:lpstr>5-1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朱大金</cp:lastModifiedBy>
  <dcterms:created xsi:type="dcterms:W3CDTF">2017-01-11T04:48:00Z</dcterms:created>
  <dcterms:modified xsi:type="dcterms:W3CDTF">2023-01-19T08:01:35Z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F68181F6B9634207A95492B065FDA041</vt:lpwstr>
  </property>
</Properties>
</file>