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4"/>
  </bookViews>
  <sheets>
    <sheet name="1-1" sheetId="11" r:id="rId1"/>
    <sheet name="2-1" sheetId="12" r:id="rId2"/>
    <sheet name="2-2" sheetId="13" r:id="rId3"/>
    <sheet name="3-1" sheetId="14" r:id="rId4"/>
    <sheet name="3-2" sheetId="15" r:id="rId5"/>
  </sheets>
  <calcPr calcId="144525"/>
</workbook>
</file>

<file path=xl/sharedStrings.xml><?xml version="1.0" encoding="utf-8"?>
<sst xmlns="http://schemas.openxmlformats.org/spreadsheetml/2006/main" count="430" uniqueCount="73">
  <si>
    <t xml:space="preserve">工程款支付证书 </t>
  </si>
  <si>
    <t>工程名称</t>
  </si>
  <si>
    <t>歙县2021年村道生命安全防护工程</t>
  </si>
  <si>
    <t>建设单位</t>
  </si>
  <si>
    <t>ERP编号</t>
  </si>
  <si>
    <t>档案编号</t>
  </si>
  <si>
    <t>合同金额</t>
  </si>
  <si>
    <t>中标时间</t>
  </si>
  <si>
    <t>2021.5.18</t>
  </si>
  <si>
    <t>已提供工程资料</t>
  </si>
  <si>
    <t>中标通知书、施工合同、投资协议、不领章承诺书、甲供协议、三方协议</t>
  </si>
  <si>
    <t>保存地址</t>
  </si>
  <si>
    <t>合肥</t>
  </si>
  <si>
    <t>责任单位</t>
  </si>
  <si>
    <t>东部大区</t>
  </si>
  <si>
    <t>决算金额</t>
  </si>
  <si>
    <t>决算时间</t>
  </si>
  <si>
    <t>项目部印章</t>
  </si>
  <si>
    <t>无</t>
  </si>
  <si>
    <t>施工人</t>
  </si>
  <si>
    <t>汪桂君</t>
  </si>
  <si>
    <t>区域责任人</t>
  </si>
  <si>
    <t>施迎东</t>
  </si>
  <si>
    <t>省办负责人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</si>
  <si>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</si>
  <si>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</si>
  <si>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</si>
  <si>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</si>
  <si>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</si>
  <si>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</si>
  <si>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</si>
  <si>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</si>
  <si>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</si>
  <si>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</si>
  <si>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</si>
  <si>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</si>
  <si>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</si>
  <si>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</si>
  <si>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</si>
  <si>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</si>
  <si>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</si>
  <si>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</si>
  <si>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</si>
  <si>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</si>
  <si>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</si>
  <si>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</si>
  <si>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</si>
  <si>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</si>
  <si>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</si>
  <si>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</si>
  <si>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</si>
  <si>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分公司专户</t>
  </si>
  <si>
    <t>1310 0940 0920 0141 796</t>
  </si>
  <si>
    <t>企税</t>
  </si>
  <si>
    <t>建造师费</t>
  </si>
  <si>
    <t>冠县欧曼德路桥工程有限公司-护栏
开户行：中国农业银行冠县支行
账号：1582 1101 0400 3320 4</t>
  </si>
  <si>
    <t>已转公司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</si>
  <si>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</si>
  <si>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</si>
  <si>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</si>
  <si>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</si>
  <si>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</si>
  <si>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</si>
  <si>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</si>
  <si>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</si>
  <si>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按合同价扣</t>
  </si>
  <si>
    <t>企税（合同价）</t>
  </si>
  <si>
    <t>吴建明（歙县大建建材店）-钢筋
开户行：歙县农村商业银行北岸支行
账号：6217788363401682608</t>
  </si>
  <si>
    <t>黄山韶川建设工程有限公司-劳务
开户行：中国银行歙县支行
账号：185757986352</t>
  </si>
  <si>
    <t>安徽徽君置业有限公司-劳务
开户行：徽商银行歙县支行
账号：225003728391000002</t>
  </si>
  <si>
    <t>税金</t>
  </si>
  <si>
    <t>退汪桂君</t>
  </si>
  <si>
    <t>歙县大杰工程机械租赁行-挖掘机、打桩机
开户行：工商银行歙县支行
账号：1310094009200071753</t>
  </si>
</sst>
</file>

<file path=xl/styles.xml><?xml version="1.0" encoding="utf-8"?>
<styleSheet xmlns="http://schemas.openxmlformats.org/spreadsheetml/2006/main">
  <numFmts count="12">
    <numFmt numFmtId="176" formatCode="#,##0.00_ "/>
    <numFmt numFmtId="44" formatCode="_ &quot;￥&quot;* #,##0.00_ ;_ &quot;￥&quot;* \-#,##0.00_ ;_ &quot;￥&quot;* &quot;-&quot;??_ ;_ @_ "/>
    <numFmt numFmtId="177" formatCode="yyyy&quot;年&quot;m&quot;月&quot;d&quot;日&quot;;@"/>
    <numFmt numFmtId="42" formatCode="_ &quot;￥&quot;* #,##0_ ;_ &quot;￥&quot;* \-#,##0_ ;_ &quot;￥&quot;* &quot;-&quot;_ ;_ @_ "/>
    <numFmt numFmtId="178" formatCode="yy/m/d;@"/>
    <numFmt numFmtId="41" formatCode="_ * #,##0_ ;_ * \-#,##0_ ;_ * &quot;-&quot;_ ;_ @_ "/>
    <numFmt numFmtId="43" formatCode="_ * #,##0.00_ ;_ * \-#,##0.00_ ;_ * &quot;-&quot;??_ ;_ @_ "/>
    <numFmt numFmtId="179" formatCode="0.00_ "/>
    <numFmt numFmtId="180" formatCode="0.0%"/>
    <numFmt numFmtId="181" formatCode="0.00_);[Red]\(0.00\)"/>
    <numFmt numFmtId="182" formatCode="#,##0_ "/>
    <numFmt numFmtId="183" formatCode="[DBNum2][$RMB]General;[Red][DBNum2][$RMB]General"/>
  </numFmts>
  <fonts count="36">
    <font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9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8"/>
      <color rgb="FFFF0000"/>
      <name val="宋体"/>
      <charset val="134"/>
    </font>
    <font>
      <b/>
      <sz val="9"/>
      <name val="Arial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0000"/>
      <name val="宋体"/>
      <charset val="134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42" fontId="22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5" fillId="4" borderId="13" applyNumberFormat="0" applyAlignment="0" applyProtection="0">
      <alignment vertical="center"/>
    </xf>
    <xf numFmtId="44" fontId="19" fillId="0" borderId="0">
      <protection locked="0"/>
    </xf>
    <xf numFmtId="41" fontId="22" fillId="0" borderId="0" applyFont="0" applyFill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16" borderId="17" applyNumberFormat="0" applyFont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19" fillId="0" borderId="0">
      <protection locked="0"/>
    </xf>
    <xf numFmtId="0" fontId="30" fillId="0" borderId="18" applyNumberFormat="0" applyFill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32" fillId="14" borderId="19" applyNumberFormat="0" applyAlignment="0" applyProtection="0">
      <alignment vertical="center"/>
    </xf>
    <xf numFmtId="0" fontId="24" fillId="14" borderId="13" applyNumberFormat="0" applyAlignment="0" applyProtection="0">
      <alignment vertical="center"/>
    </xf>
    <xf numFmtId="0" fontId="17" fillId="5" borderId="15" applyNumberFormat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5" fillId="0" borderId="0">
      <protection locked="0"/>
    </xf>
  </cellStyleXfs>
  <cellXfs count="119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178" fontId="1" fillId="2" borderId="0" xfId="50" applyNumberFormat="1" applyFont="1" applyFill="1" applyBorder="1" applyAlignment="1" applyProtection="1">
      <alignment horizontal="center" vertical="center"/>
    </xf>
    <xf numFmtId="176" fontId="1" fillId="2" borderId="0" xfId="50" applyNumberFormat="1" applyFont="1" applyFill="1" applyBorder="1" applyAlignment="1" applyProtection="1">
      <alignment horizontal="center" vertical="center"/>
    </xf>
    <xf numFmtId="0" fontId="0" fillId="0" borderId="0" xfId="0" applyFont="1" applyFill="1" applyAlignment="1">
      <alignment vertical="center"/>
    </xf>
    <xf numFmtId="0" fontId="2" fillId="2" borderId="1" xfId="50" applyFont="1" applyFill="1" applyBorder="1" applyAlignment="1" applyProtection="1">
      <alignment horizontal="center" vertical="center"/>
    </xf>
    <xf numFmtId="0" fontId="3" fillId="2" borderId="2" xfId="50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shrinkToFit="1"/>
    </xf>
    <xf numFmtId="0" fontId="4" fillId="2" borderId="3" xfId="50" applyFont="1" applyFill="1" applyBorder="1" applyAlignment="1" applyProtection="1">
      <alignment horizontal="center" vertical="center" shrinkToFit="1"/>
    </xf>
    <xf numFmtId="176" fontId="3" fillId="2" borderId="2" xfId="50" applyNumberFormat="1" applyFont="1" applyFill="1" applyBorder="1" applyAlignment="1" applyProtection="1">
      <alignment horizontal="center" vertical="center" wrapText="1"/>
    </xf>
    <xf numFmtId="177" fontId="3" fillId="2" borderId="4" xfId="50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center" vertical="center" wrapText="1"/>
    </xf>
    <xf numFmtId="0" fontId="3" fillId="3" borderId="3" xfId="50" applyFont="1" applyFill="1" applyBorder="1" applyAlignment="1" applyProtection="1">
      <alignment horizontal="center" vertical="center" wrapText="1"/>
    </xf>
    <xf numFmtId="0" fontId="3" fillId="3" borderId="5" xfId="50" applyFont="1" applyFill="1" applyBorder="1" applyAlignment="1" applyProtection="1">
      <alignment horizontal="center" vertical="center" wrapText="1"/>
    </xf>
    <xf numFmtId="0" fontId="3" fillId="3" borderId="4" xfId="50" applyFont="1" applyFill="1" applyBorder="1" applyAlignment="1" applyProtection="1">
      <alignment horizontal="center" vertical="center" wrapText="1"/>
    </xf>
    <xf numFmtId="0" fontId="3" fillId="3" borderId="2" xfId="50" applyFont="1" applyFill="1" applyBorder="1" applyAlignment="1" applyProtection="1">
      <alignment horizontal="center" vertical="center" wrapText="1"/>
    </xf>
    <xf numFmtId="0" fontId="3" fillId="2" borderId="3" xfId="50" applyFont="1" applyFill="1" applyBorder="1" applyAlignment="1" applyProtection="1">
      <alignment horizontal="center" vertical="center" wrapText="1"/>
    </xf>
    <xf numFmtId="0" fontId="3" fillId="2" borderId="5" xfId="50" applyFont="1" applyFill="1" applyBorder="1" applyAlignment="1" applyProtection="1">
      <alignment horizontal="center" vertical="center" wrapText="1"/>
    </xf>
    <xf numFmtId="0" fontId="3" fillId="2" borderId="4" xfId="50" applyFont="1" applyFill="1" applyBorder="1" applyAlignment="1" applyProtection="1">
      <alignment horizontal="center" vertical="center" wrapText="1"/>
    </xf>
    <xf numFmtId="178" fontId="3" fillId="2" borderId="2" xfId="50" applyNumberFormat="1" applyFont="1" applyFill="1" applyBorder="1" applyAlignment="1" applyProtection="1">
      <alignment horizontal="center" vertical="center" wrapText="1"/>
    </xf>
    <xf numFmtId="0" fontId="1" fillId="2" borderId="2" xfId="50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176" fontId="5" fillId="2" borderId="4" xfId="50" applyNumberFormat="1" applyFont="1" applyFill="1" applyBorder="1" applyAlignment="1" applyProtection="1">
      <alignment horizontal="right" vertical="center" shrinkToFit="1"/>
    </xf>
    <xf numFmtId="179" fontId="0" fillId="0" borderId="2" xfId="0" applyNumberFormat="1" applyFont="1" applyFill="1" applyBorder="1" applyAlignment="1">
      <alignment vertical="center"/>
    </xf>
    <xf numFmtId="179" fontId="0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 applyAlignment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right" vertical="center" shrinkToFit="1"/>
    </xf>
    <xf numFmtId="180" fontId="1" fillId="2" borderId="2" xfId="19" applyNumberFormat="1" applyFont="1" applyFill="1" applyBorder="1" applyAlignment="1" applyProtection="1">
      <alignment horizontal="center" vertical="center" wrapText="1"/>
    </xf>
    <xf numFmtId="176" fontId="1" fillId="2" borderId="4" xfId="50" applyNumberFormat="1" applyFont="1" applyFill="1" applyBorder="1" applyAlignment="1" applyProtection="1">
      <alignment horizontal="right" vertical="center" shrinkToFit="1"/>
    </xf>
    <xf numFmtId="176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horizontal="left" vertical="center" wrapText="1" shrinkToFit="1"/>
    </xf>
    <xf numFmtId="177" fontId="0" fillId="0" borderId="6" xfId="0" applyNumberFormat="1" applyFont="1" applyFill="1" applyBorder="1" applyAlignment="1">
      <alignment horizontal="center" vertical="center"/>
    </xf>
    <xf numFmtId="0" fontId="6" fillId="2" borderId="2" xfId="50" applyFont="1" applyFill="1" applyBorder="1" applyAlignment="1" applyProtection="1">
      <alignment horizontal="center" vertical="center" wrapText="1"/>
    </xf>
    <xf numFmtId="177" fontId="7" fillId="2" borderId="2" xfId="50" applyNumberFormat="1" applyFont="1" applyFill="1" applyBorder="1" applyAlignment="1" applyProtection="1">
      <alignment horizontal="center" vertical="center" shrinkToFit="1"/>
    </xf>
    <xf numFmtId="176" fontId="8" fillId="2" borderId="4" xfId="50" applyNumberFormat="1" applyFont="1" applyFill="1" applyBorder="1" applyAlignment="1" applyProtection="1">
      <alignment horizontal="right" vertical="center" shrinkToFit="1"/>
    </xf>
    <xf numFmtId="176" fontId="9" fillId="2" borderId="2" xfId="50" applyNumberFormat="1" applyFont="1" applyFill="1" applyBorder="1" applyAlignment="1" applyProtection="1">
      <alignment horizontal="right" vertical="center" shrinkToFit="1"/>
    </xf>
    <xf numFmtId="179" fontId="7" fillId="0" borderId="2" xfId="0" applyNumberFormat="1" applyFont="1" applyFill="1" applyBorder="1" applyAlignment="1">
      <alignment horizontal="center" vertical="center"/>
    </xf>
    <xf numFmtId="176" fontId="6" fillId="2" borderId="2" xfId="50" applyNumberFormat="1" applyFont="1" applyFill="1" applyBorder="1" applyAlignment="1" applyProtection="1">
      <alignment horizontal="left" vertical="center" wrapText="1" shrinkToFit="1"/>
    </xf>
    <xf numFmtId="180" fontId="6" fillId="2" borderId="2" xfId="19" applyNumberFormat="1" applyFont="1" applyFill="1" applyBorder="1" applyAlignment="1" applyProtection="1">
      <alignment horizontal="center" vertical="center" wrapText="1"/>
    </xf>
    <xf numFmtId="177" fontId="7" fillId="0" borderId="6" xfId="0" applyNumberFormat="1" applyFont="1" applyFill="1" applyBorder="1" applyAlignment="1">
      <alignment horizontal="center" vertical="center"/>
    </xf>
    <xf numFmtId="179" fontId="6" fillId="2" borderId="2" xfId="4" applyNumberFormat="1" applyFont="1" applyFill="1" applyBorder="1" applyAlignment="1" applyProtection="1">
      <alignment horizontal="center" vertical="center" wrapText="1"/>
    </xf>
    <xf numFmtId="176" fontId="6" fillId="2" borderId="2" xfId="50" applyNumberFormat="1" applyFont="1" applyFill="1" applyBorder="1" applyAlignment="1" applyProtection="1">
      <alignment vertical="center" shrinkToFit="1"/>
    </xf>
    <xf numFmtId="177" fontId="5" fillId="2" borderId="2" xfId="50" applyNumberFormat="1" applyFont="1" applyFill="1" applyBorder="1" applyAlignment="1" applyProtection="1">
      <alignment horizontal="center" vertical="center" shrinkToFit="1"/>
    </xf>
    <xf numFmtId="179" fontId="1" fillId="2" borderId="2" xfId="4" applyNumberFormat="1" applyFont="1" applyFill="1" applyBorder="1" applyAlignment="1" applyProtection="1">
      <alignment horizontal="center" vertical="center" wrapText="1"/>
    </xf>
    <xf numFmtId="176" fontId="1" fillId="2" borderId="2" xfId="50" applyNumberFormat="1" applyFont="1" applyFill="1" applyBorder="1" applyAlignment="1" applyProtection="1">
      <alignment horizontal="center" vertical="center" wrapText="1" shrinkToFit="1"/>
    </xf>
    <xf numFmtId="49" fontId="1" fillId="2" borderId="2" xfId="50" applyNumberFormat="1" applyFont="1" applyFill="1" applyBorder="1" applyAlignment="1" applyProtection="1">
      <alignment horizontal="center" vertical="center" wrapText="1" shrinkToFit="1"/>
    </xf>
    <xf numFmtId="176" fontId="1" fillId="2" borderId="2" xfId="50" applyNumberFormat="1" applyFont="1" applyFill="1" applyBorder="1" applyAlignment="1" applyProtection="1">
      <alignment vertical="center" wrapText="1" shrinkToFit="1"/>
    </xf>
    <xf numFmtId="9" fontId="1" fillId="2" borderId="2" xfId="19" applyFont="1" applyFill="1" applyBorder="1" applyAlignment="1" applyProtection="1">
      <alignment horizontal="center" vertical="center" wrapText="1"/>
    </xf>
    <xf numFmtId="9" fontId="1" fillId="2" borderId="2" xfId="19" applyNumberFormat="1" applyFont="1" applyFill="1" applyBorder="1" applyAlignment="1" applyProtection="1">
      <alignment horizontal="center" vertical="center" wrapText="1"/>
    </xf>
    <xf numFmtId="49" fontId="1" fillId="2" borderId="2" xfId="50" applyNumberFormat="1" applyFont="1" applyFill="1" applyBorder="1" applyAlignment="1" applyProtection="1">
      <alignment horizontal="center" vertical="center" wrapText="1"/>
    </xf>
    <xf numFmtId="177" fontId="8" fillId="2" borderId="2" xfId="50" applyNumberFormat="1" applyFont="1" applyFill="1" applyBorder="1" applyAlignment="1" applyProtection="1">
      <alignment horizontal="center" vertical="center" shrinkToFit="1"/>
    </xf>
    <xf numFmtId="176" fontId="6" fillId="2" borderId="2" xfId="50" applyNumberFormat="1" applyFont="1" applyFill="1" applyBorder="1" applyAlignment="1" applyProtection="1">
      <alignment vertical="center" wrapText="1" shrinkToFit="1"/>
    </xf>
    <xf numFmtId="9" fontId="6" fillId="2" borderId="2" xfId="19" applyNumberFormat="1" applyFont="1" applyFill="1" applyBorder="1" applyAlignment="1" applyProtection="1">
      <alignment horizontal="center" vertical="center" wrapText="1"/>
    </xf>
    <xf numFmtId="0" fontId="3" fillId="2" borderId="2" xfId="50" applyFont="1" applyFill="1" applyBorder="1" applyAlignment="1" applyProtection="1">
      <alignment horizontal="center" vertical="center" shrinkToFit="1"/>
    </xf>
    <xf numFmtId="179" fontId="3" fillId="2" borderId="2" xfId="50" applyNumberFormat="1" applyFont="1" applyFill="1" applyBorder="1" applyAlignment="1" applyProtection="1">
      <alignment horizontal="center" vertical="center" shrinkToFit="1"/>
    </xf>
    <xf numFmtId="176" fontId="10" fillId="2" borderId="2" xfId="50" applyNumberFormat="1" applyFont="1" applyFill="1" applyBorder="1" applyAlignment="1" applyProtection="1">
      <alignment horizontal="right" vertical="center" shrinkToFit="1"/>
    </xf>
    <xf numFmtId="0" fontId="11" fillId="2" borderId="2" xfId="50" applyFont="1" applyFill="1" applyBorder="1" applyAlignment="1" applyProtection="1">
      <alignment horizontal="center" vertical="center" wrapText="1"/>
    </xf>
    <xf numFmtId="181" fontId="12" fillId="2" borderId="3" xfId="50" applyNumberFormat="1" applyFont="1" applyFill="1" applyBorder="1" applyAlignment="1" applyProtection="1">
      <alignment horizontal="center" vertical="center" shrinkToFit="1"/>
    </xf>
    <xf numFmtId="181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7" xfId="50" applyFont="1" applyFill="1" applyBorder="1" applyAlignment="1" applyProtection="1">
      <alignment horizontal="center" vertical="center" wrapText="1"/>
    </xf>
    <xf numFmtId="0" fontId="12" fillId="2" borderId="8" xfId="50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vertical="center"/>
    </xf>
    <xf numFmtId="0" fontId="4" fillId="2" borderId="5" xfId="50" applyFont="1" applyFill="1" applyBorder="1" applyAlignment="1" applyProtection="1">
      <alignment horizontal="center" vertical="center" shrinkToFit="1"/>
    </xf>
    <xf numFmtId="0" fontId="3" fillId="2" borderId="2" xfId="50" applyFont="1" applyFill="1" applyBorder="1" applyAlignment="1" applyProtection="1">
      <alignment horizontal="center" vertical="center"/>
    </xf>
    <xf numFmtId="176" fontId="3" fillId="2" borderId="2" xfId="50" applyNumberFormat="1" applyFont="1" applyFill="1" applyBorder="1" applyAlignment="1" applyProtection="1">
      <alignment horizontal="center" vertical="center" shrinkToFit="1"/>
    </xf>
    <xf numFmtId="176" fontId="1" fillId="2" borderId="2" xfId="50" applyNumberFormat="1" applyFont="1" applyFill="1" applyBorder="1" applyAlignment="1" applyProtection="1">
      <alignment horizontal="center" vertical="center" wrapText="1"/>
    </xf>
    <xf numFmtId="176" fontId="3" fillId="2" borderId="2" xfId="50" applyNumberFormat="1" applyFont="1" applyFill="1" applyBorder="1" applyAlignment="1" applyProtection="1">
      <alignment horizontal="right" vertical="center" shrinkToFit="1"/>
    </xf>
    <xf numFmtId="0" fontId="1" fillId="2" borderId="2" xfId="50" applyFont="1" applyFill="1" applyBorder="1" applyAlignment="1" applyProtection="1">
      <alignment horizontal="center" vertical="center"/>
    </xf>
    <xf numFmtId="182" fontId="1" fillId="2" borderId="2" xfId="50" applyNumberFormat="1" applyFont="1" applyFill="1" applyBorder="1" applyAlignment="1" applyProtection="1">
      <alignment vertical="center" shrinkToFit="1"/>
    </xf>
    <xf numFmtId="176" fontId="1" fillId="2" borderId="2" xfId="50" applyNumberFormat="1" applyFont="1" applyFill="1" applyBorder="1" applyAlignment="1" applyProtection="1">
      <alignment vertical="center" wrapText="1"/>
    </xf>
    <xf numFmtId="182" fontId="1" fillId="2" borderId="2" xfId="50" applyNumberFormat="1" applyFont="1" applyFill="1" applyBorder="1" applyAlignment="1" applyProtection="1">
      <alignment horizontal="center" vertical="center" shrinkToFit="1"/>
    </xf>
    <xf numFmtId="176" fontId="6" fillId="2" borderId="2" xfId="50" applyNumberFormat="1" applyFont="1" applyFill="1" applyBorder="1" applyAlignment="1" applyProtection="1">
      <alignment horizontal="right" vertical="center" shrinkToFit="1"/>
    </xf>
    <xf numFmtId="0" fontId="6" fillId="2" borderId="2" xfId="50" applyFont="1" applyFill="1" applyBorder="1" applyAlignment="1" applyProtection="1">
      <alignment horizontal="center" vertical="center"/>
    </xf>
    <xf numFmtId="176" fontId="6" fillId="2" borderId="2" xfId="50" applyNumberFormat="1" applyFont="1" applyFill="1" applyBorder="1" applyAlignment="1" applyProtection="1">
      <alignment horizontal="center" vertical="center" wrapText="1"/>
    </xf>
    <xf numFmtId="176" fontId="13" fillId="2" borderId="2" xfId="50" applyNumberFormat="1" applyFont="1" applyFill="1" applyBorder="1" applyAlignment="1" applyProtection="1">
      <alignment horizontal="right" vertical="center" shrinkToFit="1"/>
    </xf>
    <xf numFmtId="176" fontId="13" fillId="2" borderId="2" xfId="50" applyNumberFormat="1" applyFont="1" applyFill="1" applyBorder="1" applyAlignment="1" applyProtection="1">
      <alignment horizontal="center" vertical="center" wrapText="1"/>
    </xf>
    <xf numFmtId="0" fontId="12" fillId="2" borderId="9" xfId="50" applyFont="1" applyFill="1" applyBorder="1" applyAlignment="1" applyProtection="1">
      <alignment horizontal="center" vertical="center" wrapText="1"/>
    </xf>
    <xf numFmtId="0" fontId="12" fillId="2" borderId="10" xfId="50" applyFont="1" applyFill="1" applyBorder="1" applyAlignment="1" applyProtection="1">
      <alignment horizontal="center" vertical="center" wrapText="1"/>
    </xf>
    <xf numFmtId="176" fontId="12" fillId="2" borderId="3" xfId="50" applyNumberFormat="1" applyFont="1" applyFill="1" applyBorder="1" applyAlignment="1" applyProtection="1">
      <alignment horizontal="center" vertical="center" shrinkToFit="1"/>
    </xf>
    <xf numFmtId="176" fontId="12" fillId="2" borderId="5" xfId="50" applyNumberFormat="1" applyFont="1" applyFill="1" applyBorder="1" applyAlignment="1" applyProtection="1">
      <alignment horizontal="center" vertical="center" shrinkToFit="1"/>
    </xf>
    <xf numFmtId="0" fontId="12" fillId="2" borderId="1" xfId="50" applyFont="1" applyFill="1" applyBorder="1" applyAlignment="1" applyProtection="1">
      <alignment horizontal="center" vertical="center" wrapText="1"/>
    </xf>
    <xf numFmtId="0" fontId="12" fillId="2" borderId="11" xfId="50" applyFont="1" applyFill="1" applyBorder="1" applyAlignment="1" applyProtection="1">
      <alignment horizontal="center" vertical="center" wrapText="1"/>
    </xf>
    <xf numFmtId="183" fontId="12" fillId="2" borderId="3" xfId="50" applyNumberFormat="1" applyFont="1" applyFill="1" applyBorder="1" applyAlignment="1" applyProtection="1">
      <alignment horizontal="center" vertical="center" shrinkToFit="1"/>
    </xf>
    <xf numFmtId="183" fontId="12" fillId="2" borderId="5" xfId="50" applyNumberFormat="1" applyFont="1" applyFill="1" applyBorder="1" applyAlignment="1" applyProtection="1">
      <alignment horizontal="center" vertical="center" shrinkToFit="1"/>
    </xf>
    <xf numFmtId="0" fontId="3" fillId="2" borderId="2" xfId="50" applyNumberFormat="1" applyFont="1" applyFill="1" applyBorder="1" applyAlignment="1" applyProtection="1">
      <alignment horizontal="center" vertical="center" shrinkToFit="1"/>
    </xf>
    <xf numFmtId="0" fontId="0" fillId="2" borderId="2" xfId="50" applyNumberFormat="1" applyFont="1" applyFill="1" applyBorder="1" applyAlignment="1">
      <alignment horizontal="center" vertical="center"/>
      <protection locked="0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wrapText="1"/>
    </xf>
    <xf numFmtId="176" fontId="4" fillId="2" borderId="2" xfId="50" applyNumberFormat="1" applyFont="1" applyFill="1" applyBorder="1" applyAlignment="1" applyProtection="1">
      <alignment horizontal="center" vertical="center" wrapText="1"/>
    </xf>
    <xf numFmtId="176" fontId="5" fillId="2" borderId="2" xfId="50" applyNumberFormat="1" applyFont="1" applyFill="1" applyBorder="1" applyAlignment="1" applyProtection="1">
      <alignment horizontal="center" vertical="center" wrapText="1"/>
    </xf>
    <xf numFmtId="176" fontId="3" fillId="3" borderId="3" xfId="50" applyNumberFormat="1" applyFont="1" applyFill="1" applyBorder="1" applyAlignment="1" applyProtection="1">
      <alignment horizontal="center" vertical="center" wrapText="1"/>
    </xf>
    <xf numFmtId="176" fontId="3" fillId="3" borderId="5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/>
    </xf>
    <xf numFmtId="176" fontId="3" fillId="2" borderId="3" xfId="50" applyNumberFormat="1" applyFont="1" applyFill="1" applyBorder="1" applyAlignment="1" applyProtection="1">
      <alignment vertical="center" wrapText="1"/>
    </xf>
    <xf numFmtId="176" fontId="3" fillId="2" borderId="5" xfId="50" applyNumberFormat="1" applyFont="1" applyFill="1" applyBorder="1" applyAlignment="1" applyProtection="1">
      <alignment vertical="center" wrapText="1"/>
    </xf>
    <xf numFmtId="176" fontId="0" fillId="2" borderId="2" xfId="50" applyNumberFormat="1" applyFont="1" applyFill="1" applyBorder="1" applyAlignment="1" applyProtection="1">
      <alignment horizontal="left" vertical="center" wrapText="1"/>
    </xf>
    <xf numFmtId="176" fontId="0" fillId="2" borderId="2" xfId="50" applyNumberFormat="1" applyFont="1" applyFill="1" applyBorder="1" applyAlignment="1" applyProtection="1">
      <alignment horizontal="right" vertical="center" shrinkToFit="1"/>
    </xf>
    <xf numFmtId="10" fontId="0" fillId="0" borderId="2" xfId="0" applyNumberFormat="1" applyFont="1" applyFill="1" applyBorder="1" applyAlignment="1">
      <alignment vertical="center" wrapText="1"/>
    </xf>
    <xf numFmtId="179" fontId="1" fillId="2" borderId="2" xfId="50" applyNumberFormat="1" applyFont="1" applyFill="1" applyBorder="1" applyAlignment="1" applyProtection="1">
      <alignment horizontal="center" vertical="center"/>
    </xf>
    <xf numFmtId="176" fontId="7" fillId="2" borderId="2" xfId="50" applyNumberFormat="1" applyFont="1" applyFill="1" applyBorder="1" applyAlignment="1" applyProtection="1">
      <alignment horizontal="left" vertical="center" wrapText="1"/>
    </xf>
    <xf numFmtId="176" fontId="7" fillId="2" borderId="2" xfId="50" applyNumberFormat="1" applyFont="1" applyFill="1" applyBorder="1" applyAlignment="1" applyProtection="1">
      <alignment horizontal="right" vertical="center" shrinkToFit="1"/>
    </xf>
    <xf numFmtId="10" fontId="7" fillId="0" borderId="2" xfId="0" applyNumberFormat="1" applyFont="1" applyFill="1" applyBorder="1" applyAlignment="1">
      <alignment vertical="center"/>
    </xf>
    <xf numFmtId="179" fontId="7" fillId="2" borderId="2" xfId="0" applyNumberFormat="1" applyFont="1" applyFill="1" applyBorder="1" applyAlignment="1">
      <alignment vertical="center"/>
    </xf>
    <xf numFmtId="10" fontId="0" fillId="0" borderId="2" xfId="0" applyNumberFormat="1" applyFont="1" applyFill="1" applyBorder="1" applyAlignment="1">
      <alignment vertical="center"/>
    </xf>
    <xf numFmtId="179" fontId="0" fillId="2" borderId="2" xfId="0" applyNumberFormat="1" applyFont="1" applyFill="1" applyBorder="1" applyAlignment="1">
      <alignment vertical="center"/>
    </xf>
    <xf numFmtId="179" fontId="6" fillId="2" borderId="2" xfId="50" applyNumberFormat="1" applyFont="1" applyFill="1" applyBorder="1" applyAlignment="1" applyProtection="1">
      <alignment horizontal="center" vertical="center"/>
    </xf>
    <xf numFmtId="10" fontId="7" fillId="0" borderId="2" xfId="0" applyNumberFormat="1" applyFont="1" applyFill="1" applyBorder="1" applyAlignment="1">
      <alignment vertical="center" wrapText="1"/>
    </xf>
    <xf numFmtId="179" fontId="3" fillId="2" borderId="2" xfId="50" applyNumberFormat="1" applyFont="1" applyFill="1" applyBorder="1" applyAlignment="1" applyProtection="1">
      <alignment horizontal="right" vertical="center"/>
    </xf>
    <xf numFmtId="176" fontId="12" fillId="2" borderId="4" xfId="50" applyNumberFormat="1" applyFont="1" applyFill="1" applyBorder="1" applyAlignment="1" applyProtection="1">
      <alignment horizontal="center" vertical="center" shrinkToFit="1"/>
    </xf>
    <xf numFmtId="183" fontId="12" fillId="2" borderId="4" xfId="50" applyNumberFormat="1" applyFont="1" applyFill="1" applyBorder="1" applyAlignment="1" applyProtection="1">
      <alignment horizontal="center" vertical="center" shrinkToFit="1"/>
    </xf>
    <xf numFmtId="177" fontId="7" fillId="0" borderId="2" xfId="0" applyNumberFormat="1" applyFont="1" applyFill="1" applyBorder="1" applyAlignment="1">
      <alignment horizontal="center" vertical="center"/>
    </xf>
    <xf numFmtId="179" fontId="7" fillId="0" borderId="2" xfId="0" applyNumberFormat="1" applyFont="1" applyFill="1" applyBorder="1" applyAlignment="1">
      <alignment vertical="center"/>
    </xf>
    <xf numFmtId="179" fontId="7" fillId="0" borderId="2" xfId="0" applyNumberFormat="1" applyFont="1" applyFill="1" applyBorder="1" applyAlignment="1">
      <alignment horizontal="center" vertical="center" wrapText="1"/>
    </xf>
    <xf numFmtId="176" fontId="6" fillId="2" borderId="2" xfId="50" applyNumberFormat="1" applyFont="1" applyFill="1" applyBorder="1" applyAlignment="1" applyProtection="1">
      <alignment horizontal="center" vertical="center" wrapText="1" shrinkToFit="1"/>
    </xf>
    <xf numFmtId="176" fontId="6" fillId="2" borderId="4" xfId="50" applyNumberFormat="1" applyFont="1" applyFill="1" applyBorder="1" applyAlignment="1" applyProtection="1">
      <alignment horizontal="right" vertical="center" shrinkToFit="1"/>
    </xf>
    <xf numFmtId="182" fontId="6" fillId="2" borderId="2" xfId="50" applyNumberFormat="1" applyFont="1" applyFill="1" applyBorder="1" applyAlignment="1" applyProtection="1">
      <alignment vertical="center" shrinkToFit="1"/>
    </xf>
    <xf numFmtId="176" fontId="6" fillId="2" borderId="2" xfId="50" applyNumberFormat="1" applyFont="1" applyFill="1" applyBorder="1" applyAlignment="1" applyProtection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8.pn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67945</xdr:colOff>
      <xdr:row>27</xdr:row>
      <xdr:rowOff>19050</xdr:rowOff>
    </xdr:from>
    <xdr:to>
      <xdr:col>6</xdr:col>
      <xdr:colOff>581660</xdr:colOff>
      <xdr:row>53</xdr:row>
      <xdr:rowOff>161925</xdr:rowOff>
    </xdr:to>
    <xdr:pic>
      <xdr:nvPicPr>
        <xdr:cNvPr id="3" name="图片 2" descr="O}HGL]9LXW0%]54I`D(Y84U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" y="8011160"/>
          <a:ext cx="7262495" cy="460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27</xdr:row>
      <xdr:rowOff>104775</xdr:rowOff>
    </xdr:from>
    <xdr:to>
      <xdr:col>6</xdr:col>
      <xdr:colOff>455295</xdr:colOff>
      <xdr:row>53</xdr:row>
      <xdr:rowOff>47625</xdr:rowOff>
    </xdr:to>
    <xdr:pic>
      <xdr:nvPicPr>
        <xdr:cNvPr id="3" name="图片 2" descr="U([S]CTA%33W7O6`8FC$HYQ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8096885"/>
          <a:ext cx="7203440" cy="4400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27</xdr:row>
      <xdr:rowOff>85725</xdr:rowOff>
    </xdr:from>
    <xdr:to>
      <xdr:col>6</xdr:col>
      <xdr:colOff>557530</xdr:colOff>
      <xdr:row>53</xdr:row>
      <xdr:rowOff>133350</xdr:rowOff>
    </xdr:to>
    <xdr:pic>
      <xdr:nvPicPr>
        <xdr:cNvPr id="3" name="图片 2" descr="79}K9CK3TA6FPG]N@CG(JQ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725" y="8230235"/>
          <a:ext cx="7220585" cy="450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3" name="图片 2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576310"/>
          <a:ext cx="8961755" cy="9544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29845</xdr:colOff>
      <xdr:row>27</xdr:row>
      <xdr:rowOff>76200</xdr:rowOff>
    </xdr:from>
    <xdr:to>
      <xdr:col>8</xdr:col>
      <xdr:colOff>541020</xdr:colOff>
      <xdr:row>83</xdr:row>
      <xdr:rowOff>19050</xdr:rowOff>
    </xdr:to>
    <xdr:pic>
      <xdr:nvPicPr>
        <xdr:cNvPr id="2" name="图片 1" descr="O~F5CX3C1U8@$BGVVQE`}MN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845" y="8944610"/>
          <a:ext cx="8961755" cy="9544050"/>
        </a:xfrm>
        <a:prstGeom prst="rect">
          <a:avLst/>
        </a:prstGeom>
      </xdr:spPr>
    </xdr:pic>
    <xdr:clientData/>
  </xdr:twoCellAnchor>
  <xdr:twoCellAnchor editAs="oneCell">
    <xdr:from>
      <xdr:col>8</xdr:col>
      <xdr:colOff>422275</xdr:colOff>
      <xdr:row>27</xdr:row>
      <xdr:rowOff>133350</xdr:rowOff>
    </xdr:from>
    <xdr:to>
      <xdr:col>17</xdr:col>
      <xdr:colOff>879475</xdr:colOff>
      <xdr:row>54</xdr:row>
      <xdr:rowOff>150495</xdr:rowOff>
    </xdr:to>
    <xdr:pic>
      <xdr:nvPicPr>
        <xdr:cNvPr id="3" name="图片 2" descr="a66aaa3f4fd132d59e5d7d19fd3869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72855" y="9001760"/>
          <a:ext cx="10057765" cy="4646295"/>
        </a:xfrm>
        <a:prstGeom prst="rect">
          <a:avLst/>
        </a:prstGeom>
      </xdr:spPr>
    </xdr:pic>
    <xdr:clientData/>
  </xdr:twoCellAnchor>
  <xdr:twoCellAnchor editAs="oneCell">
    <xdr:from>
      <xdr:col>8</xdr:col>
      <xdr:colOff>641350</xdr:colOff>
      <xdr:row>55</xdr:row>
      <xdr:rowOff>66675</xdr:rowOff>
    </xdr:from>
    <xdr:to>
      <xdr:col>14</xdr:col>
      <xdr:colOff>344805</xdr:colOff>
      <xdr:row>114</xdr:row>
      <xdr:rowOff>9525</xdr:rowOff>
    </xdr:to>
    <xdr:pic>
      <xdr:nvPicPr>
        <xdr:cNvPr id="4" name="图片 3" descr="1aa9072592d57fddb605880d7af99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1930" y="13735685"/>
          <a:ext cx="463931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439420</xdr:colOff>
      <xdr:row>55</xdr:row>
      <xdr:rowOff>85725</xdr:rowOff>
    </xdr:from>
    <xdr:to>
      <xdr:col>17</xdr:col>
      <xdr:colOff>423545</xdr:colOff>
      <xdr:row>114</xdr:row>
      <xdr:rowOff>28575</xdr:rowOff>
    </xdr:to>
    <xdr:pic>
      <xdr:nvPicPr>
        <xdr:cNvPr id="5" name="图片 4" descr="bb1c30ce593bc8c0f05ef28cd4e3a4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825855" y="13754735"/>
          <a:ext cx="4648835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220345</xdr:colOff>
      <xdr:row>54</xdr:row>
      <xdr:rowOff>104775</xdr:rowOff>
    </xdr:from>
    <xdr:to>
      <xdr:col>6</xdr:col>
      <xdr:colOff>371475</xdr:colOff>
      <xdr:row>73</xdr:row>
      <xdr:rowOff>85725</xdr:rowOff>
    </xdr:to>
    <xdr:pic>
      <xdr:nvPicPr>
        <xdr:cNvPr id="6" name="图片 5" descr="d380af30775011c886e951f4f04d80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" y="13602335"/>
          <a:ext cx="6654800" cy="3238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view="pageBreakPreview" zoomScaleNormal="100" topLeftCell="A4" workbookViewId="0">
      <selection activeCell="A4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84">
        <v>13756</v>
      </c>
      <c r="R2" s="64" t="s">
        <v>5</v>
      </c>
      <c r="S2" s="64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32">
        <v>1</v>
      </c>
      <c r="B8" s="112">
        <v>44407</v>
      </c>
      <c r="C8" s="34">
        <v>1816586.79</v>
      </c>
      <c r="D8" s="113"/>
      <c r="E8" s="36" t="s">
        <v>51</v>
      </c>
      <c r="F8" s="114" t="s">
        <v>52</v>
      </c>
      <c r="G8" s="71"/>
      <c r="H8" s="38">
        <v>0.02</v>
      </c>
      <c r="I8" s="71">
        <v>36331.74</v>
      </c>
      <c r="J8" s="115"/>
      <c r="K8" s="32">
        <v>18165.87</v>
      </c>
      <c r="L8" s="32" t="s">
        <v>53</v>
      </c>
      <c r="M8" s="71">
        <v>3750</v>
      </c>
      <c r="N8" s="73" t="s">
        <v>54</v>
      </c>
      <c r="O8" s="74"/>
      <c r="P8" s="75"/>
      <c r="Q8" s="101" t="s">
        <v>55</v>
      </c>
      <c r="R8" s="72">
        <v>1891500</v>
      </c>
      <c r="S8" s="72"/>
      <c r="T8" s="102">
        <v>1791586.79</v>
      </c>
      <c r="U8" s="72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32"/>
      <c r="B9" s="112"/>
      <c r="C9" s="116"/>
      <c r="D9" s="113"/>
      <c r="E9" s="36"/>
      <c r="F9" s="36"/>
      <c r="G9" s="41"/>
      <c r="H9" s="38"/>
      <c r="I9" s="71">
        <v>-36331.74</v>
      </c>
      <c r="J9" s="115" t="s">
        <v>56</v>
      </c>
      <c r="K9" s="72">
        <v>-18165.87</v>
      </c>
      <c r="L9" s="72" t="s">
        <v>56</v>
      </c>
      <c r="M9" s="71">
        <v>-3750</v>
      </c>
      <c r="N9" s="73" t="s">
        <v>56</v>
      </c>
      <c r="O9" s="74"/>
      <c r="P9" s="75"/>
      <c r="Q9" s="101"/>
      <c r="R9" s="75"/>
      <c r="S9" s="75"/>
      <c r="T9" s="102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32"/>
      <c r="B10" s="112"/>
      <c r="C10" s="34"/>
      <c r="D10" s="113"/>
      <c r="E10" s="36"/>
      <c r="F10" s="36"/>
      <c r="G10" s="41"/>
      <c r="H10" s="38"/>
      <c r="I10" s="71"/>
      <c r="J10" s="37"/>
      <c r="K10" s="32"/>
      <c r="L10" s="32"/>
      <c r="M10" s="71"/>
      <c r="N10" s="73"/>
      <c r="O10" s="74"/>
      <c r="P10" s="75"/>
      <c r="Q10" s="101"/>
      <c r="R10" s="75"/>
      <c r="S10" s="75"/>
      <c r="T10" s="102"/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32"/>
      <c r="B11" s="112"/>
      <c r="C11" s="116"/>
      <c r="D11" s="113"/>
      <c r="E11" s="36"/>
      <c r="F11" s="36"/>
      <c r="G11" s="37"/>
      <c r="H11" s="38"/>
      <c r="I11" s="71"/>
      <c r="J11" s="115"/>
      <c r="K11" s="72"/>
      <c r="L11" s="72"/>
      <c r="M11" s="71"/>
      <c r="N11" s="73"/>
      <c r="O11" s="117"/>
      <c r="P11" s="118"/>
      <c r="Q11" s="101"/>
      <c r="R11" s="75"/>
      <c r="S11" s="75"/>
      <c r="T11" s="102"/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32"/>
      <c r="B12" s="112"/>
      <c r="C12" s="34"/>
      <c r="D12" s="113"/>
      <c r="E12" s="114"/>
      <c r="F12" s="36"/>
      <c r="G12" s="37"/>
      <c r="H12" s="38"/>
      <c r="I12" s="71"/>
      <c r="J12" s="37"/>
      <c r="K12" s="32"/>
      <c r="L12" s="32"/>
      <c r="M12" s="71"/>
      <c r="N12" s="73"/>
      <c r="O12" s="74"/>
      <c r="P12" s="75"/>
      <c r="Q12" s="101"/>
      <c r="R12" s="75"/>
      <c r="S12" s="75"/>
      <c r="T12" s="102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97"/>
      <c r="R13" s="9"/>
      <c r="S13" s="9"/>
      <c r="T13" s="98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05"/>
      <c r="R14" s="9"/>
      <c r="S14" s="9"/>
      <c r="T14" s="98"/>
      <c r="U14" s="100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32"/>
      <c r="B15" s="33"/>
      <c r="C15" s="34"/>
      <c r="D15" s="35"/>
      <c r="E15" s="36"/>
      <c r="F15" s="36"/>
      <c r="G15" s="37"/>
      <c r="H15" s="38"/>
      <c r="I15" s="71"/>
      <c r="J15" s="37"/>
      <c r="K15" s="72"/>
      <c r="L15" s="72"/>
      <c r="M15" s="71"/>
      <c r="N15" s="73"/>
      <c r="O15" s="74"/>
      <c r="P15" s="75"/>
      <c r="Q15" s="101"/>
      <c r="R15" s="75"/>
      <c r="S15" s="75"/>
      <c r="T15" s="102"/>
      <c r="U15" s="100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32"/>
      <c r="B16" s="39"/>
      <c r="C16" s="34"/>
      <c r="D16" s="40"/>
      <c r="E16" s="36"/>
      <c r="F16" s="36"/>
      <c r="G16" s="41"/>
      <c r="H16" s="38"/>
      <c r="I16" s="71"/>
      <c r="J16" s="71"/>
      <c r="K16" s="32"/>
      <c r="L16" s="32"/>
      <c r="M16" s="71"/>
      <c r="N16" s="73"/>
      <c r="O16" s="71"/>
      <c r="P16" s="73"/>
      <c r="Q16" s="103"/>
      <c r="R16" s="75"/>
      <c r="S16" s="75"/>
      <c r="T16" s="104"/>
      <c r="U16" s="100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2"/>
      <c r="C17" s="22"/>
      <c r="D17" s="43"/>
      <c r="E17" s="44"/>
      <c r="F17" s="45"/>
      <c r="G17" s="46"/>
      <c r="H17" s="47"/>
      <c r="I17" s="26"/>
      <c r="J17" s="26"/>
      <c r="K17" s="26"/>
      <c r="L17" s="26"/>
      <c r="M17" s="26"/>
      <c r="N17" s="65"/>
      <c r="O17" s="26"/>
      <c r="P17" s="65"/>
      <c r="Q17" s="105"/>
      <c r="R17" s="9"/>
      <c r="S17" s="9"/>
      <c r="T17" s="106"/>
      <c r="U17" s="100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2"/>
      <c r="C18" s="22"/>
      <c r="D18" s="43"/>
      <c r="E18" s="24"/>
      <c r="F18" s="24"/>
      <c r="G18" s="46"/>
      <c r="H18" s="48"/>
      <c r="I18" s="26"/>
      <c r="J18" s="26"/>
      <c r="K18" s="44"/>
      <c r="L18" s="44"/>
      <c r="M18" s="26"/>
      <c r="N18" s="65"/>
      <c r="O18" s="26"/>
      <c r="P18" s="65"/>
      <c r="Q18" s="105"/>
      <c r="R18" s="9"/>
      <c r="S18" s="9"/>
      <c r="T18" s="106"/>
      <c r="U18" s="100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2"/>
      <c r="C19" s="49"/>
      <c r="D19" s="43"/>
      <c r="E19" s="44"/>
      <c r="F19" s="45"/>
      <c r="G19" s="46"/>
      <c r="H19" s="47"/>
      <c r="I19" s="26"/>
      <c r="J19" s="26"/>
      <c r="K19" s="26"/>
      <c r="L19" s="26"/>
      <c r="M19" s="26"/>
      <c r="N19" s="65"/>
      <c r="O19" s="26"/>
      <c r="P19" s="65"/>
      <c r="Q19" s="99"/>
      <c r="R19" s="9"/>
      <c r="S19" s="9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2"/>
      <c r="C20" s="22"/>
      <c r="D20" s="43"/>
      <c r="E20" s="24"/>
      <c r="F20" s="24"/>
      <c r="G20" s="46"/>
      <c r="H20" s="48"/>
      <c r="I20" s="26"/>
      <c r="J20" s="26"/>
      <c r="K20" s="26"/>
      <c r="L20" s="26"/>
      <c r="M20" s="26"/>
      <c r="N20" s="65"/>
      <c r="O20" s="26"/>
      <c r="P20" s="65"/>
      <c r="Q20" s="99"/>
      <c r="R20" s="9"/>
      <c r="S20" s="9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2"/>
      <c r="C21" s="22"/>
      <c r="D21" s="43"/>
      <c r="E21" s="24"/>
      <c r="F21" s="24"/>
      <c r="G21" s="46"/>
      <c r="H21" s="48"/>
      <c r="I21" s="26"/>
      <c r="J21" s="26"/>
      <c r="K21" s="26"/>
      <c r="L21" s="26"/>
      <c r="M21" s="26"/>
      <c r="N21" s="65"/>
      <c r="O21" s="26"/>
      <c r="P21" s="65"/>
      <c r="Q21" s="99"/>
      <c r="R21" s="9"/>
      <c r="S21" s="9"/>
      <c r="T21" s="106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32"/>
      <c r="B22" s="50"/>
      <c r="C22" s="34"/>
      <c r="D22" s="40"/>
      <c r="E22" s="36"/>
      <c r="F22" s="36"/>
      <c r="G22" s="51"/>
      <c r="H22" s="52"/>
      <c r="I22" s="71"/>
      <c r="J22" s="71"/>
      <c r="K22" s="71"/>
      <c r="L22" s="71"/>
      <c r="M22" s="71"/>
      <c r="N22" s="73"/>
      <c r="O22" s="71"/>
      <c r="P22" s="73"/>
      <c r="Q22" s="108"/>
      <c r="R22" s="75"/>
      <c r="S22" s="75"/>
      <c r="T22" s="104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32"/>
      <c r="B23" s="50"/>
      <c r="C23" s="34"/>
      <c r="D23" s="40"/>
      <c r="E23" s="36"/>
      <c r="F23" s="36"/>
      <c r="G23" s="51"/>
      <c r="H23" s="52"/>
      <c r="I23" s="71"/>
      <c r="J23" s="71"/>
      <c r="K23" s="71"/>
      <c r="L23" s="71"/>
      <c r="M23" s="71"/>
      <c r="N23" s="73"/>
      <c r="O23" s="71"/>
      <c r="P23" s="73"/>
      <c r="Q23" s="108"/>
      <c r="R23" s="75"/>
      <c r="S23" s="75"/>
      <c r="T23" s="104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32"/>
      <c r="B24" s="50"/>
      <c r="C24" s="34"/>
      <c r="D24" s="40"/>
      <c r="E24" s="36"/>
      <c r="F24" s="36"/>
      <c r="G24" s="51"/>
      <c r="H24" s="52"/>
      <c r="I24" s="71"/>
      <c r="J24" s="71"/>
      <c r="K24" s="71"/>
      <c r="L24" s="71"/>
      <c r="M24" s="71"/>
      <c r="N24" s="73"/>
      <c r="O24" s="71"/>
      <c r="P24" s="73"/>
      <c r="Q24" s="108"/>
      <c r="R24" s="75"/>
      <c r="S24" s="75"/>
      <c r="T24" s="104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3">
        <f>SUM(C8:C24)</f>
        <v>1816586.79</v>
      </c>
      <c r="D25" s="54">
        <f>SUM(D8:D24)</f>
        <v>0</v>
      </c>
      <c r="E25" s="55"/>
      <c r="F25" s="55"/>
      <c r="G25" s="55"/>
      <c r="H25" s="53" t="s">
        <v>58</v>
      </c>
      <c r="I25" s="66">
        <f>SUM(I8:I24)</f>
        <v>0</v>
      </c>
      <c r="J25" s="55"/>
      <c r="K25" s="66">
        <f>SUM(K8:K17)</f>
        <v>0</v>
      </c>
      <c r="L25" s="66"/>
      <c r="M25" s="66">
        <f>SUM(M8:M24)</f>
        <v>0</v>
      </c>
      <c r="N25" s="53" t="s">
        <v>58</v>
      </c>
      <c r="O25" s="66">
        <f>SUM(O8:O24)</f>
        <v>0</v>
      </c>
      <c r="P25" s="53" t="s">
        <v>58</v>
      </c>
      <c r="Q25" s="53" t="s">
        <v>58</v>
      </c>
      <c r="R25" s="53"/>
      <c r="S25" s="53"/>
      <c r="T25" s="66">
        <f>SUM(T8:T24)</f>
        <v>1791586.79</v>
      </c>
      <c r="U25" s="109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6" t="s">
        <v>59</v>
      </c>
      <c r="B26" s="56"/>
      <c r="C26" s="56" t="s">
        <v>60</v>
      </c>
      <c r="D26" s="56"/>
      <c r="E26" s="56"/>
      <c r="F26" s="57">
        <f>O26</f>
        <v>1791586.79</v>
      </c>
      <c r="G26" s="58"/>
      <c r="H26" s="59" t="s">
        <v>61</v>
      </c>
      <c r="I26" s="76"/>
      <c r="J26" s="76"/>
      <c r="K26" s="76"/>
      <c r="L26" s="76"/>
      <c r="M26" s="77"/>
      <c r="N26" s="56" t="s">
        <v>62</v>
      </c>
      <c r="O26" s="78">
        <v>1791586.79</v>
      </c>
      <c r="P26" s="79"/>
      <c r="Q26" s="79"/>
      <c r="R26" s="79"/>
      <c r="S26" s="79"/>
      <c r="T26" s="79"/>
      <c r="U26" s="110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6"/>
      <c r="B27" s="56"/>
      <c r="C27" s="56" t="s">
        <v>63</v>
      </c>
      <c r="D27" s="56"/>
      <c r="E27" s="56"/>
      <c r="F27" s="57">
        <v>0</v>
      </c>
      <c r="G27" s="58"/>
      <c r="H27" s="60"/>
      <c r="I27" s="80"/>
      <c r="J27" s="80"/>
      <c r="K27" s="80"/>
      <c r="L27" s="80"/>
      <c r="M27" s="81"/>
      <c r="N27" s="56" t="s">
        <v>64</v>
      </c>
      <c r="O27" s="82">
        <f>O26</f>
        <v>1791586.79</v>
      </c>
      <c r="P27" s="83"/>
      <c r="Q27" s="83"/>
      <c r="R27" s="83"/>
      <c r="S27" s="83"/>
      <c r="T27" s="83"/>
      <c r="U27" s="111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1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pageSetup paperSize="9" scale="2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workbookViewId="0">
      <selection activeCell="A1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84">
        <v>13756</v>
      </c>
      <c r="R2" s="64" t="s">
        <v>5</v>
      </c>
      <c r="S2" s="64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/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44"/>
      <c r="K8" s="20">
        <v>18165.87</v>
      </c>
      <c r="L8" s="20" t="s">
        <v>53</v>
      </c>
      <c r="M8" s="26">
        <v>3750</v>
      </c>
      <c r="N8" s="65" t="s">
        <v>54</v>
      </c>
      <c r="O8" s="66"/>
      <c r="P8" s="9"/>
      <c r="Q8" s="97" t="s">
        <v>55</v>
      </c>
      <c r="R8" s="67">
        <v>1891500</v>
      </c>
      <c r="S8" s="67"/>
      <c r="T8" s="98">
        <v>1791586.79</v>
      </c>
      <c r="U8" s="72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44" t="s">
        <v>56</v>
      </c>
      <c r="K9" s="67">
        <v>-18165.87</v>
      </c>
      <c r="L9" s="67" t="s">
        <v>56</v>
      </c>
      <c r="M9" s="26">
        <v>-3750</v>
      </c>
      <c r="N9" s="65" t="s">
        <v>56</v>
      </c>
      <c r="O9" s="66"/>
      <c r="P9" s="9"/>
      <c r="Q9" s="97"/>
      <c r="R9" s="9"/>
      <c r="S9" s="9"/>
      <c r="T9" s="98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32">
        <v>2</v>
      </c>
      <c r="B10" s="112">
        <v>44418</v>
      </c>
      <c r="C10" s="34"/>
      <c r="D10" s="113">
        <v>1000000</v>
      </c>
      <c r="E10" s="36" t="s">
        <v>51</v>
      </c>
      <c r="F10" s="114" t="s">
        <v>52</v>
      </c>
      <c r="G10" s="41"/>
      <c r="H10" s="38"/>
      <c r="I10" s="71"/>
      <c r="J10" s="37"/>
      <c r="K10" s="32"/>
      <c r="L10" s="32"/>
      <c r="M10" s="71"/>
      <c r="N10" s="73"/>
      <c r="O10" s="74"/>
      <c r="P10" s="75"/>
      <c r="Q10" s="101" t="s">
        <v>55</v>
      </c>
      <c r="R10" s="75"/>
      <c r="S10" s="75"/>
      <c r="T10" s="102">
        <v>1000000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0" customHeight="1" spans="1:16384">
      <c r="A11" s="32"/>
      <c r="B11" s="112"/>
      <c r="C11" s="116"/>
      <c r="D11" s="113"/>
      <c r="E11" s="36"/>
      <c r="F11" s="36"/>
      <c r="G11" s="37"/>
      <c r="H11" s="38"/>
      <c r="I11" s="71"/>
      <c r="J11" s="115"/>
      <c r="K11" s="72"/>
      <c r="L11" s="72"/>
      <c r="M11" s="71"/>
      <c r="N11" s="73"/>
      <c r="O11" s="117"/>
      <c r="P11" s="118"/>
      <c r="Q11" s="101"/>
      <c r="R11" s="75"/>
      <c r="S11" s="75"/>
      <c r="T11" s="102"/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32"/>
      <c r="B12" s="112"/>
      <c r="C12" s="34"/>
      <c r="D12" s="113"/>
      <c r="E12" s="114"/>
      <c r="F12" s="36"/>
      <c r="G12" s="37"/>
      <c r="H12" s="38"/>
      <c r="I12" s="71"/>
      <c r="J12" s="37"/>
      <c r="K12" s="32"/>
      <c r="L12" s="32"/>
      <c r="M12" s="71"/>
      <c r="N12" s="73"/>
      <c r="O12" s="74"/>
      <c r="P12" s="75"/>
      <c r="Q12" s="101"/>
      <c r="R12" s="75"/>
      <c r="S12" s="75"/>
      <c r="T12" s="102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97"/>
      <c r="R13" s="9"/>
      <c r="S13" s="9"/>
      <c r="T13" s="98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05"/>
      <c r="R14" s="9"/>
      <c r="S14" s="9"/>
      <c r="T14" s="98"/>
      <c r="U14" s="100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32"/>
      <c r="B15" s="33"/>
      <c r="C15" s="34"/>
      <c r="D15" s="35"/>
      <c r="E15" s="36"/>
      <c r="F15" s="36"/>
      <c r="G15" s="37"/>
      <c r="H15" s="38"/>
      <c r="I15" s="71"/>
      <c r="J15" s="37"/>
      <c r="K15" s="72"/>
      <c r="L15" s="72"/>
      <c r="M15" s="71"/>
      <c r="N15" s="73"/>
      <c r="O15" s="74"/>
      <c r="P15" s="75"/>
      <c r="Q15" s="101"/>
      <c r="R15" s="75"/>
      <c r="S15" s="75"/>
      <c r="T15" s="102"/>
      <c r="U15" s="100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32"/>
      <c r="B16" s="39"/>
      <c r="C16" s="34"/>
      <c r="D16" s="40"/>
      <c r="E16" s="36"/>
      <c r="F16" s="36"/>
      <c r="G16" s="41"/>
      <c r="H16" s="38"/>
      <c r="I16" s="71"/>
      <c r="J16" s="71"/>
      <c r="K16" s="32"/>
      <c r="L16" s="32"/>
      <c r="M16" s="71"/>
      <c r="N16" s="73"/>
      <c r="O16" s="71"/>
      <c r="P16" s="73"/>
      <c r="Q16" s="103"/>
      <c r="R16" s="75"/>
      <c r="S16" s="75"/>
      <c r="T16" s="104"/>
      <c r="U16" s="100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2"/>
      <c r="C17" s="22"/>
      <c r="D17" s="43"/>
      <c r="E17" s="44"/>
      <c r="F17" s="45"/>
      <c r="G17" s="46"/>
      <c r="H17" s="47"/>
      <c r="I17" s="26"/>
      <c r="J17" s="26"/>
      <c r="K17" s="26"/>
      <c r="L17" s="26"/>
      <c r="M17" s="26"/>
      <c r="N17" s="65"/>
      <c r="O17" s="26"/>
      <c r="P17" s="65"/>
      <c r="Q17" s="105"/>
      <c r="R17" s="9"/>
      <c r="S17" s="9"/>
      <c r="T17" s="106"/>
      <c r="U17" s="100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2"/>
      <c r="C18" s="22"/>
      <c r="D18" s="43"/>
      <c r="E18" s="24"/>
      <c r="F18" s="24"/>
      <c r="G18" s="46"/>
      <c r="H18" s="48"/>
      <c r="I18" s="26"/>
      <c r="J18" s="26"/>
      <c r="K18" s="44"/>
      <c r="L18" s="44"/>
      <c r="M18" s="26"/>
      <c r="N18" s="65"/>
      <c r="O18" s="26"/>
      <c r="P18" s="65"/>
      <c r="Q18" s="105"/>
      <c r="R18" s="9"/>
      <c r="S18" s="9"/>
      <c r="T18" s="106"/>
      <c r="U18" s="100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2"/>
      <c r="C19" s="49"/>
      <c r="D19" s="43"/>
      <c r="E19" s="44"/>
      <c r="F19" s="45"/>
      <c r="G19" s="46"/>
      <c r="H19" s="47"/>
      <c r="I19" s="26"/>
      <c r="J19" s="26"/>
      <c r="K19" s="26"/>
      <c r="L19" s="26"/>
      <c r="M19" s="26"/>
      <c r="N19" s="65"/>
      <c r="O19" s="26"/>
      <c r="P19" s="65"/>
      <c r="Q19" s="99"/>
      <c r="R19" s="9"/>
      <c r="S19" s="9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2"/>
      <c r="C20" s="22"/>
      <c r="D20" s="43"/>
      <c r="E20" s="24"/>
      <c r="F20" s="24"/>
      <c r="G20" s="46"/>
      <c r="H20" s="48"/>
      <c r="I20" s="26"/>
      <c r="J20" s="26"/>
      <c r="K20" s="26"/>
      <c r="L20" s="26"/>
      <c r="M20" s="26"/>
      <c r="N20" s="65"/>
      <c r="O20" s="26"/>
      <c r="P20" s="65"/>
      <c r="Q20" s="99"/>
      <c r="R20" s="9"/>
      <c r="S20" s="9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2"/>
      <c r="C21" s="22"/>
      <c r="D21" s="43"/>
      <c r="E21" s="24"/>
      <c r="F21" s="24"/>
      <c r="G21" s="46"/>
      <c r="H21" s="48"/>
      <c r="I21" s="26"/>
      <c r="J21" s="26"/>
      <c r="K21" s="26"/>
      <c r="L21" s="26"/>
      <c r="M21" s="26"/>
      <c r="N21" s="65"/>
      <c r="O21" s="26"/>
      <c r="P21" s="65"/>
      <c r="Q21" s="99"/>
      <c r="R21" s="9"/>
      <c r="S21" s="9"/>
      <c r="T21" s="106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32"/>
      <c r="B22" s="50"/>
      <c r="C22" s="34"/>
      <c r="D22" s="40"/>
      <c r="E22" s="36"/>
      <c r="F22" s="36"/>
      <c r="G22" s="51"/>
      <c r="H22" s="52"/>
      <c r="I22" s="71"/>
      <c r="J22" s="71"/>
      <c r="K22" s="71"/>
      <c r="L22" s="71"/>
      <c r="M22" s="71"/>
      <c r="N22" s="73"/>
      <c r="O22" s="71"/>
      <c r="P22" s="73"/>
      <c r="Q22" s="108"/>
      <c r="R22" s="75"/>
      <c r="S22" s="75"/>
      <c r="T22" s="104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32"/>
      <c r="B23" s="50"/>
      <c r="C23" s="34"/>
      <c r="D23" s="40"/>
      <c r="E23" s="36"/>
      <c r="F23" s="36"/>
      <c r="G23" s="51"/>
      <c r="H23" s="52"/>
      <c r="I23" s="71"/>
      <c r="J23" s="71"/>
      <c r="K23" s="71"/>
      <c r="L23" s="71"/>
      <c r="M23" s="71"/>
      <c r="N23" s="73"/>
      <c r="O23" s="71"/>
      <c r="P23" s="73"/>
      <c r="Q23" s="108"/>
      <c r="R23" s="75"/>
      <c r="S23" s="75"/>
      <c r="T23" s="104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32"/>
      <c r="B24" s="50"/>
      <c r="C24" s="34"/>
      <c r="D24" s="40"/>
      <c r="E24" s="36"/>
      <c r="F24" s="36"/>
      <c r="G24" s="51"/>
      <c r="H24" s="52"/>
      <c r="I24" s="71"/>
      <c r="J24" s="71"/>
      <c r="K24" s="71"/>
      <c r="L24" s="71"/>
      <c r="M24" s="71"/>
      <c r="N24" s="73"/>
      <c r="O24" s="71"/>
      <c r="P24" s="73"/>
      <c r="Q24" s="108"/>
      <c r="R24" s="75"/>
      <c r="S24" s="75"/>
      <c r="T24" s="104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3">
        <f>SUM(C8:C24)</f>
        <v>1816586.79</v>
      </c>
      <c r="D25" s="54">
        <f>SUM(D8:D24)</f>
        <v>1000000</v>
      </c>
      <c r="E25" s="55"/>
      <c r="F25" s="55"/>
      <c r="G25" s="55"/>
      <c r="H25" s="53" t="s">
        <v>58</v>
      </c>
      <c r="I25" s="66">
        <f>SUM(I8:I24)</f>
        <v>0</v>
      </c>
      <c r="J25" s="55"/>
      <c r="K25" s="66">
        <f>SUM(K8:K17)</f>
        <v>0</v>
      </c>
      <c r="L25" s="66"/>
      <c r="M25" s="66">
        <f>SUM(M8:M24)</f>
        <v>0</v>
      </c>
      <c r="N25" s="53" t="s">
        <v>58</v>
      </c>
      <c r="O25" s="66">
        <f>SUM(O8:O24)</f>
        <v>0</v>
      </c>
      <c r="P25" s="53" t="s">
        <v>58</v>
      </c>
      <c r="Q25" s="53" t="s">
        <v>58</v>
      </c>
      <c r="R25" s="53"/>
      <c r="S25" s="53"/>
      <c r="T25" s="66">
        <f>SUM(T8:T24)</f>
        <v>2791586.79</v>
      </c>
      <c r="U25" s="109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6" t="s">
        <v>59</v>
      </c>
      <c r="B26" s="56"/>
      <c r="C26" s="56" t="s">
        <v>60</v>
      </c>
      <c r="D26" s="56"/>
      <c r="E26" s="56"/>
      <c r="F26" s="57">
        <f>O26</f>
        <v>1000000</v>
      </c>
      <c r="G26" s="58"/>
      <c r="H26" s="59" t="s">
        <v>61</v>
      </c>
      <c r="I26" s="76"/>
      <c r="J26" s="76"/>
      <c r="K26" s="76"/>
      <c r="L26" s="76"/>
      <c r="M26" s="77"/>
      <c r="N26" s="56" t="s">
        <v>62</v>
      </c>
      <c r="O26" s="78">
        <v>1000000</v>
      </c>
      <c r="P26" s="79"/>
      <c r="Q26" s="79"/>
      <c r="R26" s="79"/>
      <c r="S26" s="79"/>
      <c r="T26" s="79"/>
      <c r="U26" s="110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6"/>
      <c r="B27" s="56"/>
      <c r="C27" s="56" t="s">
        <v>63</v>
      </c>
      <c r="D27" s="56"/>
      <c r="E27" s="56"/>
      <c r="F27" s="57">
        <v>0</v>
      </c>
      <c r="G27" s="58"/>
      <c r="H27" s="60"/>
      <c r="I27" s="80"/>
      <c r="J27" s="80"/>
      <c r="K27" s="80"/>
      <c r="L27" s="80"/>
      <c r="M27" s="81"/>
      <c r="N27" s="56" t="s">
        <v>64</v>
      </c>
      <c r="O27" s="82">
        <f>O26</f>
        <v>1000000</v>
      </c>
      <c r="P27" s="83"/>
      <c r="Q27" s="83"/>
      <c r="R27" s="83"/>
      <c r="S27" s="83"/>
      <c r="T27" s="83"/>
      <c r="U27" s="111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1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A7" workbookViewId="0">
      <selection activeCell="A5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84">
        <v>13756</v>
      </c>
      <c r="R2" s="64" t="s">
        <v>5</v>
      </c>
      <c r="S2" s="64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44"/>
      <c r="K8" s="20">
        <v>18165.87</v>
      </c>
      <c r="L8" s="20" t="s">
        <v>53</v>
      </c>
      <c r="M8" s="26">
        <v>3750</v>
      </c>
      <c r="N8" s="65" t="s">
        <v>54</v>
      </c>
      <c r="O8" s="66"/>
      <c r="P8" s="9"/>
      <c r="Q8" s="97" t="s">
        <v>55</v>
      </c>
      <c r="R8" s="67">
        <v>1891500</v>
      </c>
      <c r="S8" s="67"/>
      <c r="T8" s="98">
        <v>1791586.79</v>
      </c>
      <c r="U8" s="72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44" t="s">
        <v>56</v>
      </c>
      <c r="K9" s="67">
        <v>-18165.87</v>
      </c>
      <c r="L9" s="67" t="s">
        <v>56</v>
      </c>
      <c r="M9" s="26">
        <v>-3750</v>
      </c>
      <c r="N9" s="65" t="s">
        <v>56</v>
      </c>
      <c r="O9" s="66"/>
      <c r="P9" s="9"/>
      <c r="Q9" s="97"/>
      <c r="R9" s="9"/>
      <c r="S9" s="9"/>
      <c r="T9" s="98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/>
      <c r="O10" s="66"/>
      <c r="P10" s="9"/>
      <c r="Q10" s="97" t="s">
        <v>55</v>
      </c>
      <c r="R10" s="9"/>
      <c r="S10" s="9"/>
      <c r="T10" s="98">
        <v>1000000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32">
        <v>3</v>
      </c>
      <c r="B11" s="112">
        <v>44421</v>
      </c>
      <c r="C11" s="116"/>
      <c r="D11" s="113">
        <v>500000</v>
      </c>
      <c r="E11" s="36" t="s">
        <v>51</v>
      </c>
      <c r="F11" s="114" t="s">
        <v>52</v>
      </c>
      <c r="G11" s="37"/>
      <c r="H11" s="38"/>
      <c r="I11" s="71"/>
      <c r="J11" s="115"/>
      <c r="K11" s="72"/>
      <c r="L11" s="72"/>
      <c r="M11" s="71"/>
      <c r="N11" s="73"/>
      <c r="O11" s="117"/>
      <c r="P11" s="118"/>
      <c r="Q11" s="101" t="s">
        <v>55</v>
      </c>
      <c r="R11" s="75"/>
      <c r="S11" s="75"/>
      <c r="T11" s="102">
        <v>500000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1" customHeight="1" spans="1:16384">
      <c r="A12" s="32"/>
      <c r="B12" s="112"/>
      <c r="C12" s="34"/>
      <c r="D12" s="113"/>
      <c r="E12" s="114"/>
      <c r="F12" s="36"/>
      <c r="G12" s="37"/>
      <c r="H12" s="38"/>
      <c r="I12" s="71"/>
      <c r="J12" s="37"/>
      <c r="K12" s="32"/>
      <c r="L12" s="32"/>
      <c r="M12" s="71"/>
      <c r="N12" s="73"/>
      <c r="O12" s="74"/>
      <c r="P12" s="75"/>
      <c r="Q12" s="101"/>
      <c r="R12" s="75"/>
      <c r="S12" s="75"/>
      <c r="T12" s="102"/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26"/>
      <c r="J13" s="30"/>
      <c r="K13" s="67"/>
      <c r="L13" s="67"/>
      <c r="M13" s="26"/>
      <c r="N13" s="65"/>
      <c r="O13" s="70"/>
      <c r="P13" s="69"/>
      <c r="Q13" s="97"/>
      <c r="R13" s="9"/>
      <c r="S13" s="9"/>
      <c r="T13" s="98"/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29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05"/>
      <c r="R14" s="9"/>
      <c r="S14" s="9"/>
      <c r="T14" s="98"/>
      <c r="U14" s="100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32"/>
      <c r="B15" s="33"/>
      <c r="C15" s="34"/>
      <c r="D15" s="35"/>
      <c r="E15" s="36"/>
      <c r="F15" s="36"/>
      <c r="G15" s="37"/>
      <c r="H15" s="38"/>
      <c r="I15" s="71"/>
      <c r="J15" s="37"/>
      <c r="K15" s="72"/>
      <c r="L15" s="72"/>
      <c r="M15" s="71"/>
      <c r="N15" s="73"/>
      <c r="O15" s="74"/>
      <c r="P15" s="75"/>
      <c r="Q15" s="101"/>
      <c r="R15" s="75"/>
      <c r="S15" s="75"/>
      <c r="T15" s="102"/>
      <c r="U15" s="100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32"/>
      <c r="B16" s="39"/>
      <c r="C16" s="34"/>
      <c r="D16" s="40"/>
      <c r="E16" s="36"/>
      <c r="F16" s="36"/>
      <c r="G16" s="41"/>
      <c r="H16" s="38"/>
      <c r="I16" s="71"/>
      <c r="J16" s="71"/>
      <c r="K16" s="32"/>
      <c r="L16" s="32"/>
      <c r="M16" s="71"/>
      <c r="N16" s="73"/>
      <c r="O16" s="71"/>
      <c r="P16" s="73"/>
      <c r="Q16" s="103"/>
      <c r="R16" s="75"/>
      <c r="S16" s="75"/>
      <c r="T16" s="104"/>
      <c r="U16" s="100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2"/>
      <c r="C17" s="22"/>
      <c r="D17" s="43"/>
      <c r="E17" s="44"/>
      <c r="F17" s="45"/>
      <c r="G17" s="46"/>
      <c r="H17" s="47"/>
      <c r="I17" s="26"/>
      <c r="J17" s="26"/>
      <c r="K17" s="26"/>
      <c r="L17" s="26"/>
      <c r="M17" s="26"/>
      <c r="N17" s="65"/>
      <c r="O17" s="26"/>
      <c r="P17" s="65"/>
      <c r="Q17" s="105"/>
      <c r="R17" s="9"/>
      <c r="S17" s="9"/>
      <c r="T17" s="106"/>
      <c r="U17" s="100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2"/>
      <c r="C18" s="22"/>
      <c r="D18" s="43"/>
      <c r="E18" s="24"/>
      <c r="F18" s="24"/>
      <c r="G18" s="46"/>
      <c r="H18" s="48"/>
      <c r="I18" s="26"/>
      <c r="J18" s="26"/>
      <c r="K18" s="44"/>
      <c r="L18" s="44"/>
      <c r="M18" s="26"/>
      <c r="N18" s="65"/>
      <c r="O18" s="26"/>
      <c r="P18" s="65"/>
      <c r="Q18" s="105"/>
      <c r="R18" s="9"/>
      <c r="S18" s="9"/>
      <c r="T18" s="106"/>
      <c r="U18" s="100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2"/>
      <c r="C19" s="49"/>
      <c r="D19" s="43"/>
      <c r="E19" s="44"/>
      <c r="F19" s="45"/>
      <c r="G19" s="46"/>
      <c r="H19" s="47"/>
      <c r="I19" s="26"/>
      <c r="J19" s="26"/>
      <c r="K19" s="26"/>
      <c r="L19" s="26"/>
      <c r="M19" s="26"/>
      <c r="N19" s="65"/>
      <c r="O19" s="26"/>
      <c r="P19" s="65"/>
      <c r="Q19" s="99"/>
      <c r="R19" s="9"/>
      <c r="S19" s="9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2"/>
      <c r="C20" s="22"/>
      <c r="D20" s="43"/>
      <c r="E20" s="24"/>
      <c r="F20" s="24"/>
      <c r="G20" s="46"/>
      <c r="H20" s="48"/>
      <c r="I20" s="26"/>
      <c r="J20" s="26"/>
      <c r="K20" s="26"/>
      <c r="L20" s="26"/>
      <c r="M20" s="26"/>
      <c r="N20" s="65"/>
      <c r="O20" s="26"/>
      <c r="P20" s="65"/>
      <c r="Q20" s="99"/>
      <c r="R20" s="9"/>
      <c r="S20" s="9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2"/>
      <c r="C21" s="22"/>
      <c r="D21" s="43"/>
      <c r="E21" s="24"/>
      <c r="F21" s="24"/>
      <c r="G21" s="46"/>
      <c r="H21" s="48"/>
      <c r="I21" s="26"/>
      <c r="J21" s="26"/>
      <c r="K21" s="26"/>
      <c r="L21" s="26"/>
      <c r="M21" s="26"/>
      <c r="N21" s="65"/>
      <c r="O21" s="26"/>
      <c r="P21" s="65"/>
      <c r="Q21" s="99"/>
      <c r="R21" s="9"/>
      <c r="S21" s="9"/>
      <c r="T21" s="106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32"/>
      <c r="B22" s="50"/>
      <c r="C22" s="34"/>
      <c r="D22" s="40"/>
      <c r="E22" s="36"/>
      <c r="F22" s="36"/>
      <c r="G22" s="51"/>
      <c r="H22" s="52"/>
      <c r="I22" s="71"/>
      <c r="J22" s="71"/>
      <c r="K22" s="71"/>
      <c r="L22" s="71"/>
      <c r="M22" s="71"/>
      <c r="N22" s="73"/>
      <c r="O22" s="71"/>
      <c r="P22" s="73"/>
      <c r="Q22" s="108"/>
      <c r="R22" s="75"/>
      <c r="S22" s="75"/>
      <c r="T22" s="104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32"/>
      <c r="B23" s="50"/>
      <c r="C23" s="34"/>
      <c r="D23" s="40"/>
      <c r="E23" s="36"/>
      <c r="F23" s="36"/>
      <c r="G23" s="51"/>
      <c r="H23" s="52"/>
      <c r="I23" s="71"/>
      <c r="J23" s="71"/>
      <c r="K23" s="71"/>
      <c r="L23" s="71"/>
      <c r="M23" s="71"/>
      <c r="N23" s="73"/>
      <c r="O23" s="71"/>
      <c r="P23" s="73"/>
      <c r="Q23" s="108"/>
      <c r="R23" s="75"/>
      <c r="S23" s="75"/>
      <c r="T23" s="104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32"/>
      <c r="B24" s="50"/>
      <c r="C24" s="34"/>
      <c r="D24" s="40"/>
      <c r="E24" s="36"/>
      <c r="F24" s="36"/>
      <c r="G24" s="51"/>
      <c r="H24" s="52"/>
      <c r="I24" s="71"/>
      <c r="J24" s="71"/>
      <c r="K24" s="71"/>
      <c r="L24" s="71"/>
      <c r="M24" s="71"/>
      <c r="N24" s="73"/>
      <c r="O24" s="71"/>
      <c r="P24" s="73"/>
      <c r="Q24" s="108"/>
      <c r="R24" s="75"/>
      <c r="S24" s="75"/>
      <c r="T24" s="104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3">
        <f>SUM(C8:C24)</f>
        <v>1816586.79</v>
      </c>
      <c r="D25" s="54">
        <f>SUM(D8:D24)</f>
        <v>1500000</v>
      </c>
      <c r="E25" s="55"/>
      <c r="F25" s="55"/>
      <c r="G25" s="55"/>
      <c r="H25" s="53" t="s">
        <v>58</v>
      </c>
      <c r="I25" s="66">
        <f>SUM(I8:I24)</f>
        <v>0</v>
      </c>
      <c r="J25" s="55"/>
      <c r="K25" s="66">
        <f>SUM(K8:K17)</f>
        <v>0</v>
      </c>
      <c r="L25" s="66"/>
      <c r="M25" s="66">
        <f>SUM(M8:M24)</f>
        <v>0</v>
      </c>
      <c r="N25" s="53" t="s">
        <v>58</v>
      </c>
      <c r="O25" s="66">
        <f>SUM(O8:O24)</f>
        <v>0</v>
      </c>
      <c r="P25" s="53" t="s">
        <v>58</v>
      </c>
      <c r="Q25" s="53" t="s">
        <v>58</v>
      </c>
      <c r="R25" s="53"/>
      <c r="S25" s="53"/>
      <c r="T25" s="66">
        <f>SUM(T8:T24)</f>
        <v>3291586.79</v>
      </c>
      <c r="U25" s="109">
        <f>D25+C25-T25-I25-K25-M25-O25</f>
        <v>25000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6" t="s">
        <v>59</v>
      </c>
      <c r="B26" s="56"/>
      <c r="C26" s="56" t="s">
        <v>60</v>
      </c>
      <c r="D26" s="56"/>
      <c r="E26" s="56"/>
      <c r="F26" s="57">
        <f>O26</f>
        <v>500000</v>
      </c>
      <c r="G26" s="58"/>
      <c r="H26" s="59" t="s">
        <v>61</v>
      </c>
      <c r="I26" s="76"/>
      <c r="J26" s="76"/>
      <c r="K26" s="76"/>
      <c r="L26" s="76"/>
      <c r="M26" s="77"/>
      <c r="N26" s="56" t="s">
        <v>62</v>
      </c>
      <c r="O26" s="78">
        <v>500000</v>
      </c>
      <c r="P26" s="79"/>
      <c r="Q26" s="79"/>
      <c r="R26" s="79"/>
      <c r="S26" s="79"/>
      <c r="T26" s="79"/>
      <c r="U26" s="110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6"/>
      <c r="B27" s="56"/>
      <c r="C27" s="56" t="s">
        <v>63</v>
      </c>
      <c r="D27" s="56"/>
      <c r="E27" s="56"/>
      <c r="F27" s="57">
        <v>0</v>
      </c>
      <c r="G27" s="58"/>
      <c r="H27" s="60"/>
      <c r="I27" s="80"/>
      <c r="J27" s="80"/>
      <c r="K27" s="80"/>
      <c r="L27" s="80"/>
      <c r="M27" s="81"/>
      <c r="N27" s="56" t="s">
        <v>64</v>
      </c>
      <c r="O27" s="82">
        <f>O26</f>
        <v>500000</v>
      </c>
      <c r="P27" s="83"/>
      <c r="Q27" s="83"/>
      <c r="R27" s="83"/>
      <c r="S27" s="83"/>
      <c r="T27" s="83"/>
      <c r="U27" s="111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1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opLeftCell="E7" workbookViewId="0">
      <selection activeCell="E7" sqref="$A1:$XFD1048576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84">
        <v>13756</v>
      </c>
      <c r="R2" s="64" t="s">
        <v>5</v>
      </c>
      <c r="S2" s="64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44"/>
      <c r="K8" s="20">
        <v>18165.87</v>
      </c>
      <c r="L8" s="20" t="s">
        <v>53</v>
      </c>
      <c r="M8" s="26">
        <v>3750</v>
      </c>
      <c r="N8" s="65" t="s">
        <v>54</v>
      </c>
      <c r="O8" s="66"/>
      <c r="P8" s="9"/>
      <c r="Q8" s="97" t="s">
        <v>55</v>
      </c>
      <c r="R8" s="67">
        <v>1891500</v>
      </c>
      <c r="S8" s="67"/>
      <c r="T8" s="98">
        <v>1791586.79</v>
      </c>
      <c r="U8" s="72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44" t="s">
        <v>56</v>
      </c>
      <c r="K9" s="67">
        <v>-18165.87</v>
      </c>
      <c r="L9" s="67" t="s">
        <v>56</v>
      </c>
      <c r="M9" s="26">
        <v>-3750</v>
      </c>
      <c r="N9" s="65" t="s">
        <v>56</v>
      </c>
      <c r="O9" s="66"/>
      <c r="P9" s="9"/>
      <c r="Q9" s="97"/>
      <c r="R9" s="9"/>
      <c r="S9" s="9"/>
      <c r="T9" s="98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/>
      <c r="O10" s="66"/>
      <c r="P10" s="9"/>
      <c r="Q10" s="97" t="s">
        <v>55</v>
      </c>
      <c r="R10" s="9"/>
      <c r="S10" s="9"/>
      <c r="T10" s="98">
        <v>1000000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44"/>
      <c r="K11" s="67"/>
      <c r="L11" s="67"/>
      <c r="M11" s="26"/>
      <c r="N11" s="65"/>
      <c r="O11" s="68"/>
      <c r="P11" s="69"/>
      <c r="Q11" s="97" t="s">
        <v>55</v>
      </c>
      <c r="R11" s="9"/>
      <c r="S11" s="9"/>
      <c r="T11" s="98">
        <v>500000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32">
        <v>4</v>
      </c>
      <c r="B12" s="112">
        <v>44581</v>
      </c>
      <c r="C12" s="34">
        <v>3169399.04</v>
      </c>
      <c r="D12" s="113"/>
      <c r="E12" s="36" t="s">
        <v>51</v>
      </c>
      <c r="F12" s="114" t="s">
        <v>52</v>
      </c>
      <c r="G12" s="37"/>
      <c r="H12" s="38">
        <v>0.02</v>
      </c>
      <c r="I12" s="71">
        <v>84681.82</v>
      </c>
      <c r="J12" s="115" t="s">
        <v>65</v>
      </c>
      <c r="K12" s="32">
        <v>42340.91</v>
      </c>
      <c r="L12" s="32" t="s">
        <v>66</v>
      </c>
      <c r="M12" s="71"/>
      <c r="N12" s="73"/>
      <c r="O12" s="74"/>
      <c r="P12" s="75"/>
      <c r="Q12" s="101" t="s">
        <v>67</v>
      </c>
      <c r="R12" s="75">
        <v>39600</v>
      </c>
      <c r="S12" s="75"/>
      <c r="T12" s="102">
        <v>39600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/>
      <c r="E13" s="24"/>
      <c r="F13" s="24"/>
      <c r="G13" s="30"/>
      <c r="H13" s="27"/>
      <c r="I13" s="71">
        <v>-84681.82</v>
      </c>
      <c r="J13" s="37"/>
      <c r="K13" s="72">
        <v>-42340.91</v>
      </c>
      <c r="L13" s="72"/>
      <c r="M13" s="26"/>
      <c r="N13" s="65"/>
      <c r="O13" s="70"/>
      <c r="P13" s="69"/>
      <c r="Q13" s="101" t="s">
        <v>68</v>
      </c>
      <c r="R13" s="75">
        <v>1048343</v>
      </c>
      <c r="S13" s="75"/>
      <c r="T13" s="102">
        <v>1040000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/>
      <c r="L14" s="20"/>
      <c r="M14" s="26"/>
      <c r="N14" s="65"/>
      <c r="O14" s="66"/>
      <c r="P14" s="9"/>
      <c r="Q14" s="108" t="s">
        <v>69</v>
      </c>
      <c r="R14" s="75">
        <v>766928</v>
      </c>
      <c r="S14" s="75"/>
      <c r="T14" s="102">
        <v>766928</v>
      </c>
      <c r="U14" s="100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32"/>
      <c r="B15" s="33"/>
      <c r="C15" s="34"/>
      <c r="D15" s="35"/>
      <c r="E15" s="36"/>
      <c r="F15" s="36"/>
      <c r="G15" s="37"/>
      <c r="H15" s="38"/>
      <c r="I15" s="71"/>
      <c r="J15" s="37"/>
      <c r="K15" s="72"/>
      <c r="L15" s="72"/>
      <c r="M15" s="71"/>
      <c r="N15" s="73"/>
      <c r="O15" s="74"/>
      <c r="P15" s="75"/>
      <c r="Q15" s="101"/>
      <c r="R15" s="75"/>
      <c r="S15" s="75"/>
      <c r="T15" s="102"/>
      <c r="U15" s="100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32"/>
      <c r="B16" s="39"/>
      <c r="C16" s="34"/>
      <c r="D16" s="40"/>
      <c r="E16" s="36"/>
      <c r="F16" s="36"/>
      <c r="G16" s="41"/>
      <c r="H16" s="38"/>
      <c r="I16" s="71"/>
      <c r="J16" s="71"/>
      <c r="K16" s="32"/>
      <c r="L16" s="32"/>
      <c r="M16" s="71"/>
      <c r="N16" s="73"/>
      <c r="O16" s="71"/>
      <c r="P16" s="73"/>
      <c r="Q16" s="103"/>
      <c r="R16" s="75"/>
      <c r="S16" s="75"/>
      <c r="T16" s="104"/>
      <c r="U16" s="100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hidden="1" customHeight="1" spans="1:16384">
      <c r="A17" s="20"/>
      <c r="B17" s="42"/>
      <c r="C17" s="22"/>
      <c r="D17" s="43"/>
      <c r="E17" s="44"/>
      <c r="F17" s="45"/>
      <c r="G17" s="46"/>
      <c r="H17" s="47"/>
      <c r="I17" s="26"/>
      <c r="J17" s="26"/>
      <c r="K17" s="26"/>
      <c r="L17" s="26"/>
      <c r="M17" s="26"/>
      <c r="N17" s="65"/>
      <c r="O17" s="26"/>
      <c r="P17" s="65"/>
      <c r="Q17" s="105"/>
      <c r="R17" s="9"/>
      <c r="S17" s="9"/>
      <c r="T17" s="106"/>
      <c r="U17" s="100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2"/>
      <c r="C18" s="22"/>
      <c r="D18" s="43"/>
      <c r="E18" s="24"/>
      <c r="F18" s="24"/>
      <c r="G18" s="46"/>
      <c r="H18" s="48"/>
      <c r="I18" s="26"/>
      <c r="J18" s="26"/>
      <c r="K18" s="44"/>
      <c r="L18" s="44"/>
      <c r="M18" s="26"/>
      <c r="N18" s="65"/>
      <c r="O18" s="26"/>
      <c r="P18" s="65"/>
      <c r="Q18" s="105"/>
      <c r="R18" s="9"/>
      <c r="S18" s="9"/>
      <c r="T18" s="106"/>
      <c r="U18" s="100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2"/>
      <c r="C19" s="49"/>
      <c r="D19" s="43"/>
      <c r="E19" s="44"/>
      <c r="F19" s="45"/>
      <c r="G19" s="46"/>
      <c r="H19" s="47"/>
      <c r="I19" s="26"/>
      <c r="J19" s="26"/>
      <c r="K19" s="26"/>
      <c r="L19" s="26"/>
      <c r="M19" s="26"/>
      <c r="N19" s="65"/>
      <c r="O19" s="26"/>
      <c r="P19" s="65"/>
      <c r="Q19" s="99"/>
      <c r="R19" s="9"/>
      <c r="S19" s="9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2"/>
      <c r="C20" s="22"/>
      <c r="D20" s="43"/>
      <c r="E20" s="24"/>
      <c r="F20" s="24"/>
      <c r="G20" s="46"/>
      <c r="H20" s="48"/>
      <c r="I20" s="26"/>
      <c r="J20" s="26"/>
      <c r="K20" s="26"/>
      <c r="L20" s="26"/>
      <c r="M20" s="26"/>
      <c r="N20" s="65"/>
      <c r="O20" s="26"/>
      <c r="P20" s="65"/>
      <c r="Q20" s="99"/>
      <c r="R20" s="9"/>
      <c r="S20" s="9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2"/>
      <c r="C21" s="22"/>
      <c r="D21" s="43"/>
      <c r="E21" s="24"/>
      <c r="F21" s="24"/>
      <c r="G21" s="46"/>
      <c r="H21" s="48"/>
      <c r="I21" s="26"/>
      <c r="J21" s="26"/>
      <c r="K21" s="26"/>
      <c r="L21" s="26"/>
      <c r="M21" s="26"/>
      <c r="N21" s="65"/>
      <c r="O21" s="26"/>
      <c r="P21" s="65"/>
      <c r="Q21" s="99"/>
      <c r="R21" s="9"/>
      <c r="S21" s="9"/>
      <c r="T21" s="106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32"/>
      <c r="B22" s="50"/>
      <c r="C22" s="34"/>
      <c r="D22" s="40"/>
      <c r="E22" s="36"/>
      <c r="F22" s="36"/>
      <c r="G22" s="51"/>
      <c r="H22" s="52"/>
      <c r="I22" s="71"/>
      <c r="J22" s="71"/>
      <c r="K22" s="71"/>
      <c r="L22" s="71"/>
      <c r="M22" s="71"/>
      <c r="N22" s="73"/>
      <c r="O22" s="71"/>
      <c r="P22" s="73"/>
      <c r="Q22" s="108"/>
      <c r="R22" s="75"/>
      <c r="S22" s="75"/>
      <c r="T22" s="104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32"/>
      <c r="B23" s="50"/>
      <c r="C23" s="34"/>
      <c r="D23" s="40"/>
      <c r="E23" s="36"/>
      <c r="F23" s="36"/>
      <c r="G23" s="51"/>
      <c r="H23" s="52"/>
      <c r="I23" s="71"/>
      <c r="J23" s="71"/>
      <c r="K23" s="71"/>
      <c r="L23" s="71"/>
      <c r="M23" s="71"/>
      <c r="N23" s="73"/>
      <c r="O23" s="71"/>
      <c r="P23" s="73"/>
      <c r="Q23" s="108"/>
      <c r="R23" s="75"/>
      <c r="S23" s="75"/>
      <c r="T23" s="104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32"/>
      <c r="B24" s="50"/>
      <c r="C24" s="34"/>
      <c r="D24" s="40"/>
      <c r="E24" s="36"/>
      <c r="F24" s="36"/>
      <c r="G24" s="51"/>
      <c r="H24" s="52"/>
      <c r="I24" s="71"/>
      <c r="J24" s="71"/>
      <c r="K24" s="71"/>
      <c r="L24" s="71"/>
      <c r="M24" s="71"/>
      <c r="N24" s="73"/>
      <c r="O24" s="71"/>
      <c r="P24" s="73"/>
      <c r="Q24" s="108"/>
      <c r="R24" s="75"/>
      <c r="S24" s="75"/>
      <c r="T24" s="104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3">
        <f>SUM(C8:C24)</f>
        <v>4985985.83</v>
      </c>
      <c r="D25" s="54">
        <f>SUM(D8:D24)</f>
        <v>1500000</v>
      </c>
      <c r="E25" s="55"/>
      <c r="F25" s="55"/>
      <c r="G25" s="55"/>
      <c r="H25" s="53" t="s">
        <v>58</v>
      </c>
      <c r="I25" s="66">
        <f>SUM(I8:I24)</f>
        <v>0</v>
      </c>
      <c r="J25" s="55"/>
      <c r="K25" s="66">
        <f>SUM(K8:K17)</f>
        <v>0</v>
      </c>
      <c r="L25" s="66"/>
      <c r="M25" s="66">
        <f>SUM(M8:M24)</f>
        <v>0</v>
      </c>
      <c r="N25" s="53" t="s">
        <v>58</v>
      </c>
      <c r="O25" s="66">
        <f>SUM(O8:O24)</f>
        <v>0</v>
      </c>
      <c r="P25" s="53" t="s">
        <v>58</v>
      </c>
      <c r="Q25" s="53" t="s">
        <v>58</v>
      </c>
      <c r="R25" s="53"/>
      <c r="S25" s="53"/>
      <c r="T25" s="66">
        <f>SUM(T8:T24)</f>
        <v>5138114.79</v>
      </c>
      <c r="U25" s="109">
        <f>D25+C25-T25-I25-K25-M25-O25</f>
        <v>1347871.04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6" t="s">
        <v>59</v>
      </c>
      <c r="B26" s="56"/>
      <c r="C26" s="56" t="s">
        <v>60</v>
      </c>
      <c r="D26" s="56"/>
      <c r="E26" s="56"/>
      <c r="F26" s="57">
        <f>O26</f>
        <v>1846528</v>
      </c>
      <c r="G26" s="58"/>
      <c r="H26" s="59" t="s">
        <v>61</v>
      </c>
      <c r="I26" s="76"/>
      <c r="J26" s="76"/>
      <c r="K26" s="76"/>
      <c r="L26" s="76"/>
      <c r="M26" s="77"/>
      <c r="N26" s="56" t="s">
        <v>62</v>
      </c>
      <c r="O26" s="78">
        <f>T12+T13+T14</f>
        <v>1846528</v>
      </c>
      <c r="P26" s="79"/>
      <c r="Q26" s="79"/>
      <c r="R26" s="79"/>
      <c r="S26" s="79"/>
      <c r="T26" s="79"/>
      <c r="U26" s="110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6"/>
      <c r="B27" s="56"/>
      <c r="C27" s="56" t="s">
        <v>63</v>
      </c>
      <c r="D27" s="56"/>
      <c r="E27" s="56"/>
      <c r="F27" s="57">
        <v>0</v>
      </c>
      <c r="G27" s="58"/>
      <c r="H27" s="60"/>
      <c r="I27" s="80"/>
      <c r="J27" s="80"/>
      <c r="K27" s="80"/>
      <c r="L27" s="80"/>
      <c r="M27" s="81"/>
      <c r="N27" s="56" t="s">
        <v>64</v>
      </c>
      <c r="O27" s="82">
        <f>O26</f>
        <v>1846528</v>
      </c>
      <c r="P27" s="83"/>
      <c r="Q27" s="83"/>
      <c r="R27" s="83"/>
      <c r="S27" s="83"/>
      <c r="T27" s="83"/>
      <c r="U27" s="111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1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tabSelected="1" topLeftCell="A4" workbookViewId="0">
      <selection activeCell="D15" sqref="D15"/>
    </sheetView>
  </sheetViews>
  <sheetFormatPr defaultColWidth="9" defaultRowHeight="13.5"/>
  <cols>
    <col min="1" max="1" width="3.21666666666667" style="1" customWidth="1"/>
    <col min="2" max="2" width="15.8833333333333" style="2" customWidth="1"/>
    <col min="3" max="3" width="16.1916666666667" style="1" customWidth="1"/>
    <col min="4" max="4" width="15.3833333333333" style="1" customWidth="1"/>
    <col min="5" max="5" width="18.7833333333333" style="3" customWidth="1"/>
    <col min="6" max="6" width="19.1083333333333" style="3" customWidth="1"/>
    <col min="7" max="7" width="17.4416666666667" style="3" customWidth="1"/>
    <col min="8" max="8" width="4.89166666666667" style="1" customWidth="1"/>
    <col min="9" max="9" width="10.3333333333333" style="3" customWidth="1"/>
    <col min="10" max="10" width="10" style="3" customWidth="1"/>
    <col min="11" max="12" width="9.33333333333333" style="1" customWidth="1"/>
    <col min="13" max="13" width="9.66666666666667" style="3" customWidth="1"/>
    <col min="14" max="14" width="16.1083333333333" style="1" customWidth="1"/>
    <col min="15" max="15" width="10.1083333333333" style="1" customWidth="1"/>
    <col min="16" max="16" width="9.10833333333333" style="1" customWidth="1"/>
    <col min="17" max="17" width="42" style="1" customWidth="1"/>
    <col min="18" max="18" width="14.8" style="1" customWidth="1"/>
    <col min="19" max="19" width="14.5333333333333" style="1" customWidth="1"/>
    <col min="20" max="20" width="15.5333333333333" style="3" customWidth="1"/>
    <col min="21" max="21" width="15.4416666666667" style="1" customWidth="1"/>
    <col min="22" max="16362" width="9" style="1" customWidth="1"/>
    <col min="16363" max="16384" width="9" style="4"/>
  </cols>
  <sheetData>
    <row r="1" s="1" customFormat="1" ht="24.9" customHeight="1" spans="1:1638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  <c r="XEU1" s="4"/>
      <c r="XEV1" s="4"/>
      <c r="XEW1" s="4"/>
      <c r="XEX1" s="4"/>
      <c r="XEY1" s="4"/>
      <c r="XEZ1" s="4"/>
      <c r="XFA1" s="4"/>
      <c r="XFB1" s="4"/>
      <c r="XFC1" s="4"/>
      <c r="XFD1" s="4"/>
    </row>
    <row r="2" s="1" customFormat="1" ht="27.9" customHeight="1" spans="1:16384">
      <c r="A2" s="6" t="s">
        <v>1</v>
      </c>
      <c r="B2" s="6"/>
      <c r="C2" s="7" t="s">
        <v>2</v>
      </c>
      <c r="D2" s="7"/>
      <c r="E2" s="7"/>
      <c r="F2" s="7"/>
      <c r="G2" s="7"/>
      <c r="H2" s="8" t="s">
        <v>3</v>
      </c>
      <c r="I2" s="62"/>
      <c r="J2" s="7"/>
      <c r="K2" s="7"/>
      <c r="L2" s="7"/>
      <c r="M2" s="7"/>
      <c r="N2" s="7"/>
      <c r="O2" s="63" t="s">
        <v>4</v>
      </c>
      <c r="P2" s="63"/>
      <c r="Q2" s="84">
        <v>13756</v>
      </c>
      <c r="R2" s="64" t="s">
        <v>5</v>
      </c>
      <c r="S2" s="64"/>
      <c r="T2" s="85"/>
      <c r="U2" s="86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  <c r="XEU2" s="4"/>
      <c r="XEV2" s="4"/>
      <c r="XEW2" s="4"/>
      <c r="XEX2" s="4"/>
      <c r="XEY2" s="4"/>
      <c r="XEZ2" s="4"/>
      <c r="XFA2" s="4"/>
      <c r="XFB2" s="4"/>
      <c r="XFC2" s="4"/>
      <c r="XFD2" s="4"/>
    </row>
    <row r="3" s="1" customFormat="1" ht="27.9" customHeight="1" spans="1:16384">
      <c r="A3" s="6" t="s">
        <v>6</v>
      </c>
      <c r="B3" s="6"/>
      <c r="C3" s="9">
        <v>6055289.31</v>
      </c>
      <c r="D3" s="9"/>
      <c r="E3" s="9"/>
      <c r="F3" s="9" t="s">
        <v>7</v>
      </c>
      <c r="G3" s="10" t="s">
        <v>8</v>
      </c>
      <c r="H3" s="6" t="s">
        <v>9</v>
      </c>
      <c r="I3" s="6"/>
      <c r="J3" s="20" t="s">
        <v>10</v>
      </c>
      <c r="K3" s="20"/>
      <c r="L3" s="20"/>
      <c r="M3" s="20"/>
      <c r="N3" s="20"/>
      <c r="O3" s="6" t="s">
        <v>11</v>
      </c>
      <c r="P3" s="6"/>
      <c r="Q3" s="20" t="s">
        <v>12</v>
      </c>
      <c r="R3" s="87" t="s">
        <v>13</v>
      </c>
      <c r="S3" s="88"/>
      <c r="T3" s="89" t="s">
        <v>14</v>
      </c>
      <c r="U3" s="89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  <c r="XFD3" s="4"/>
    </row>
    <row r="4" s="1" customFormat="1" ht="27.9" customHeight="1" spans="1:16384">
      <c r="A4" s="6" t="s">
        <v>15</v>
      </c>
      <c r="B4" s="6"/>
      <c r="C4" s="9">
        <v>6050678</v>
      </c>
      <c r="D4" s="9"/>
      <c r="E4" s="9"/>
      <c r="F4" s="9" t="s">
        <v>16</v>
      </c>
      <c r="G4" s="11"/>
      <c r="H4" s="6" t="s">
        <v>17</v>
      </c>
      <c r="I4" s="6"/>
      <c r="J4" s="20" t="s">
        <v>18</v>
      </c>
      <c r="K4" s="20"/>
      <c r="L4" s="20"/>
      <c r="M4" s="20"/>
      <c r="N4" s="20"/>
      <c r="O4" s="6" t="s">
        <v>19</v>
      </c>
      <c r="P4" s="6"/>
      <c r="Q4" s="65" t="s">
        <v>20</v>
      </c>
      <c r="R4" s="9" t="s">
        <v>21</v>
      </c>
      <c r="S4" s="65" t="s">
        <v>22</v>
      </c>
      <c r="T4" s="90" t="s">
        <v>23</v>
      </c>
      <c r="U4" s="91" t="s">
        <v>22</v>
      </c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  <c r="XFD4" s="4"/>
    </row>
    <row r="5" s="1" customFormat="1" ht="27.9" customHeight="1" spans="1:16384">
      <c r="A5" s="6" t="s">
        <v>24</v>
      </c>
      <c r="B5" s="12" t="s">
        <v>25</v>
      </c>
      <c r="C5" s="13"/>
      <c r="D5" s="13"/>
      <c r="E5" s="13"/>
      <c r="F5" s="14"/>
      <c r="G5" s="15" t="s">
        <v>26</v>
      </c>
      <c r="H5" s="12" t="s">
        <v>25</v>
      </c>
      <c r="I5" s="13"/>
      <c r="J5" s="14"/>
      <c r="K5" s="12" t="s">
        <v>27</v>
      </c>
      <c r="L5" s="13"/>
      <c r="M5" s="12" t="s">
        <v>28</v>
      </c>
      <c r="N5" s="14"/>
      <c r="O5" s="12" t="s">
        <v>29</v>
      </c>
      <c r="P5" s="14"/>
      <c r="Q5" s="92" t="s">
        <v>30</v>
      </c>
      <c r="R5" s="93"/>
      <c r="S5" s="93"/>
      <c r="T5" s="90" t="s">
        <v>31</v>
      </c>
      <c r="U5" s="94" t="s">
        <v>32</v>
      </c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="1" customFormat="1" ht="27.9" customHeight="1" spans="1:16384">
      <c r="A6" s="6"/>
      <c r="B6" s="16" t="s">
        <v>33</v>
      </c>
      <c r="C6" s="17"/>
      <c r="D6" s="17"/>
      <c r="E6" s="17"/>
      <c r="F6" s="18"/>
      <c r="G6" s="6"/>
      <c r="H6" s="16" t="s">
        <v>34</v>
      </c>
      <c r="I6" s="17"/>
      <c r="J6" s="18"/>
      <c r="K6" s="16" t="s">
        <v>35</v>
      </c>
      <c r="L6" s="17"/>
      <c r="M6" s="16" t="s">
        <v>36</v>
      </c>
      <c r="N6" s="18"/>
      <c r="O6" s="16" t="s">
        <v>37</v>
      </c>
      <c r="P6" s="18"/>
      <c r="Q6" s="95" t="s">
        <v>38</v>
      </c>
      <c r="R6" s="96"/>
      <c r="S6" s="96"/>
      <c r="T6" s="90"/>
      <c r="U6" s="9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="1" customFormat="1" ht="27.9" customHeight="1" spans="1:16384">
      <c r="A7" s="6"/>
      <c r="B7" s="19" t="s">
        <v>39</v>
      </c>
      <c r="C7" s="6" t="s">
        <v>40</v>
      </c>
      <c r="D7" s="6" t="s">
        <v>41</v>
      </c>
      <c r="E7" s="9" t="s">
        <v>42</v>
      </c>
      <c r="F7" s="9" t="s">
        <v>43</v>
      </c>
      <c r="G7" s="19" t="s">
        <v>44</v>
      </c>
      <c r="H7" s="6" t="s">
        <v>45</v>
      </c>
      <c r="I7" s="9" t="s">
        <v>46</v>
      </c>
      <c r="J7" s="9" t="s">
        <v>47</v>
      </c>
      <c r="K7" s="64" t="s">
        <v>46</v>
      </c>
      <c r="L7" s="64" t="s">
        <v>47</v>
      </c>
      <c r="M7" s="9" t="s">
        <v>46</v>
      </c>
      <c r="N7" s="6" t="s">
        <v>47</v>
      </c>
      <c r="O7" s="6" t="s">
        <v>46</v>
      </c>
      <c r="P7" s="6" t="s">
        <v>47</v>
      </c>
      <c r="Q7" s="9" t="s">
        <v>48</v>
      </c>
      <c r="R7" s="9" t="s">
        <v>49</v>
      </c>
      <c r="S7" s="9" t="s">
        <v>50</v>
      </c>
      <c r="T7" s="90"/>
      <c r="U7" s="9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  <c r="XFB7" s="4"/>
      <c r="XFC7" s="4"/>
      <c r="XFD7" s="4"/>
    </row>
    <row r="8" s="1" customFormat="1" ht="49" customHeight="1" spans="1:16384">
      <c r="A8" s="20">
        <v>1</v>
      </c>
      <c r="B8" s="21">
        <v>44407</v>
      </c>
      <c r="C8" s="22">
        <v>1816586.79</v>
      </c>
      <c r="D8" s="23"/>
      <c r="E8" s="24" t="s">
        <v>51</v>
      </c>
      <c r="F8" s="25" t="s">
        <v>52</v>
      </c>
      <c r="G8" s="26"/>
      <c r="H8" s="27">
        <v>0.02</v>
      </c>
      <c r="I8" s="26">
        <v>36331.74</v>
      </c>
      <c r="J8" s="44"/>
      <c r="K8" s="20">
        <v>18165.87</v>
      </c>
      <c r="L8" s="20" t="s">
        <v>53</v>
      </c>
      <c r="M8" s="26">
        <v>3750</v>
      </c>
      <c r="N8" s="65" t="s">
        <v>54</v>
      </c>
      <c r="O8" s="66"/>
      <c r="P8" s="9"/>
      <c r="Q8" s="97" t="s">
        <v>55</v>
      </c>
      <c r="R8" s="67">
        <v>1891500</v>
      </c>
      <c r="S8" s="67"/>
      <c r="T8" s="98">
        <v>1791586.79</v>
      </c>
      <c r="U8" s="72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4"/>
      <c r="XFC8" s="4"/>
      <c r="XFD8" s="4"/>
    </row>
    <row r="9" s="1" customFormat="1" ht="49" customHeight="1" spans="1:16384">
      <c r="A9" s="20"/>
      <c r="B9" s="21"/>
      <c r="C9" s="28"/>
      <c r="D9" s="23"/>
      <c r="E9" s="24"/>
      <c r="F9" s="24"/>
      <c r="G9" s="29"/>
      <c r="H9" s="27"/>
      <c r="I9" s="26">
        <v>-36331.74</v>
      </c>
      <c r="J9" s="44" t="s">
        <v>56</v>
      </c>
      <c r="K9" s="67">
        <v>-18165.87</v>
      </c>
      <c r="L9" s="67" t="s">
        <v>56</v>
      </c>
      <c r="M9" s="26">
        <v>-3750</v>
      </c>
      <c r="N9" s="65" t="s">
        <v>56</v>
      </c>
      <c r="O9" s="66"/>
      <c r="P9" s="9"/>
      <c r="Q9" s="97"/>
      <c r="R9" s="9"/>
      <c r="S9" s="9"/>
      <c r="T9" s="98"/>
      <c r="U9" s="67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="1" customFormat="1" ht="46" customHeight="1" spans="1:16384">
      <c r="A10" s="20">
        <v>2</v>
      </c>
      <c r="B10" s="21">
        <v>44418</v>
      </c>
      <c r="C10" s="22"/>
      <c r="D10" s="23">
        <v>1000000</v>
      </c>
      <c r="E10" s="24" t="s">
        <v>51</v>
      </c>
      <c r="F10" s="25" t="s">
        <v>52</v>
      </c>
      <c r="G10" s="29"/>
      <c r="H10" s="27"/>
      <c r="I10" s="26"/>
      <c r="J10" s="30"/>
      <c r="K10" s="20"/>
      <c r="L10" s="20"/>
      <c r="M10" s="26"/>
      <c r="N10" s="65"/>
      <c r="O10" s="66"/>
      <c r="P10" s="9"/>
      <c r="Q10" s="97" t="s">
        <v>55</v>
      </c>
      <c r="R10" s="9"/>
      <c r="S10" s="9"/>
      <c r="T10" s="98">
        <v>1000000</v>
      </c>
      <c r="U10" s="67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42" customHeight="1" spans="1:16384">
      <c r="A11" s="20">
        <v>3</v>
      </c>
      <c r="B11" s="21">
        <v>44421</v>
      </c>
      <c r="C11" s="28"/>
      <c r="D11" s="23">
        <v>500000</v>
      </c>
      <c r="E11" s="24" t="s">
        <v>51</v>
      </c>
      <c r="F11" s="25" t="s">
        <v>52</v>
      </c>
      <c r="G11" s="30"/>
      <c r="H11" s="27"/>
      <c r="I11" s="26"/>
      <c r="J11" s="44"/>
      <c r="K11" s="67"/>
      <c r="L11" s="67"/>
      <c r="M11" s="26"/>
      <c r="N11" s="65"/>
      <c r="O11" s="68"/>
      <c r="P11" s="69"/>
      <c r="Q11" s="97" t="s">
        <v>55</v>
      </c>
      <c r="R11" s="9"/>
      <c r="S11" s="9"/>
      <c r="T11" s="98">
        <v>500000</v>
      </c>
      <c r="U11" s="67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44" customHeight="1" spans="1:16384">
      <c r="A12" s="20">
        <v>4</v>
      </c>
      <c r="B12" s="21">
        <v>44581</v>
      </c>
      <c r="C12" s="22">
        <v>3169399.04</v>
      </c>
      <c r="D12" s="23"/>
      <c r="E12" s="24" t="s">
        <v>51</v>
      </c>
      <c r="F12" s="25" t="s">
        <v>52</v>
      </c>
      <c r="G12" s="30"/>
      <c r="H12" s="27">
        <v>0.02</v>
      </c>
      <c r="I12" s="26">
        <v>84681.82</v>
      </c>
      <c r="J12" s="44" t="s">
        <v>65</v>
      </c>
      <c r="K12" s="20">
        <v>42340.91</v>
      </c>
      <c r="L12" s="20" t="s">
        <v>66</v>
      </c>
      <c r="M12" s="26"/>
      <c r="N12" s="65"/>
      <c r="O12" s="66"/>
      <c r="P12" s="9"/>
      <c r="Q12" s="97" t="s">
        <v>67</v>
      </c>
      <c r="R12" s="9">
        <v>39600</v>
      </c>
      <c r="S12" s="9"/>
      <c r="T12" s="98">
        <v>39600</v>
      </c>
      <c r="U12" s="67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42" customHeight="1" spans="1:16384">
      <c r="A13" s="20"/>
      <c r="B13" s="21"/>
      <c r="C13" s="22"/>
      <c r="D13" s="23">
        <v>33745.77</v>
      </c>
      <c r="E13" s="24" t="s">
        <v>51</v>
      </c>
      <c r="F13" s="25" t="s">
        <v>52</v>
      </c>
      <c r="G13" s="30"/>
      <c r="H13" s="27"/>
      <c r="I13" s="26">
        <v>-84681.82</v>
      </c>
      <c r="J13" s="30"/>
      <c r="K13" s="67">
        <v>-42340.91</v>
      </c>
      <c r="L13" s="67"/>
      <c r="M13" s="26"/>
      <c r="N13" s="65"/>
      <c r="O13" s="70"/>
      <c r="P13" s="69"/>
      <c r="Q13" s="97" t="s">
        <v>68</v>
      </c>
      <c r="R13" s="9">
        <v>1048343</v>
      </c>
      <c r="S13" s="9"/>
      <c r="T13" s="98">
        <v>1040000</v>
      </c>
      <c r="U13" s="67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44" customHeight="1" spans="1:16384">
      <c r="A14" s="20"/>
      <c r="B14" s="31"/>
      <c r="C14" s="22"/>
      <c r="D14" s="23"/>
      <c r="E14" s="24"/>
      <c r="F14" s="24"/>
      <c r="G14" s="30"/>
      <c r="H14" s="27"/>
      <c r="I14" s="26"/>
      <c r="J14" s="30"/>
      <c r="K14" s="20">
        <v>58745.77</v>
      </c>
      <c r="L14" s="20" t="s">
        <v>70</v>
      </c>
      <c r="M14" s="26"/>
      <c r="N14" s="65"/>
      <c r="O14" s="66"/>
      <c r="P14" s="9"/>
      <c r="Q14" s="99" t="s">
        <v>69</v>
      </c>
      <c r="R14" s="9">
        <v>766928</v>
      </c>
      <c r="S14" s="9"/>
      <c r="T14" s="98">
        <v>766928</v>
      </c>
      <c r="U14" s="100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42" customHeight="1" spans="1:16384">
      <c r="A15" s="32">
        <v>5</v>
      </c>
      <c r="B15" s="33">
        <v>44585</v>
      </c>
      <c r="C15" s="34"/>
      <c r="D15" s="35">
        <v>-739471</v>
      </c>
      <c r="E15" s="36" t="s">
        <v>71</v>
      </c>
      <c r="F15" s="36"/>
      <c r="G15" s="37"/>
      <c r="H15" s="38"/>
      <c r="I15" s="71"/>
      <c r="J15" s="37"/>
      <c r="K15" s="32"/>
      <c r="L15" s="72"/>
      <c r="M15" s="71"/>
      <c r="N15" s="73"/>
      <c r="O15" s="74"/>
      <c r="P15" s="75"/>
      <c r="Q15" s="101" t="s">
        <v>72</v>
      </c>
      <c r="R15" s="75">
        <v>280000</v>
      </c>
      <c r="S15" s="75"/>
      <c r="T15" s="102">
        <v>280000</v>
      </c>
      <c r="U15" s="100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29" customHeight="1" spans="1:16384">
      <c r="A16" s="32"/>
      <c r="B16" s="39"/>
      <c r="C16" s="34"/>
      <c r="D16" s="40"/>
      <c r="E16" s="36"/>
      <c r="F16" s="36"/>
      <c r="G16" s="41"/>
      <c r="H16" s="38"/>
      <c r="I16" s="71"/>
      <c r="J16" s="71"/>
      <c r="K16" s="32"/>
      <c r="L16" s="32"/>
      <c r="M16" s="71"/>
      <c r="N16" s="73"/>
      <c r="O16" s="71"/>
      <c r="P16" s="73"/>
      <c r="Q16" s="103"/>
      <c r="R16" s="75"/>
      <c r="S16" s="75"/>
      <c r="T16" s="104"/>
      <c r="U16" s="100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7" s="1" customFormat="1" ht="29" customHeight="1" spans="1:16384">
      <c r="A17" s="20"/>
      <c r="B17" s="42"/>
      <c r="C17" s="22"/>
      <c r="D17" s="43"/>
      <c r="E17" s="44"/>
      <c r="F17" s="45"/>
      <c r="G17" s="46"/>
      <c r="H17" s="47"/>
      <c r="I17" s="26"/>
      <c r="J17" s="26"/>
      <c r="K17" s="26"/>
      <c r="L17" s="26"/>
      <c r="M17" s="26"/>
      <c r="N17" s="65"/>
      <c r="O17" s="26"/>
      <c r="P17" s="65"/>
      <c r="Q17" s="105"/>
      <c r="R17" s="9"/>
      <c r="S17" s="9"/>
      <c r="T17" s="106"/>
      <c r="U17" s="100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  <c r="XFB17" s="4"/>
      <c r="XFC17" s="4"/>
      <c r="XFD17" s="4"/>
    </row>
    <row r="18" s="1" customFormat="1" ht="29" hidden="1" customHeight="1" spans="1:16384">
      <c r="A18" s="20"/>
      <c r="B18" s="42"/>
      <c r="C18" s="22"/>
      <c r="D18" s="43"/>
      <c r="E18" s="24"/>
      <c r="F18" s="24"/>
      <c r="G18" s="46"/>
      <c r="H18" s="48"/>
      <c r="I18" s="26"/>
      <c r="J18" s="26"/>
      <c r="K18" s="44"/>
      <c r="L18" s="44"/>
      <c r="M18" s="26"/>
      <c r="N18" s="65"/>
      <c r="O18" s="26"/>
      <c r="P18" s="65"/>
      <c r="Q18" s="105"/>
      <c r="R18" s="9"/>
      <c r="S18" s="9"/>
      <c r="T18" s="106"/>
      <c r="U18" s="100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  <c r="XFB18" s="4"/>
      <c r="XFC18" s="4"/>
      <c r="XFD18" s="4"/>
    </row>
    <row r="19" s="1" customFormat="1" ht="31" hidden="1" customHeight="1" spans="1:16384">
      <c r="A19" s="20"/>
      <c r="B19" s="42"/>
      <c r="C19" s="49"/>
      <c r="D19" s="43"/>
      <c r="E19" s="44"/>
      <c r="F19" s="45"/>
      <c r="G19" s="46"/>
      <c r="H19" s="47"/>
      <c r="I19" s="26"/>
      <c r="J19" s="26"/>
      <c r="K19" s="26"/>
      <c r="L19" s="26"/>
      <c r="M19" s="26"/>
      <c r="N19" s="65"/>
      <c r="O19" s="26"/>
      <c r="P19" s="65"/>
      <c r="Q19" s="99"/>
      <c r="R19" s="9"/>
      <c r="S19" s="9"/>
      <c r="T19" s="106"/>
      <c r="U19" s="107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  <c r="XFB19" s="4"/>
      <c r="XFC19" s="4"/>
      <c r="XFD19" s="4"/>
    </row>
    <row r="20" s="1" customFormat="1" ht="31" hidden="1" customHeight="1" spans="1:16384">
      <c r="A20" s="20"/>
      <c r="B20" s="42"/>
      <c r="C20" s="22"/>
      <c r="D20" s="43"/>
      <c r="E20" s="24"/>
      <c r="F20" s="24"/>
      <c r="G20" s="46"/>
      <c r="H20" s="48"/>
      <c r="I20" s="26"/>
      <c r="J20" s="26"/>
      <c r="K20" s="26"/>
      <c r="L20" s="26"/>
      <c r="M20" s="26"/>
      <c r="N20" s="65"/>
      <c r="O20" s="26"/>
      <c r="P20" s="65"/>
      <c r="Q20" s="99"/>
      <c r="R20" s="9"/>
      <c r="S20" s="9"/>
      <c r="T20" s="106"/>
      <c r="U20" s="107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  <c r="XFB20" s="4"/>
      <c r="XFC20" s="4"/>
      <c r="XFD20" s="4"/>
    </row>
    <row r="21" s="1" customFormat="1" ht="31" hidden="1" customHeight="1" spans="1:16384">
      <c r="A21" s="20"/>
      <c r="B21" s="42"/>
      <c r="C21" s="22"/>
      <c r="D21" s="43"/>
      <c r="E21" s="24"/>
      <c r="F21" s="24"/>
      <c r="G21" s="46"/>
      <c r="H21" s="48"/>
      <c r="I21" s="26"/>
      <c r="J21" s="26"/>
      <c r="K21" s="26"/>
      <c r="L21" s="26"/>
      <c r="M21" s="26"/>
      <c r="N21" s="65"/>
      <c r="O21" s="26"/>
      <c r="P21" s="65"/>
      <c r="Q21" s="99"/>
      <c r="R21" s="9"/>
      <c r="S21" s="9"/>
      <c r="T21" s="106"/>
      <c r="U21" s="107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  <c r="XFD21" s="4"/>
    </row>
    <row r="22" s="1" customFormat="1" ht="31" hidden="1" customHeight="1" spans="1:16384">
      <c r="A22" s="32"/>
      <c r="B22" s="50"/>
      <c r="C22" s="34"/>
      <c r="D22" s="40"/>
      <c r="E22" s="36"/>
      <c r="F22" s="36"/>
      <c r="G22" s="51"/>
      <c r="H22" s="52"/>
      <c r="I22" s="71"/>
      <c r="J22" s="71"/>
      <c r="K22" s="71"/>
      <c r="L22" s="71"/>
      <c r="M22" s="71"/>
      <c r="N22" s="73"/>
      <c r="O22" s="71"/>
      <c r="P22" s="73"/>
      <c r="Q22" s="108"/>
      <c r="R22" s="75"/>
      <c r="S22" s="75"/>
      <c r="T22" s="104"/>
      <c r="U22" s="107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  <c r="XFD22" s="4"/>
    </row>
    <row r="23" s="1" customFormat="1" ht="31" hidden="1" customHeight="1" spans="1:16384">
      <c r="A23" s="32"/>
      <c r="B23" s="50"/>
      <c r="C23" s="34"/>
      <c r="D23" s="40"/>
      <c r="E23" s="36"/>
      <c r="F23" s="36"/>
      <c r="G23" s="51"/>
      <c r="H23" s="52"/>
      <c r="I23" s="71"/>
      <c r="J23" s="71"/>
      <c r="K23" s="71"/>
      <c r="L23" s="71"/>
      <c r="M23" s="71"/>
      <c r="N23" s="73"/>
      <c r="O23" s="71"/>
      <c r="P23" s="73"/>
      <c r="Q23" s="108"/>
      <c r="R23" s="75"/>
      <c r="S23" s="75"/>
      <c r="T23" s="104"/>
      <c r="U23" s="107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  <c r="XFD23" s="4"/>
    </row>
    <row r="24" s="1" customFormat="1" ht="31" hidden="1" customHeight="1" spans="1:16384">
      <c r="A24" s="32"/>
      <c r="B24" s="50"/>
      <c r="C24" s="34"/>
      <c r="D24" s="40"/>
      <c r="E24" s="36"/>
      <c r="F24" s="36"/>
      <c r="G24" s="51"/>
      <c r="H24" s="52"/>
      <c r="I24" s="71"/>
      <c r="J24" s="71"/>
      <c r="K24" s="71"/>
      <c r="L24" s="71"/>
      <c r="M24" s="71"/>
      <c r="N24" s="73"/>
      <c r="O24" s="71"/>
      <c r="P24" s="73"/>
      <c r="Q24" s="108"/>
      <c r="R24" s="75"/>
      <c r="S24" s="75"/>
      <c r="T24" s="104"/>
      <c r="U24" s="107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  <c r="XFD24" s="4"/>
    </row>
    <row r="25" s="1" customFormat="1" ht="30" customHeight="1" spans="1:16384">
      <c r="A25" s="6" t="s">
        <v>57</v>
      </c>
      <c r="B25" s="6"/>
      <c r="C25" s="53">
        <f>SUM(C8:C24)</f>
        <v>4985985.83</v>
      </c>
      <c r="D25" s="54">
        <f>SUM(D8:D24)</f>
        <v>794274.77</v>
      </c>
      <c r="E25" s="55"/>
      <c r="F25" s="55"/>
      <c r="G25" s="55"/>
      <c r="H25" s="53" t="s">
        <v>58</v>
      </c>
      <c r="I25" s="66">
        <f>SUM(I8:I24)</f>
        <v>0</v>
      </c>
      <c r="J25" s="55"/>
      <c r="K25" s="66">
        <f>SUM(K8:K17)</f>
        <v>58745.77</v>
      </c>
      <c r="L25" s="66"/>
      <c r="M25" s="66">
        <f>SUM(M8:M24)</f>
        <v>0</v>
      </c>
      <c r="N25" s="53" t="s">
        <v>58</v>
      </c>
      <c r="O25" s="66">
        <f>SUM(O8:O24)</f>
        <v>0</v>
      </c>
      <c r="P25" s="53" t="s">
        <v>58</v>
      </c>
      <c r="Q25" s="53" t="s">
        <v>58</v>
      </c>
      <c r="R25" s="53"/>
      <c r="S25" s="53"/>
      <c r="T25" s="66">
        <f>SUM(T8:T24)</f>
        <v>5418114.79</v>
      </c>
      <c r="U25" s="109">
        <f>D25+C25-T25-I25-K25-M25-O25</f>
        <v>303400.04</v>
      </c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  <c r="XFD25" s="4"/>
    </row>
    <row r="26" s="1" customFormat="1" ht="30" customHeight="1" spans="1:16384">
      <c r="A26" s="56" t="s">
        <v>59</v>
      </c>
      <c r="B26" s="56"/>
      <c r="C26" s="56" t="s">
        <v>60</v>
      </c>
      <c r="D26" s="56"/>
      <c r="E26" s="56"/>
      <c r="F26" s="57">
        <f>O26</f>
        <v>1019471</v>
      </c>
      <c r="G26" s="58"/>
      <c r="H26" s="59" t="s">
        <v>61</v>
      </c>
      <c r="I26" s="76"/>
      <c r="J26" s="76"/>
      <c r="K26" s="76"/>
      <c r="L26" s="76"/>
      <c r="M26" s="77"/>
      <c r="N26" s="56" t="s">
        <v>62</v>
      </c>
      <c r="O26" s="78">
        <f>T15-D15</f>
        <v>1019471</v>
      </c>
      <c r="P26" s="79"/>
      <c r="Q26" s="79"/>
      <c r="R26" s="79"/>
      <c r="S26" s="79"/>
      <c r="T26" s="79"/>
      <c r="U26" s="110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  <c r="XFD26" s="4"/>
    </row>
    <row r="27" s="1" customFormat="1" ht="30" customHeight="1" spans="1:16384">
      <c r="A27" s="56"/>
      <c r="B27" s="56"/>
      <c r="C27" s="56" t="s">
        <v>63</v>
      </c>
      <c r="D27" s="56"/>
      <c r="E27" s="56"/>
      <c r="F27" s="57">
        <v>0</v>
      </c>
      <c r="G27" s="58"/>
      <c r="H27" s="60"/>
      <c r="I27" s="80"/>
      <c r="J27" s="80"/>
      <c r="K27" s="80"/>
      <c r="L27" s="80"/>
      <c r="M27" s="81"/>
      <c r="N27" s="56" t="s">
        <v>64</v>
      </c>
      <c r="O27" s="82">
        <f>O26</f>
        <v>1019471</v>
      </c>
      <c r="P27" s="83"/>
      <c r="Q27" s="83"/>
      <c r="R27" s="83"/>
      <c r="S27" s="83"/>
      <c r="T27" s="83"/>
      <c r="U27" s="111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  <c r="XFD27" s="4"/>
    </row>
    <row r="28" s="1" customFormat="1" spans="2:16384">
      <c r="B28" s="2"/>
      <c r="E28" s="3"/>
      <c r="F28" s="3"/>
      <c r="G28" s="3"/>
      <c r="I28" s="3"/>
      <c r="J28" s="3"/>
      <c r="M28" s="3"/>
      <c r="T28" s="3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  <c r="XFD28" s="4"/>
    </row>
    <row r="29" s="1" customFormat="1" spans="2:16384">
      <c r="B29" s="2"/>
      <c r="E29" s="3"/>
      <c r="F29" s="3"/>
      <c r="G29" s="3"/>
      <c r="I29" s="3"/>
      <c r="J29" s="3"/>
      <c r="M29" s="3"/>
      <c r="T29" s="3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  <c r="XFD29" s="4"/>
    </row>
    <row r="30" s="1" customFormat="1" spans="2:16384">
      <c r="B30" s="2"/>
      <c r="E30" s="3"/>
      <c r="F30" s="3"/>
      <c r="G30" s="3"/>
      <c r="I30" s="3"/>
      <c r="J30" s="3"/>
      <c r="M30" s="3"/>
      <c r="T30" s="3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  <c r="XFD30" s="4"/>
    </row>
    <row r="31" s="1" customFormat="1" spans="2:16384">
      <c r="B31" s="2"/>
      <c r="E31" s="3"/>
      <c r="F31" s="3"/>
      <c r="G31" s="3"/>
      <c r="I31" s="3"/>
      <c r="J31" s="3"/>
      <c r="M31" s="3"/>
      <c r="T31" s="3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  <c r="XFD31" s="4"/>
    </row>
    <row r="32" s="1" customFormat="1" spans="2:16384">
      <c r="B32" s="2"/>
      <c r="E32" s="3"/>
      <c r="F32" s="3"/>
      <c r="G32" s="3"/>
      <c r="I32" s="3"/>
      <c r="J32" s="3"/>
      <c r="M32" s="3"/>
      <c r="T32" s="3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  <c r="XFD32" s="4"/>
    </row>
    <row r="33" s="1" customFormat="1" spans="2:16384">
      <c r="B33" s="61"/>
      <c r="E33" s="3"/>
      <c r="F33" s="3"/>
      <c r="G33" s="3"/>
      <c r="I33" s="3"/>
      <c r="J33" s="3"/>
      <c r="M33" s="3"/>
      <c r="T33" s="3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  <c r="XFD33" s="4"/>
    </row>
  </sheetData>
  <mergeCells count="43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K5:L5"/>
    <mergeCell ref="M5:N5"/>
    <mergeCell ref="O5:P5"/>
    <mergeCell ref="Q5:S5"/>
    <mergeCell ref="B6:F6"/>
    <mergeCell ref="H6:J6"/>
    <mergeCell ref="K6:L6"/>
    <mergeCell ref="M6:N6"/>
    <mergeCell ref="O6:P6"/>
    <mergeCell ref="A25:B25"/>
    <mergeCell ref="C26:E26"/>
    <mergeCell ref="F26:G26"/>
    <mergeCell ref="O26:U26"/>
    <mergeCell ref="C27:E27"/>
    <mergeCell ref="F27:G27"/>
    <mergeCell ref="O27:U27"/>
    <mergeCell ref="A5:A7"/>
    <mergeCell ref="T5:T7"/>
    <mergeCell ref="U5:U7"/>
    <mergeCell ref="A26:B27"/>
    <mergeCell ref="H26:M2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1-1</vt:lpstr>
      <vt:lpstr>2-1</vt:lpstr>
      <vt:lpstr>2-2</vt:lpstr>
      <vt:lpstr>3-1</vt:lpstr>
      <vt:lpstr>3-2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朱敏</cp:lastModifiedBy>
  <dcterms:created xsi:type="dcterms:W3CDTF">2017-01-11T04:48:00Z</dcterms:created>
  <dcterms:modified xsi:type="dcterms:W3CDTF">2022-01-26T03:17:27Z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F68181F6B9634207A95492B065FDA041</vt:lpwstr>
  </property>
</Properties>
</file>