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4"/>
  </bookViews>
  <sheets>
    <sheet name="1-1" sheetId="11" r:id="rId1"/>
    <sheet name="1-2" sheetId="12" r:id="rId2"/>
    <sheet name="1-3" sheetId="13" r:id="rId3"/>
    <sheet name="2-1" sheetId="14" r:id="rId4"/>
    <sheet name="3-1" sheetId="15" r:id="rId5"/>
  </sheets>
  <calcPr calcId="144525"/>
</workbook>
</file>

<file path=xl/sharedStrings.xml><?xml version="1.0" encoding="utf-8"?>
<sst xmlns="http://schemas.openxmlformats.org/spreadsheetml/2006/main" count="458" uniqueCount="85">
  <si>
    <t xml:space="preserve">工程款支付证书 </t>
  </si>
  <si>
    <t>工程名称</t>
  </si>
  <si>
    <t>2021年黄山区新丰乡自然村通硬化路和联网路工程（X046盛洪段道路）</t>
  </si>
  <si>
    <t>建设单位</t>
  </si>
  <si>
    <t>ERP编号</t>
  </si>
  <si>
    <t>档案编号</t>
  </si>
  <si>
    <t>合同金额</t>
  </si>
  <si>
    <t>中标时间</t>
  </si>
  <si>
    <t>2021.4.28</t>
  </si>
  <si>
    <t>已提供工程资料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</si>
  <si>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</si>
  <si>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</si>
  <si>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</si>
  <si>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</si>
  <si>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</si>
  <si>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</si>
  <si>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</si>
  <si>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</si>
  <si>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</si>
  <si>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汪桂君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</si>
  <si>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</si>
  <si>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</si>
  <si>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</si>
  <si>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</si>
  <si>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</si>
  <si>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</si>
  <si>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</si>
  <si>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</si>
  <si>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</si>
  <si>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</si>
  <si>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</si>
  <si>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</si>
  <si>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</si>
  <si>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</si>
  <si>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</si>
  <si>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</si>
  <si>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</si>
  <si>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</si>
  <si>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</si>
  <si>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</si>
  <si>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</si>
  <si>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</si>
  <si>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</si>
  <si>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</si>
  <si>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</si>
  <si>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</si>
  <si>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</si>
  <si>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</si>
  <si>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</si>
  <si>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</si>
  <si>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徽行包河工业园支行</t>
  </si>
  <si>
    <t>5206 7432 3131 0000 02</t>
  </si>
  <si>
    <t>转账费下次扣</t>
  </si>
  <si>
    <t>中国人寿财产保险股份有限公司黄山市中心支公司-一切险
开户行：中国工商银行黄山城建支行
账号：1310 0016 2924 9036 873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</si>
  <si>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</si>
  <si>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</si>
  <si>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</si>
  <si>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</si>
  <si>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</si>
  <si>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</si>
  <si>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</si>
  <si>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</si>
  <si>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黄山区会计核算中心-农民工工资保证金
开户行：建行黄山支行
账号：3400 1696 3080 5035 6276-0001</t>
  </si>
  <si>
    <t>施工合同、投资协议、不领章承诺书</t>
  </si>
  <si>
    <t>中行蜀山支行</t>
  </si>
  <si>
    <t>1752 5719 0682</t>
  </si>
  <si>
    <t>管理费</t>
  </si>
  <si>
    <t>1%企税</t>
  </si>
  <si>
    <t>补扣转账费</t>
  </si>
  <si>
    <t>黄山明鸿劳务服务有限公司-黄沙石子水泥
开户行：中国银行太平支行
账号：1797 5464 1861</t>
  </si>
  <si>
    <t>建造师占用费</t>
  </si>
  <si>
    <t>黄山韶川建设工程有限公司-劳务
开户行：中国银行歙县支行
账号：1857 5798 6352</t>
  </si>
  <si>
    <t>转账费</t>
  </si>
  <si>
    <t>施工合同、投资协议、不领章承诺书、竣工、审计</t>
  </si>
  <si>
    <t>全部管理费</t>
  </si>
  <si>
    <t>全部企税</t>
  </si>
  <si>
    <t>黄山明鸿劳务服务有限公司-沙石
开户行：中国银行太平支行
账号：1797 5464 1861</t>
  </si>
  <si>
    <t>水利基金</t>
  </si>
  <si>
    <t>外经证2次</t>
  </si>
  <si>
    <t>安徽永泽建设工程有限公司黄山区分公司-沥青
开户行：徽商银行股份有限公司黄山太平支行
账号：2230 1745 7601 0000 02</t>
  </si>
  <si>
    <t>补异地预缴</t>
  </si>
  <si>
    <t>黄山明鸿劳务服务有限公司-挖机租赁
开户行：中国银行太平支行
账号：1797 5464 1861</t>
  </si>
  <si>
    <t>黄山明鸿劳务服务有限公司-护栏、标线
开户行：中国银行太平支行
账号：1797 5464 1861</t>
  </si>
  <si>
    <t>黄山明鸿劳务服务有限公司-运输
开户行：中国银行太平支行
账号：1797 5464 1861</t>
  </si>
  <si>
    <t>汪桂君-退异地预交税金
开户行：中国建设银行黄山市徽州区支行
账号：6236 6817 1000 0078 208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</si>
</sst>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.00_);[Red]\(0.00\)"/>
    <numFmt numFmtId="178" formatCode="yy/m/d;@"/>
    <numFmt numFmtId="179" formatCode="#,##0.00_ "/>
    <numFmt numFmtId="180" formatCode="yyyy&quot;年&quot;m&quot;月&quot;d&quot;日&quot;;@"/>
    <numFmt numFmtId="181" formatCode="0.00_ "/>
    <numFmt numFmtId="182" formatCode="#,##0_ "/>
    <numFmt numFmtId="183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12" applyNumberFormat="0" applyAlignment="0" applyProtection="0">
      <alignment vertical="center"/>
    </xf>
    <xf numFmtId="44" fontId="17" fillId="0" borderId="0">
      <protection locked="0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7" fillId="0" borderId="0">
      <protection locked="0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6" applyNumberFormat="0" applyAlignment="0" applyProtection="0">
      <alignment vertical="center"/>
    </xf>
    <xf numFmtId="0" fontId="29" fillId="13" borderId="12" applyNumberFormat="0" applyAlignment="0" applyProtection="0">
      <alignment vertical="center"/>
    </xf>
    <xf numFmtId="0" fontId="30" fillId="14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124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wrapText="1"/>
    </xf>
    <xf numFmtId="180" fontId="3" fillId="2" borderId="4" xfId="50" applyNumberFormat="1" applyFont="1" applyFill="1" applyBorder="1" applyAlignment="1" applyProtection="1">
      <alignment horizontal="center" vertical="center" wrapText="1"/>
    </xf>
    <xf numFmtId="179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 applyAlignment="1">
      <alignment horizontal="center" vertical="center"/>
    </xf>
    <xf numFmtId="179" fontId="5" fillId="2" borderId="4" xfId="50" applyNumberFormat="1" applyFont="1" applyFill="1" applyBorder="1" applyAlignment="1" applyProtection="1">
      <alignment horizontal="right" vertical="center" shrinkToFit="1"/>
    </xf>
    <xf numFmtId="181" fontId="0" fillId="0" borderId="2" xfId="0" applyNumberFormat="1" applyFont="1" applyFill="1" applyBorder="1" applyAlignment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right" vertical="center" shrinkToFit="1"/>
    </xf>
    <xf numFmtId="176" fontId="1" fillId="2" borderId="2" xfId="19" applyNumberFormat="1" applyFont="1" applyFill="1" applyBorder="1" applyAlignment="1" applyProtection="1">
      <alignment horizontal="center" vertical="center" wrapText="1"/>
    </xf>
    <xf numFmtId="179" fontId="1" fillId="2" borderId="4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vertical="center" shrinkToFit="1"/>
    </xf>
    <xf numFmtId="179" fontId="0" fillId="2" borderId="4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left" vertical="center" wrapText="1" shrinkToFit="1"/>
    </xf>
    <xf numFmtId="180" fontId="0" fillId="0" borderId="6" xfId="0" applyNumberFormat="1" applyFont="1" applyFill="1" applyBorder="1" applyAlignment="1">
      <alignment horizontal="center" vertical="center"/>
    </xf>
    <xf numFmtId="0" fontId="1" fillId="2" borderId="2" xfId="50" applyFont="1" applyFill="1" applyBorder="1" applyAlignment="1" applyProtection="1">
      <alignment horizontal="center" vertical="center"/>
    </xf>
    <xf numFmtId="180" fontId="0" fillId="2" borderId="2" xfId="50" applyNumberFormat="1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 wrapText="1"/>
    </xf>
    <xf numFmtId="180" fontId="6" fillId="0" borderId="6" xfId="0" applyNumberFormat="1" applyFont="1" applyFill="1" applyBorder="1" applyAlignment="1">
      <alignment horizontal="center" vertical="center"/>
    </xf>
    <xf numFmtId="179" fontId="7" fillId="2" borderId="4" xfId="50" applyNumberFormat="1" applyFont="1" applyFill="1" applyBorder="1" applyAlignment="1" applyProtection="1">
      <alignment horizontal="right" vertical="center" shrinkToFit="1"/>
    </xf>
    <xf numFmtId="181" fontId="8" fillId="2" borderId="2" xfId="4" applyNumberFormat="1" applyFont="1" applyFill="1" applyBorder="1" applyAlignment="1" applyProtection="1">
      <alignment horizontal="center" vertical="center" wrapText="1"/>
    </xf>
    <xf numFmtId="181" fontId="6" fillId="0" borderId="2" xfId="0" applyNumberFormat="1" applyFont="1" applyFill="1" applyBorder="1" applyAlignment="1">
      <alignment horizontal="center" vertical="center"/>
    </xf>
    <xf numFmtId="179" fontId="8" fillId="2" borderId="2" xfId="50" applyNumberFormat="1" applyFont="1" applyFill="1" applyBorder="1" applyAlignment="1" applyProtection="1">
      <alignment vertical="center" shrinkToFit="1"/>
    </xf>
    <xf numFmtId="176" fontId="8" fillId="2" borderId="2" xfId="19" applyNumberFormat="1" applyFont="1" applyFill="1" applyBorder="1" applyAlignment="1" applyProtection="1">
      <alignment horizontal="center" vertical="center" wrapText="1"/>
    </xf>
    <xf numFmtId="180" fontId="5" fillId="2" borderId="2" xfId="50" applyNumberFormat="1" applyFont="1" applyFill="1" applyBorder="1" applyAlignment="1" applyProtection="1">
      <alignment horizontal="center" vertical="center" shrinkToFit="1"/>
    </xf>
    <xf numFmtId="181" fontId="1" fillId="2" borderId="2" xfId="4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80" fontId="7" fillId="2" borderId="2" xfId="50" applyNumberFormat="1" applyFont="1" applyFill="1" applyBorder="1" applyAlignment="1" applyProtection="1">
      <alignment horizontal="center" vertical="center" shrinkToFit="1"/>
    </xf>
    <xf numFmtId="179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1" fontId="3" fillId="2" borderId="2" xfId="50" applyNumberFormat="1" applyFont="1" applyFill="1" applyBorder="1" applyAlignment="1" applyProtection="1">
      <alignment horizontal="center" vertical="center" shrinkToFit="1"/>
    </xf>
    <xf numFmtId="179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177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wrapText="1" shrinkToFit="1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179" fontId="3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9" fontId="8" fillId="2" borderId="2" xfId="50" applyNumberFormat="1" applyFont="1" applyFill="1" applyBorder="1" applyAlignment="1" applyProtection="1">
      <alignment horizontal="right" vertical="center" shrinkToFit="1"/>
    </xf>
    <xf numFmtId="179" fontId="8" fillId="2" borderId="2" xfId="50" applyNumberFormat="1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9" fontId="11" fillId="2" borderId="3" xfId="50" applyNumberFormat="1" applyFont="1" applyFill="1" applyBorder="1" applyAlignment="1" applyProtection="1">
      <alignment horizontal="center" vertical="center" shrinkToFit="1"/>
    </xf>
    <xf numFmtId="179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9" fontId="4" fillId="2" borderId="2" xfId="50" applyNumberFormat="1" applyFont="1" applyFill="1" applyBorder="1" applyAlignment="1" applyProtection="1">
      <alignment horizontal="center" vertical="center" wrapText="1"/>
    </xf>
    <xf numFmtId="179" fontId="5" fillId="2" borderId="2" xfId="50" applyNumberFormat="1" applyFont="1" applyFill="1" applyBorder="1" applyAlignment="1" applyProtection="1">
      <alignment horizontal="center" vertical="center" wrapText="1"/>
    </xf>
    <xf numFmtId="179" fontId="3" fillId="3" borderId="3" xfId="50" applyNumberFormat="1" applyFont="1" applyFill="1" applyBorder="1" applyAlignment="1" applyProtection="1">
      <alignment horizontal="center" vertical="center" wrapText="1"/>
    </xf>
    <xf numFmtId="179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9" fontId="3" fillId="2" borderId="3" xfId="50" applyNumberFormat="1" applyFont="1" applyFill="1" applyBorder="1" applyAlignment="1" applyProtection="1">
      <alignment vertical="center" wrapText="1"/>
    </xf>
    <xf numFmtId="179" fontId="3" fillId="2" borderId="5" xfId="50" applyNumberFormat="1" applyFont="1" applyFill="1" applyBorder="1" applyAlignment="1" applyProtection="1">
      <alignment vertical="center" wrapText="1"/>
    </xf>
    <xf numFmtId="179" fontId="0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81" fontId="1" fillId="2" borderId="2" xfId="50" applyNumberFormat="1" applyFont="1" applyFill="1" applyBorder="1" applyAlignment="1" applyProtection="1">
      <alignment horizontal="center" vertical="center"/>
    </xf>
    <xf numFmtId="10" fontId="6" fillId="0" borderId="2" xfId="0" applyNumberFormat="1" applyFont="1" applyFill="1" applyBorder="1" applyAlignment="1">
      <alignment vertical="center" wrapText="1"/>
    </xf>
    <xf numFmtId="179" fontId="12" fillId="2" borderId="2" xfId="50" applyNumberFormat="1" applyFont="1" applyFill="1" applyBorder="1" applyAlignment="1" applyProtection="1">
      <alignment horizontal="center" vertical="center" wrapText="1"/>
    </xf>
    <xf numFmtId="181" fontId="6" fillId="2" borderId="2" xfId="0" applyNumberFormat="1" applyFont="1" applyFill="1" applyBorder="1" applyAlignment="1">
      <alignment vertical="center"/>
    </xf>
    <xf numFmtId="181" fontId="8" fillId="2" borderId="2" xfId="50" applyNumberFormat="1" applyFont="1" applyFill="1" applyBorder="1" applyAlignment="1" applyProtection="1">
      <alignment horizontal="center" vertical="center"/>
    </xf>
    <xf numFmtId="181" fontId="0" fillId="2" borderId="2" xfId="0" applyNumberFormat="1" applyFont="1" applyFill="1" applyBorder="1" applyAlignment="1">
      <alignment vertical="center"/>
    </xf>
    <xf numFmtId="181" fontId="3" fillId="2" borderId="2" xfId="50" applyNumberFormat="1" applyFont="1" applyFill="1" applyBorder="1" applyAlignment="1" applyProtection="1">
      <alignment horizontal="right" vertical="center"/>
    </xf>
    <xf numFmtId="179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80" fontId="6" fillId="0" borderId="2" xfId="0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vertical="center"/>
    </xf>
    <xf numFmtId="179" fontId="8" fillId="2" borderId="2" xfId="50" applyNumberFormat="1" applyFont="1" applyFill="1" applyBorder="1" applyAlignment="1" applyProtection="1">
      <alignment horizontal="left" vertical="center" wrapText="1" shrinkToFit="1"/>
    </xf>
    <xf numFmtId="180" fontId="6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wrapText="1" shrinkToFit="1"/>
    </xf>
    <xf numFmtId="182" fontId="8" fillId="2" borderId="2" xfId="50" applyNumberFormat="1" applyFont="1" applyFill="1" applyBorder="1" applyAlignment="1" applyProtection="1">
      <alignment horizontal="center" vertical="center" shrinkToFit="1"/>
    </xf>
    <xf numFmtId="179" fontId="8" fillId="2" borderId="2" xfId="50" applyNumberFormat="1" applyFont="1" applyFill="1" applyBorder="1" applyAlignment="1" applyProtection="1">
      <alignment vertical="center" wrapText="1"/>
    </xf>
    <xf numFmtId="179" fontId="12" fillId="2" borderId="2" xfId="50" applyNumberFormat="1" applyFont="1" applyFill="1" applyBorder="1" applyAlignment="1" applyProtection="1">
      <alignment horizontal="right" vertical="center" shrinkToFit="1"/>
    </xf>
    <xf numFmtId="179" fontId="6" fillId="2" borderId="2" xfId="50" applyNumberFormat="1" applyFont="1" applyFill="1" applyBorder="1" applyAlignment="1" applyProtection="1">
      <alignment horizontal="left" vertical="center" wrapText="1"/>
    </xf>
    <xf numFmtId="179" fontId="6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79" fontId="8" fillId="2" borderId="4" xfId="50" applyNumberFormat="1" applyFont="1" applyFill="1" applyBorder="1" applyAlignment="1" applyProtection="1">
      <alignment horizontal="right" vertical="center" shrinkToFit="1"/>
    </xf>
    <xf numFmtId="181" fontId="6" fillId="0" borderId="2" xfId="0" applyNumberFormat="1" applyFont="1" applyFill="1" applyBorder="1" applyAlignment="1">
      <alignment horizontal="center" vertical="center" wrapText="1"/>
    </xf>
    <xf numFmtId="179" fontId="13" fillId="2" borderId="2" xfId="50" applyNumberFormat="1" applyFont="1" applyFill="1" applyBorder="1" applyAlignment="1" applyProtection="1">
      <alignment horizontal="right" vertical="center" shrinkToFit="1"/>
    </xf>
    <xf numFmtId="182" fontId="8" fillId="2" borderId="2" xfId="50" applyNumberFormat="1" applyFont="1" applyFill="1" applyBorder="1" applyAlignment="1" applyProtection="1">
      <alignment vertical="center" shrinkToFit="1"/>
    </xf>
    <xf numFmtId="10" fontId="6" fillId="0" borderId="2" xfId="0" applyNumberFormat="1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10.png"/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19050</xdr:colOff>
      <xdr:row>28</xdr:row>
      <xdr:rowOff>47625</xdr:rowOff>
    </xdr:from>
    <xdr:to>
      <xdr:col>5</xdr:col>
      <xdr:colOff>629285</xdr:colOff>
      <xdr:row>58</xdr:row>
      <xdr:rowOff>76200</xdr:rowOff>
    </xdr:to>
    <xdr:pic>
      <xdr:nvPicPr>
        <xdr:cNvPr id="2" name="图片 1" descr="`}%JVP}B{P9CGCG{B{F75Q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8274685"/>
          <a:ext cx="5902960" cy="5172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85725</xdr:colOff>
      <xdr:row>27</xdr:row>
      <xdr:rowOff>19050</xdr:rowOff>
    </xdr:from>
    <xdr:to>
      <xdr:col>5</xdr:col>
      <xdr:colOff>777875</xdr:colOff>
      <xdr:row>58</xdr:row>
      <xdr:rowOff>19050</xdr:rowOff>
    </xdr:to>
    <xdr:pic>
      <xdr:nvPicPr>
        <xdr:cNvPr id="3" name="图片 2" descr="1IZ34(YY%TK~A@W%I5H[%F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725" y="8074660"/>
          <a:ext cx="5984875" cy="5314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26</xdr:row>
      <xdr:rowOff>371475</xdr:rowOff>
    </xdr:from>
    <xdr:to>
      <xdr:col>7</xdr:col>
      <xdr:colOff>93980</xdr:colOff>
      <xdr:row>58</xdr:row>
      <xdr:rowOff>0</xdr:rowOff>
    </xdr:to>
    <xdr:pic>
      <xdr:nvPicPr>
        <xdr:cNvPr id="3" name="图片 2" descr="NOJV_O}@LE[)5M)RJI9BPK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98485"/>
          <a:ext cx="8171180" cy="5324475"/>
        </a:xfrm>
        <a:prstGeom prst="rect">
          <a:avLst/>
        </a:prstGeom>
      </xdr:spPr>
    </xdr:pic>
    <xdr:clientData/>
  </xdr:twoCellAnchor>
  <xdr:twoCellAnchor editAs="oneCell">
    <xdr:from>
      <xdr:col>7</xdr:col>
      <xdr:colOff>247650</xdr:colOff>
      <xdr:row>27</xdr:row>
      <xdr:rowOff>9525</xdr:rowOff>
    </xdr:from>
    <xdr:to>
      <xdr:col>16</xdr:col>
      <xdr:colOff>1717040</xdr:colOff>
      <xdr:row>58</xdr:row>
      <xdr:rowOff>76200</xdr:rowOff>
    </xdr:to>
    <xdr:pic>
      <xdr:nvPicPr>
        <xdr:cNvPr id="4" name="图片 3" descr="6S1KVDKTDZS9O)6~RX{Y}ZT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25485" y="8217535"/>
          <a:ext cx="8242300" cy="5381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76200</xdr:rowOff>
    </xdr:from>
    <xdr:to>
      <xdr:col>6</xdr:col>
      <xdr:colOff>1236345</xdr:colOff>
      <xdr:row>58</xdr:row>
      <xdr:rowOff>19050</xdr:rowOff>
    </xdr:to>
    <xdr:pic>
      <xdr:nvPicPr>
        <xdr:cNvPr id="4" name="图片 3" descr="AB[C4J2OC@88OGB}1GAYTC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9947910"/>
          <a:ext cx="7984490" cy="5086350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1047750</xdr:colOff>
      <xdr:row>28</xdr:row>
      <xdr:rowOff>0</xdr:rowOff>
    </xdr:from>
    <xdr:to>
      <xdr:col>16</xdr:col>
      <xdr:colOff>995045</xdr:colOff>
      <xdr:row>59</xdr:row>
      <xdr:rowOff>114300</xdr:rowOff>
    </xdr:to>
    <xdr:pic>
      <xdr:nvPicPr>
        <xdr:cNvPr id="2" name="图片 1" descr="Cache_-36e7cf72af4328cb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796530" y="9871710"/>
          <a:ext cx="8049260" cy="5429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114300</xdr:rowOff>
    </xdr:from>
    <xdr:to>
      <xdr:col>6</xdr:col>
      <xdr:colOff>1238885</xdr:colOff>
      <xdr:row>58</xdr:row>
      <xdr:rowOff>76200</xdr:rowOff>
    </xdr:to>
    <xdr:pic>
      <xdr:nvPicPr>
        <xdr:cNvPr id="4" name="图片 3" descr="2022-8-30一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970510"/>
          <a:ext cx="7987030" cy="5105400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1133475</xdr:colOff>
      <xdr:row>28</xdr:row>
      <xdr:rowOff>85725</xdr:rowOff>
    </xdr:from>
    <xdr:to>
      <xdr:col>16</xdr:col>
      <xdr:colOff>955675</xdr:colOff>
      <xdr:row>58</xdr:row>
      <xdr:rowOff>76200</xdr:rowOff>
    </xdr:to>
    <xdr:pic>
      <xdr:nvPicPr>
        <xdr:cNvPr id="5" name="图片 4" descr="2022-8-30二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82255" y="12941935"/>
          <a:ext cx="7924165" cy="51339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38</xdr:row>
      <xdr:rowOff>19050</xdr:rowOff>
    </xdr:from>
    <xdr:to>
      <xdr:col>6</xdr:col>
      <xdr:colOff>1315720</xdr:colOff>
      <xdr:row>68</xdr:row>
      <xdr:rowOff>66675</xdr:rowOff>
    </xdr:to>
    <xdr:pic>
      <xdr:nvPicPr>
        <xdr:cNvPr id="6" name="图片 5" descr="2022-8-30三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4589760"/>
          <a:ext cx="8063865" cy="5191125"/>
        </a:xfrm>
        <a:prstGeom prst="rect">
          <a:avLst/>
        </a:prstGeom>
      </xdr:spPr>
    </xdr:pic>
    <xdr:clientData/>
  </xdr:twoCellAnchor>
  <xdr:twoCellAnchor editAs="oneCell">
    <xdr:from>
      <xdr:col>6</xdr:col>
      <xdr:colOff>1190625</xdr:colOff>
      <xdr:row>38</xdr:row>
      <xdr:rowOff>76200</xdr:rowOff>
    </xdr:from>
    <xdr:to>
      <xdr:col>16</xdr:col>
      <xdr:colOff>1052830</xdr:colOff>
      <xdr:row>68</xdr:row>
      <xdr:rowOff>53975</xdr:rowOff>
    </xdr:to>
    <xdr:pic>
      <xdr:nvPicPr>
        <xdr:cNvPr id="7" name="图片 6" descr="2022-8-30四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939405" y="14646910"/>
          <a:ext cx="7964170" cy="5121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1"/>
      <c r="J2" s="7"/>
      <c r="K2" s="7"/>
      <c r="L2" s="7"/>
      <c r="M2" s="7"/>
      <c r="N2" s="7"/>
      <c r="O2" s="62" t="s">
        <v>4</v>
      </c>
      <c r="P2" s="62"/>
      <c r="Q2" s="80">
        <v>13746</v>
      </c>
      <c r="R2" s="63" t="s">
        <v>5</v>
      </c>
      <c r="S2" s="63"/>
      <c r="T2" s="81"/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759401.98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31"/>
      <c r="K3" s="31"/>
      <c r="L3" s="31"/>
      <c r="M3" s="31"/>
      <c r="N3" s="31"/>
      <c r="O3" s="6" t="s">
        <v>10</v>
      </c>
      <c r="P3" s="6"/>
      <c r="Q3" s="31" t="s">
        <v>11</v>
      </c>
      <c r="R3" s="83" t="s">
        <v>12</v>
      </c>
      <c r="S3" s="84"/>
      <c r="T3" s="85" t="s">
        <v>13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1" t="s">
        <v>17</v>
      </c>
      <c r="K4" s="31"/>
      <c r="L4" s="31"/>
      <c r="M4" s="31"/>
      <c r="N4" s="31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6" t="s">
        <v>22</v>
      </c>
      <c r="U4" s="8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8" t="s">
        <v>29</v>
      </c>
      <c r="R5" s="89"/>
      <c r="S5" s="89"/>
      <c r="T5" s="86" t="s">
        <v>30</v>
      </c>
      <c r="U5" s="9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1" t="s">
        <v>37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3" t="s">
        <v>45</v>
      </c>
      <c r="L7" s="63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54" customHeight="1" spans="1:16384">
      <c r="A8" s="48">
        <v>1</v>
      </c>
      <c r="B8" s="106">
        <v>44355</v>
      </c>
      <c r="C8" s="38"/>
      <c r="D8" s="107">
        <v>2000</v>
      </c>
      <c r="E8" s="40" t="s">
        <v>50</v>
      </c>
      <c r="F8" s="120" t="s">
        <v>51</v>
      </c>
      <c r="G8" s="70"/>
      <c r="H8" s="42"/>
      <c r="I8" s="70"/>
      <c r="J8" s="112"/>
      <c r="K8" s="48"/>
      <c r="L8" s="48"/>
      <c r="M8" s="70"/>
      <c r="N8" s="71" t="s">
        <v>52</v>
      </c>
      <c r="O8" s="115"/>
      <c r="P8" s="99"/>
      <c r="Q8" s="116" t="s">
        <v>53</v>
      </c>
      <c r="R8" s="95"/>
      <c r="S8" s="95"/>
      <c r="T8" s="117">
        <v>2000</v>
      </c>
      <c r="U8" s="9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8"/>
      <c r="B9" s="106"/>
      <c r="C9" s="119"/>
      <c r="D9" s="107"/>
      <c r="E9" s="40"/>
      <c r="F9" s="40"/>
      <c r="G9" s="41"/>
      <c r="H9" s="42"/>
      <c r="I9" s="70"/>
      <c r="J9" s="112"/>
      <c r="K9" s="95"/>
      <c r="L9" s="95"/>
      <c r="M9" s="70"/>
      <c r="N9" s="71"/>
      <c r="O9" s="115"/>
      <c r="P9" s="99"/>
      <c r="Q9" s="116"/>
      <c r="R9" s="99"/>
      <c r="S9" s="99"/>
      <c r="T9" s="117"/>
      <c r="U9" s="3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8"/>
      <c r="B10" s="106"/>
      <c r="C10" s="38"/>
      <c r="D10" s="107"/>
      <c r="E10" s="40"/>
      <c r="F10" s="40"/>
      <c r="G10" s="41"/>
      <c r="H10" s="42"/>
      <c r="I10" s="70"/>
      <c r="J10" s="108"/>
      <c r="K10" s="48"/>
      <c r="L10" s="48"/>
      <c r="M10" s="70"/>
      <c r="N10" s="71"/>
      <c r="O10" s="115"/>
      <c r="P10" s="99"/>
      <c r="Q10" s="116"/>
      <c r="R10" s="99"/>
      <c r="S10" s="99"/>
      <c r="T10" s="117"/>
      <c r="U10" s="3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8"/>
      <c r="B11" s="106"/>
      <c r="C11" s="119"/>
      <c r="D11" s="107"/>
      <c r="E11" s="40"/>
      <c r="F11" s="40"/>
      <c r="G11" s="108"/>
      <c r="H11" s="42"/>
      <c r="I11" s="70"/>
      <c r="J11" s="112"/>
      <c r="K11" s="95"/>
      <c r="L11" s="95"/>
      <c r="M11" s="70"/>
      <c r="N11" s="71"/>
      <c r="O11" s="122"/>
      <c r="P11" s="114"/>
      <c r="Q11" s="116"/>
      <c r="R11" s="99"/>
      <c r="S11" s="99"/>
      <c r="T11" s="117"/>
      <c r="U11" s="3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8"/>
      <c r="B12" s="106"/>
      <c r="C12" s="38"/>
      <c r="D12" s="107"/>
      <c r="E12" s="120"/>
      <c r="F12" s="40"/>
      <c r="G12" s="108"/>
      <c r="H12" s="42"/>
      <c r="I12" s="70"/>
      <c r="J12" s="108"/>
      <c r="K12" s="48"/>
      <c r="L12" s="48"/>
      <c r="M12" s="70"/>
      <c r="N12" s="71"/>
      <c r="O12" s="115"/>
      <c r="P12" s="99"/>
      <c r="Q12" s="116"/>
      <c r="R12" s="99"/>
      <c r="S12" s="99"/>
      <c r="T12" s="117"/>
      <c r="U12" s="3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1"/>
      <c r="B13" s="21"/>
      <c r="C13" s="22"/>
      <c r="D13" s="23"/>
      <c r="E13" s="24"/>
      <c r="F13" s="24"/>
      <c r="G13" s="32"/>
      <c r="H13" s="27"/>
      <c r="I13" s="26"/>
      <c r="J13" s="32"/>
      <c r="K13" s="34"/>
      <c r="L13" s="34"/>
      <c r="M13" s="26"/>
      <c r="N13" s="65"/>
      <c r="O13" s="69"/>
      <c r="P13" s="68"/>
      <c r="Q13" s="93"/>
      <c r="R13" s="9"/>
      <c r="S13" s="9"/>
      <c r="T13" s="94"/>
      <c r="U13" s="3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1"/>
      <c r="B14" s="33"/>
      <c r="C14" s="22"/>
      <c r="D14" s="23"/>
      <c r="E14" s="24"/>
      <c r="F14" s="24"/>
      <c r="G14" s="32"/>
      <c r="H14" s="27"/>
      <c r="I14" s="26"/>
      <c r="J14" s="32"/>
      <c r="K14" s="31"/>
      <c r="L14" s="31"/>
      <c r="M14" s="26"/>
      <c r="N14" s="65"/>
      <c r="O14" s="66"/>
      <c r="P14" s="9"/>
      <c r="Q14" s="118"/>
      <c r="R14" s="9"/>
      <c r="S14" s="9"/>
      <c r="T14" s="94"/>
      <c r="U14" s="97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8"/>
      <c r="B15" s="109"/>
      <c r="C15" s="38"/>
      <c r="D15" s="121"/>
      <c r="E15" s="40"/>
      <c r="F15" s="40"/>
      <c r="G15" s="108"/>
      <c r="H15" s="42"/>
      <c r="I15" s="70"/>
      <c r="J15" s="108"/>
      <c r="K15" s="95"/>
      <c r="L15" s="95"/>
      <c r="M15" s="70"/>
      <c r="N15" s="71"/>
      <c r="O15" s="115"/>
      <c r="P15" s="99"/>
      <c r="Q15" s="116"/>
      <c r="R15" s="99"/>
      <c r="S15" s="99"/>
      <c r="T15" s="117"/>
      <c r="U15" s="97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8"/>
      <c r="B16" s="37"/>
      <c r="C16" s="38"/>
      <c r="D16" s="39"/>
      <c r="E16" s="40"/>
      <c r="F16" s="40"/>
      <c r="G16" s="41"/>
      <c r="H16" s="42"/>
      <c r="I16" s="70"/>
      <c r="J16" s="70"/>
      <c r="K16" s="48"/>
      <c r="L16" s="48"/>
      <c r="M16" s="70"/>
      <c r="N16" s="71"/>
      <c r="O16" s="70"/>
      <c r="P16" s="71"/>
      <c r="Q16" s="123"/>
      <c r="R16" s="99"/>
      <c r="S16" s="99"/>
      <c r="T16" s="100"/>
      <c r="U16" s="97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1"/>
      <c r="B17" s="43"/>
      <c r="C17" s="22"/>
      <c r="D17" s="44"/>
      <c r="E17" s="64"/>
      <c r="F17" s="110"/>
      <c r="G17" s="45"/>
      <c r="H17" s="46"/>
      <c r="I17" s="26"/>
      <c r="J17" s="26"/>
      <c r="K17" s="26"/>
      <c r="L17" s="26"/>
      <c r="M17" s="26"/>
      <c r="N17" s="65"/>
      <c r="O17" s="26"/>
      <c r="P17" s="65"/>
      <c r="Q17" s="118"/>
      <c r="R17" s="9"/>
      <c r="S17" s="9"/>
      <c r="T17" s="102"/>
      <c r="U17" s="97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1"/>
      <c r="B18" s="43"/>
      <c r="C18" s="22"/>
      <c r="D18" s="44"/>
      <c r="E18" s="24"/>
      <c r="F18" s="24"/>
      <c r="G18" s="45"/>
      <c r="H18" s="47"/>
      <c r="I18" s="26"/>
      <c r="J18" s="26"/>
      <c r="K18" s="64"/>
      <c r="L18" s="64"/>
      <c r="M18" s="26"/>
      <c r="N18" s="65"/>
      <c r="O18" s="26"/>
      <c r="P18" s="65"/>
      <c r="Q18" s="118"/>
      <c r="R18" s="9"/>
      <c r="S18" s="9"/>
      <c r="T18" s="102"/>
      <c r="U18" s="97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1"/>
      <c r="B19" s="43"/>
      <c r="C19" s="111"/>
      <c r="D19" s="44"/>
      <c r="E19" s="64"/>
      <c r="F19" s="110"/>
      <c r="G19" s="45"/>
      <c r="H19" s="46"/>
      <c r="I19" s="26"/>
      <c r="J19" s="26"/>
      <c r="K19" s="26"/>
      <c r="L19" s="26"/>
      <c r="M19" s="26"/>
      <c r="N19" s="65"/>
      <c r="O19" s="26"/>
      <c r="P19" s="65"/>
      <c r="Q19" s="96"/>
      <c r="R19" s="9"/>
      <c r="S19" s="9"/>
      <c r="T19" s="102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1"/>
      <c r="B20" s="43"/>
      <c r="C20" s="22"/>
      <c r="D20" s="44"/>
      <c r="E20" s="24"/>
      <c r="F20" s="24"/>
      <c r="G20" s="45"/>
      <c r="H20" s="47"/>
      <c r="I20" s="26"/>
      <c r="J20" s="26"/>
      <c r="K20" s="26"/>
      <c r="L20" s="26"/>
      <c r="M20" s="26"/>
      <c r="N20" s="65"/>
      <c r="O20" s="26"/>
      <c r="P20" s="65"/>
      <c r="Q20" s="96"/>
      <c r="R20" s="9"/>
      <c r="S20" s="9"/>
      <c r="T20" s="102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1"/>
      <c r="B21" s="43"/>
      <c r="C21" s="22"/>
      <c r="D21" s="44"/>
      <c r="E21" s="24"/>
      <c r="F21" s="24"/>
      <c r="G21" s="45"/>
      <c r="H21" s="47"/>
      <c r="I21" s="26"/>
      <c r="J21" s="26"/>
      <c r="K21" s="26"/>
      <c r="L21" s="26"/>
      <c r="M21" s="26"/>
      <c r="N21" s="65"/>
      <c r="O21" s="26"/>
      <c r="P21" s="65"/>
      <c r="Q21" s="96"/>
      <c r="R21" s="9"/>
      <c r="S21" s="9"/>
      <c r="T21" s="102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8"/>
      <c r="B22" s="49"/>
      <c r="C22" s="38"/>
      <c r="D22" s="39"/>
      <c r="E22" s="40"/>
      <c r="F22" s="40"/>
      <c r="G22" s="50"/>
      <c r="H22" s="51"/>
      <c r="I22" s="70"/>
      <c r="J22" s="70"/>
      <c r="K22" s="70"/>
      <c r="L22" s="70"/>
      <c r="M22" s="70"/>
      <c r="N22" s="71"/>
      <c r="O22" s="70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8"/>
      <c r="B23" s="49"/>
      <c r="C23" s="38"/>
      <c r="D23" s="39"/>
      <c r="E23" s="40"/>
      <c r="F23" s="40"/>
      <c r="G23" s="50"/>
      <c r="H23" s="51"/>
      <c r="I23" s="70"/>
      <c r="J23" s="70"/>
      <c r="K23" s="70"/>
      <c r="L23" s="70"/>
      <c r="M23" s="70"/>
      <c r="N23" s="71"/>
      <c r="O23" s="70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8"/>
      <c r="B24" s="49"/>
      <c r="C24" s="38"/>
      <c r="D24" s="39"/>
      <c r="E24" s="40"/>
      <c r="F24" s="40"/>
      <c r="G24" s="50"/>
      <c r="H24" s="51"/>
      <c r="I24" s="70"/>
      <c r="J24" s="70"/>
      <c r="K24" s="70"/>
      <c r="L24" s="70"/>
      <c r="M24" s="70"/>
      <c r="N24" s="71"/>
      <c r="O24" s="70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2">
        <f>SUM(C8:C24)</f>
        <v>0</v>
      </c>
      <c r="D25" s="53">
        <f>SUM(D8:D24)</f>
        <v>2000</v>
      </c>
      <c r="E25" s="54"/>
      <c r="F25" s="54"/>
      <c r="G25" s="54"/>
      <c r="H25" s="52" t="s">
        <v>55</v>
      </c>
      <c r="I25" s="66">
        <f>SUM(I8:I24)</f>
        <v>0</v>
      </c>
      <c r="J25" s="54"/>
      <c r="K25" s="66">
        <f>SUM(K8:K17)</f>
        <v>0</v>
      </c>
      <c r="L25" s="66"/>
      <c r="M25" s="66">
        <f>SUM(M8:M24)</f>
        <v>0</v>
      </c>
      <c r="N25" s="52" t="s">
        <v>55</v>
      </c>
      <c r="O25" s="66">
        <f>SUM(O8:O24)</f>
        <v>0</v>
      </c>
      <c r="P25" s="52" t="s">
        <v>55</v>
      </c>
      <c r="Q25" s="52" t="s">
        <v>55</v>
      </c>
      <c r="R25" s="52"/>
      <c r="S25" s="52"/>
      <c r="T25" s="66">
        <f>SUM(T8:T24)</f>
        <v>2000</v>
      </c>
      <c r="U25" s="10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5" t="s">
        <v>56</v>
      </c>
      <c r="B26" s="55"/>
      <c r="C26" s="55" t="s">
        <v>57</v>
      </c>
      <c r="D26" s="55"/>
      <c r="E26" s="55"/>
      <c r="F26" s="56">
        <f>O26</f>
        <v>2000</v>
      </c>
      <c r="G26" s="57"/>
      <c r="H26" s="58" t="s">
        <v>58</v>
      </c>
      <c r="I26" s="72"/>
      <c r="J26" s="72"/>
      <c r="K26" s="72"/>
      <c r="L26" s="72"/>
      <c r="M26" s="73"/>
      <c r="N26" s="55" t="s">
        <v>59</v>
      </c>
      <c r="O26" s="74">
        <v>2000</v>
      </c>
      <c r="P26" s="75"/>
      <c r="Q26" s="75"/>
      <c r="R26" s="75"/>
      <c r="S26" s="75"/>
      <c r="T26" s="75"/>
      <c r="U26" s="10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5"/>
      <c r="B27" s="55"/>
      <c r="C27" s="55" t="s">
        <v>60</v>
      </c>
      <c r="D27" s="55"/>
      <c r="E27" s="55"/>
      <c r="F27" s="56">
        <v>0</v>
      </c>
      <c r="G27" s="57"/>
      <c r="H27" s="59"/>
      <c r="I27" s="76"/>
      <c r="J27" s="76"/>
      <c r="K27" s="76"/>
      <c r="L27" s="76"/>
      <c r="M27" s="77"/>
      <c r="N27" s="55" t="s">
        <v>61</v>
      </c>
      <c r="O27" s="78">
        <f>O26</f>
        <v>2000</v>
      </c>
      <c r="P27" s="79"/>
      <c r="Q27" s="79"/>
      <c r="R27" s="79"/>
      <c r="S27" s="79"/>
      <c r="T27" s="79"/>
      <c r="U27" s="10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0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1"/>
      <c r="J2" s="7"/>
      <c r="K2" s="7"/>
      <c r="L2" s="7"/>
      <c r="M2" s="7"/>
      <c r="N2" s="7"/>
      <c r="O2" s="62" t="s">
        <v>4</v>
      </c>
      <c r="P2" s="62"/>
      <c r="Q2" s="80">
        <v>13746</v>
      </c>
      <c r="R2" s="63" t="s">
        <v>5</v>
      </c>
      <c r="S2" s="63"/>
      <c r="T2" s="81"/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759401.98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31"/>
      <c r="K3" s="31"/>
      <c r="L3" s="31"/>
      <c r="M3" s="31"/>
      <c r="N3" s="31"/>
      <c r="O3" s="6" t="s">
        <v>10</v>
      </c>
      <c r="P3" s="6"/>
      <c r="Q3" s="31" t="s">
        <v>11</v>
      </c>
      <c r="R3" s="83" t="s">
        <v>12</v>
      </c>
      <c r="S3" s="84"/>
      <c r="T3" s="85" t="s">
        <v>13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1" t="s">
        <v>17</v>
      </c>
      <c r="K4" s="31"/>
      <c r="L4" s="31"/>
      <c r="M4" s="31"/>
      <c r="N4" s="31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6" t="s">
        <v>22</v>
      </c>
      <c r="U4" s="8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8" t="s">
        <v>29</v>
      </c>
      <c r="R5" s="89"/>
      <c r="S5" s="89"/>
      <c r="T5" s="86" t="s">
        <v>30</v>
      </c>
      <c r="U5" s="9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1" t="s">
        <v>37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3" t="s">
        <v>45</v>
      </c>
      <c r="L7" s="63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54" customHeight="1" spans="1:16384">
      <c r="A8" s="31">
        <v>1</v>
      </c>
      <c r="B8" s="21">
        <v>44355</v>
      </c>
      <c r="C8" s="22"/>
      <c r="D8" s="23">
        <v>2000</v>
      </c>
      <c r="E8" s="24" t="s">
        <v>50</v>
      </c>
      <c r="F8" s="25" t="s">
        <v>51</v>
      </c>
      <c r="G8" s="26"/>
      <c r="H8" s="27"/>
      <c r="I8" s="26"/>
      <c r="J8" s="64"/>
      <c r="K8" s="31"/>
      <c r="L8" s="31"/>
      <c r="M8" s="26"/>
      <c r="N8" s="65" t="s">
        <v>52</v>
      </c>
      <c r="O8" s="66"/>
      <c r="P8" s="9"/>
      <c r="Q8" s="93" t="s">
        <v>53</v>
      </c>
      <c r="R8" s="34"/>
      <c r="S8" s="34"/>
      <c r="T8" s="94">
        <v>2000</v>
      </c>
      <c r="U8" s="9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8">
        <v>2</v>
      </c>
      <c r="B9" s="106">
        <v>44419</v>
      </c>
      <c r="C9" s="119"/>
      <c r="D9" s="107">
        <v>40000</v>
      </c>
      <c r="E9" s="40" t="s">
        <v>50</v>
      </c>
      <c r="F9" s="120" t="s">
        <v>51</v>
      </c>
      <c r="G9" s="41"/>
      <c r="H9" s="42"/>
      <c r="I9" s="70"/>
      <c r="J9" s="112"/>
      <c r="K9" s="95"/>
      <c r="L9" s="95"/>
      <c r="M9" s="70"/>
      <c r="N9" s="71" t="s">
        <v>52</v>
      </c>
      <c r="O9" s="115"/>
      <c r="P9" s="99"/>
      <c r="Q9" s="116" t="s">
        <v>62</v>
      </c>
      <c r="R9" s="99"/>
      <c r="S9" s="99"/>
      <c r="T9" s="117">
        <v>40000</v>
      </c>
      <c r="U9" s="3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8"/>
      <c r="B10" s="106"/>
      <c r="C10" s="38"/>
      <c r="D10" s="107"/>
      <c r="E10" s="40"/>
      <c r="F10" s="40"/>
      <c r="G10" s="41"/>
      <c r="H10" s="42"/>
      <c r="I10" s="70"/>
      <c r="J10" s="108"/>
      <c r="K10" s="48"/>
      <c r="L10" s="48"/>
      <c r="M10" s="70"/>
      <c r="N10" s="71"/>
      <c r="O10" s="115"/>
      <c r="P10" s="99"/>
      <c r="Q10" s="116"/>
      <c r="R10" s="99"/>
      <c r="S10" s="99"/>
      <c r="T10" s="117"/>
      <c r="U10" s="3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8"/>
      <c r="B11" s="106"/>
      <c r="C11" s="119"/>
      <c r="D11" s="107"/>
      <c r="E11" s="40"/>
      <c r="F11" s="40"/>
      <c r="G11" s="108"/>
      <c r="H11" s="42"/>
      <c r="I11" s="70"/>
      <c r="J11" s="112"/>
      <c r="K11" s="95"/>
      <c r="L11" s="95"/>
      <c r="M11" s="70"/>
      <c r="N11" s="71"/>
      <c r="O11" s="122"/>
      <c r="P11" s="114"/>
      <c r="Q11" s="116"/>
      <c r="R11" s="99"/>
      <c r="S11" s="99"/>
      <c r="T11" s="117"/>
      <c r="U11" s="3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8"/>
      <c r="B12" s="106"/>
      <c r="C12" s="38"/>
      <c r="D12" s="107"/>
      <c r="E12" s="120"/>
      <c r="F12" s="40"/>
      <c r="G12" s="108"/>
      <c r="H12" s="42"/>
      <c r="I12" s="70"/>
      <c r="J12" s="108"/>
      <c r="K12" s="48"/>
      <c r="L12" s="48"/>
      <c r="M12" s="70"/>
      <c r="N12" s="71"/>
      <c r="O12" s="115"/>
      <c r="P12" s="99"/>
      <c r="Q12" s="116"/>
      <c r="R12" s="99"/>
      <c r="S12" s="99"/>
      <c r="T12" s="117"/>
      <c r="U12" s="3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1"/>
      <c r="B13" s="21"/>
      <c r="C13" s="22"/>
      <c r="D13" s="23"/>
      <c r="E13" s="24"/>
      <c r="F13" s="24"/>
      <c r="G13" s="32"/>
      <c r="H13" s="27"/>
      <c r="I13" s="26"/>
      <c r="J13" s="32"/>
      <c r="K13" s="34"/>
      <c r="L13" s="34"/>
      <c r="M13" s="26"/>
      <c r="N13" s="65"/>
      <c r="O13" s="69"/>
      <c r="P13" s="68"/>
      <c r="Q13" s="93"/>
      <c r="R13" s="9"/>
      <c r="S13" s="9"/>
      <c r="T13" s="94"/>
      <c r="U13" s="3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1"/>
      <c r="B14" s="33"/>
      <c r="C14" s="22"/>
      <c r="D14" s="23"/>
      <c r="E14" s="24"/>
      <c r="F14" s="24"/>
      <c r="G14" s="32"/>
      <c r="H14" s="27"/>
      <c r="I14" s="26"/>
      <c r="J14" s="32"/>
      <c r="K14" s="31"/>
      <c r="L14" s="31"/>
      <c r="M14" s="26"/>
      <c r="N14" s="65"/>
      <c r="O14" s="66"/>
      <c r="P14" s="9"/>
      <c r="Q14" s="118"/>
      <c r="R14" s="9"/>
      <c r="S14" s="9"/>
      <c r="T14" s="94"/>
      <c r="U14" s="97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8"/>
      <c r="B15" s="109"/>
      <c r="C15" s="38"/>
      <c r="D15" s="121"/>
      <c r="E15" s="40"/>
      <c r="F15" s="40"/>
      <c r="G15" s="108"/>
      <c r="H15" s="42"/>
      <c r="I15" s="70"/>
      <c r="J15" s="108"/>
      <c r="K15" s="95"/>
      <c r="L15" s="95"/>
      <c r="M15" s="70"/>
      <c r="N15" s="71"/>
      <c r="O15" s="115"/>
      <c r="P15" s="99"/>
      <c r="Q15" s="116"/>
      <c r="R15" s="99"/>
      <c r="S15" s="99"/>
      <c r="T15" s="117"/>
      <c r="U15" s="97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8"/>
      <c r="B16" s="37"/>
      <c r="C16" s="38"/>
      <c r="D16" s="39"/>
      <c r="E16" s="40"/>
      <c r="F16" s="40"/>
      <c r="G16" s="41"/>
      <c r="H16" s="42"/>
      <c r="I16" s="70"/>
      <c r="J16" s="70"/>
      <c r="K16" s="48"/>
      <c r="L16" s="48"/>
      <c r="M16" s="70"/>
      <c r="N16" s="71"/>
      <c r="O16" s="70"/>
      <c r="P16" s="71"/>
      <c r="Q16" s="123"/>
      <c r="R16" s="99"/>
      <c r="S16" s="99"/>
      <c r="T16" s="100"/>
      <c r="U16" s="97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1"/>
      <c r="B17" s="43"/>
      <c r="C17" s="22"/>
      <c r="D17" s="44"/>
      <c r="E17" s="64"/>
      <c r="F17" s="110"/>
      <c r="G17" s="45"/>
      <c r="H17" s="46"/>
      <c r="I17" s="26"/>
      <c r="J17" s="26"/>
      <c r="K17" s="26"/>
      <c r="L17" s="26"/>
      <c r="M17" s="26"/>
      <c r="N17" s="65"/>
      <c r="O17" s="26"/>
      <c r="P17" s="65"/>
      <c r="Q17" s="118"/>
      <c r="R17" s="9"/>
      <c r="S17" s="9"/>
      <c r="T17" s="102"/>
      <c r="U17" s="97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1"/>
      <c r="B18" s="43"/>
      <c r="C18" s="22"/>
      <c r="D18" s="44"/>
      <c r="E18" s="24"/>
      <c r="F18" s="24"/>
      <c r="G18" s="45"/>
      <c r="H18" s="47"/>
      <c r="I18" s="26"/>
      <c r="J18" s="26"/>
      <c r="K18" s="64"/>
      <c r="L18" s="64"/>
      <c r="M18" s="26"/>
      <c r="N18" s="65"/>
      <c r="O18" s="26"/>
      <c r="P18" s="65"/>
      <c r="Q18" s="118"/>
      <c r="R18" s="9"/>
      <c r="S18" s="9"/>
      <c r="T18" s="102"/>
      <c r="U18" s="97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1"/>
      <c r="B19" s="43"/>
      <c r="C19" s="111"/>
      <c r="D19" s="44"/>
      <c r="E19" s="64"/>
      <c r="F19" s="110"/>
      <c r="G19" s="45"/>
      <c r="H19" s="46"/>
      <c r="I19" s="26"/>
      <c r="J19" s="26"/>
      <c r="K19" s="26"/>
      <c r="L19" s="26"/>
      <c r="M19" s="26"/>
      <c r="N19" s="65"/>
      <c r="O19" s="26"/>
      <c r="P19" s="65"/>
      <c r="Q19" s="96"/>
      <c r="R19" s="9"/>
      <c r="S19" s="9"/>
      <c r="T19" s="102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1"/>
      <c r="B20" s="43"/>
      <c r="C20" s="22"/>
      <c r="D20" s="44"/>
      <c r="E20" s="24"/>
      <c r="F20" s="24"/>
      <c r="G20" s="45"/>
      <c r="H20" s="47"/>
      <c r="I20" s="26"/>
      <c r="J20" s="26"/>
      <c r="K20" s="26"/>
      <c r="L20" s="26"/>
      <c r="M20" s="26"/>
      <c r="N20" s="65"/>
      <c r="O20" s="26"/>
      <c r="P20" s="65"/>
      <c r="Q20" s="96"/>
      <c r="R20" s="9"/>
      <c r="S20" s="9"/>
      <c r="T20" s="102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1"/>
      <c r="B21" s="43"/>
      <c r="C21" s="22"/>
      <c r="D21" s="44"/>
      <c r="E21" s="24"/>
      <c r="F21" s="24"/>
      <c r="G21" s="45"/>
      <c r="H21" s="47"/>
      <c r="I21" s="26"/>
      <c r="J21" s="26"/>
      <c r="K21" s="26"/>
      <c r="L21" s="26"/>
      <c r="M21" s="26"/>
      <c r="N21" s="65"/>
      <c r="O21" s="26"/>
      <c r="P21" s="65"/>
      <c r="Q21" s="96"/>
      <c r="R21" s="9"/>
      <c r="S21" s="9"/>
      <c r="T21" s="102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8"/>
      <c r="B22" s="49"/>
      <c r="C22" s="38"/>
      <c r="D22" s="39"/>
      <c r="E22" s="40"/>
      <c r="F22" s="40"/>
      <c r="G22" s="50"/>
      <c r="H22" s="51"/>
      <c r="I22" s="70"/>
      <c r="J22" s="70"/>
      <c r="K22" s="70"/>
      <c r="L22" s="70"/>
      <c r="M22" s="70"/>
      <c r="N22" s="71"/>
      <c r="O22" s="70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8"/>
      <c r="B23" s="49"/>
      <c r="C23" s="38"/>
      <c r="D23" s="39"/>
      <c r="E23" s="40"/>
      <c r="F23" s="40"/>
      <c r="G23" s="50"/>
      <c r="H23" s="51"/>
      <c r="I23" s="70"/>
      <c r="J23" s="70"/>
      <c r="K23" s="70"/>
      <c r="L23" s="70"/>
      <c r="M23" s="70"/>
      <c r="N23" s="71"/>
      <c r="O23" s="70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8"/>
      <c r="B24" s="49"/>
      <c r="C24" s="38"/>
      <c r="D24" s="39"/>
      <c r="E24" s="40"/>
      <c r="F24" s="40"/>
      <c r="G24" s="50"/>
      <c r="H24" s="51"/>
      <c r="I24" s="70"/>
      <c r="J24" s="70"/>
      <c r="K24" s="70"/>
      <c r="L24" s="70"/>
      <c r="M24" s="70"/>
      <c r="N24" s="71"/>
      <c r="O24" s="70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2">
        <f>SUM(C8:C24)</f>
        <v>0</v>
      </c>
      <c r="D25" s="53">
        <f>SUM(D8:D24)</f>
        <v>42000</v>
      </c>
      <c r="E25" s="54"/>
      <c r="F25" s="54"/>
      <c r="G25" s="54"/>
      <c r="H25" s="52" t="s">
        <v>55</v>
      </c>
      <c r="I25" s="66">
        <f>SUM(I8:I24)</f>
        <v>0</v>
      </c>
      <c r="J25" s="54"/>
      <c r="K25" s="66">
        <f>SUM(K8:K17)</f>
        <v>0</v>
      </c>
      <c r="L25" s="66"/>
      <c r="M25" s="66">
        <f>SUM(M8:M24)</f>
        <v>0</v>
      </c>
      <c r="N25" s="52" t="s">
        <v>55</v>
      </c>
      <c r="O25" s="66">
        <f>SUM(O8:O24)</f>
        <v>0</v>
      </c>
      <c r="P25" s="52" t="s">
        <v>55</v>
      </c>
      <c r="Q25" s="52" t="s">
        <v>55</v>
      </c>
      <c r="R25" s="52"/>
      <c r="S25" s="52"/>
      <c r="T25" s="66">
        <f>SUM(T8:T24)</f>
        <v>42000</v>
      </c>
      <c r="U25" s="103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5" t="s">
        <v>56</v>
      </c>
      <c r="B26" s="55"/>
      <c r="C26" s="55" t="s">
        <v>57</v>
      </c>
      <c r="D26" s="55"/>
      <c r="E26" s="55"/>
      <c r="F26" s="56">
        <f>O26</f>
        <v>40000</v>
      </c>
      <c r="G26" s="57"/>
      <c r="H26" s="58" t="s">
        <v>58</v>
      </c>
      <c r="I26" s="72"/>
      <c r="J26" s="72"/>
      <c r="K26" s="72"/>
      <c r="L26" s="72"/>
      <c r="M26" s="73"/>
      <c r="N26" s="55" t="s">
        <v>59</v>
      </c>
      <c r="O26" s="74">
        <v>40000</v>
      </c>
      <c r="P26" s="75"/>
      <c r="Q26" s="75"/>
      <c r="R26" s="75"/>
      <c r="S26" s="75"/>
      <c r="T26" s="75"/>
      <c r="U26" s="10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5"/>
      <c r="B27" s="55"/>
      <c r="C27" s="55" t="s">
        <v>60</v>
      </c>
      <c r="D27" s="55"/>
      <c r="E27" s="55"/>
      <c r="F27" s="56">
        <v>0</v>
      </c>
      <c r="G27" s="57"/>
      <c r="H27" s="59"/>
      <c r="I27" s="76"/>
      <c r="J27" s="76"/>
      <c r="K27" s="76"/>
      <c r="L27" s="76"/>
      <c r="M27" s="77"/>
      <c r="N27" s="55" t="s">
        <v>61</v>
      </c>
      <c r="O27" s="78">
        <f>O26</f>
        <v>40000</v>
      </c>
      <c r="P27" s="79"/>
      <c r="Q27" s="79"/>
      <c r="R27" s="79"/>
      <c r="S27" s="79"/>
      <c r="T27" s="79"/>
      <c r="U27" s="10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0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1"/>
      <c r="J2" s="7"/>
      <c r="K2" s="7"/>
      <c r="L2" s="7"/>
      <c r="M2" s="7"/>
      <c r="N2" s="7"/>
      <c r="O2" s="62" t="s">
        <v>4</v>
      </c>
      <c r="P2" s="62"/>
      <c r="Q2" s="80">
        <v>13746</v>
      </c>
      <c r="R2" s="63" t="s">
        <v>5</v>
      </c>
      <c r="S2" s="63"/>
      <c r="T2" s="81"/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759401.98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31" t="s">
        <v>63</v>
      </c>
      <c r="K3" s="31"/>
      <c r="L3" s="31"/>
      <c r="M3" s="31"/>
      <c r="N3" s="31"/>
      <c r="O3" s="6" t="s">
        <v>10</v>
      </c>
      <c r="P3" s="6"/>
      <c r="Q3" s="31" t="s">
        <v>11</v>
      </c>
      <c r="R3" s="83" t="s">
        <v>12</v>
      </c>
      <c r="S3" s="84"/>
      <c r="T3" s="85" t="s">
        <v>13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>
        <v>873988.28</v>
      </c>
      <c r="D4" s="9"/>
      <c r="E4" s="9"/>
      <c r="F4" s="9" t="s">
        <v>15</v>
      </c>
      <c r="G4" s="11"/>
      <c r="H4" s="6" t="s">
        <v>16</v>
      </c>
      <c r="I4" s="6"/>
      <c r="J4" s="31" t="s">
        <v>17</v>
      </c>
      <c r="K4" s="31"/>
      <c r="L4" s="31"/>
      <c r="M4" s="31"/>
      <c r="N4" s="31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6" t="s">
        <v>22</v>
      </c>
      <c r="U4" s="8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8" t="s">
        <v>29</v>
      </c>
      <c r="R5" s="89"/>
      <c r="S5" s="89"/>
      <c r="T5" s="86" t="s">
        <v>30</v>
      </c>
      <c r="U5" s="9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1" t="s">
        <v>37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3" t="s">
        <v>45</v>
      </c>
      <c r="L7" s="63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54" customHeight="1" spans="1:16384">
      <c r="A8" s="31">
        <v>1</v>
      </c>
      <c r="B8" s="21">
        <v>44355</v>
      </c>
      <c r="C8" s="22"/>
      <c r="D8" s="23">
        <v>2000</v>
      </c>
      <c r="E8" s="24" t="s">
        <v>50</v>
      </c>
      <c r="F8" s="25" t="s">
        <v>51</v>
      </c>
      <c r="G8" s="26"/>
      <c r="H8" s="27"/>
      <c r="I8" s="26"/>
      <c r="J8" s="64"/>
      <c r="K8" s="31"/>
      <c r="L8" s="31"/>
      <c r="M8" s="26"/>
      <c r="N8" s="65" t="s">
        <v>52</v>
      </c>
      <c r="O8" s="66"/>
      <c r="P8" s="9"/>
      <c r="Q8" s="93" t="s">
        <v>53</v>
      </c>
      <c r="R8" s="34"/>
      <c r="S8" s="34"/>
      <c r="T8" s="94">
        <v>2000</v>
      </c>
      <c r="U8" s="9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1">
        <v>2</v>
      </c>
      <c r="B9" s="21">
        <v>44419</v>
      </c>
      <c r="C9" s="28"/>
      <c r="D9" s="23">
        <v>40000</v>
      </c>
      <c r="E9" s="24" t="s">
        <v>50</v>
      </c>
      <c r="F9" s="25" t="s">
        <v>51</v>
      </c>
      <c r="G9" s="29"/>
      <c r="H9" s="27"/>
      <c r="I9" s="26"/>
      <c r="J9" s="64"/>
      <c r="K9" s="34"/>
      <c r="L9" s="34"/>
      <c r="M9" s="26"/>
      <c r="N9" s="65" t="s">
        <v>52</v>
      </c>
      <c r="O9" s="66"/>
      <c r="P9" s="9"/>
      <c r="Q9" s="93" t="s">
        <v>62</v>
      </c>
      <c r="R9" s="9"/>
      <c r="S9" s="9"/>
      <c r="T9" s="94">
        <v>40000</v>
      </c>
      <c r="U9" s="3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48">
        <v>3</v>
      </c>
      <c r="B10" s="106">
        <v>44426</v>
      </c>
      <c r="C10" s="38">
        <v>26820.59</v>
      </c>
      <c r="D10" s="107"/>
      <c r="E10" s="40" t="s">
        <v>64</v>
      </c>
      <c r="F10" s="40" t="s">
        <v>65</v>
      </c>
      <c r="G10" s="41"/>
      <c r="H10" s="42">
        <v>0.01</v>
      </c>
      <c r="I10" s="70">
        <v>2278.21</v>
      </c>
      <c r="J10" s="112" t="s">
        <v>66</v>
      </c>
      <c r="K10" s="48">
        <v>2278.21</v>
      </c>
      <c r="L10" s="48" t="s">
        <v>67</v>
      </c>
      <c r="M10" s="70">
        <v>100</v>
      </c>
      <c r="N10" s="71" t="s">
        <v>68</v>
      </c>
      <c r="O10" s="115"/>
      <c r="P10" s="99"/>
      <c r="Q10" s="116" t="s">
        <v>69</v>
      </c>
      <c r="R10" s="99">
        <v>158900</v>
      </c>
      <c r="S10" s="99">
        <v>158900</v>
      </c>
      <c r="T10" s="117">
        <v>158900</v>
      </c>
      <c r="U10" s="3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48"/>
      <c r="B11" s="106"/>
      <c r="C11" s="119">
        <v>201000</v>
      </c>
      <c r="D11" s="107"/>
      <c r="E11" s="40" t="s">
        <v>64</v>
      </c>
      <c r="F11" s="40" t="s">
        <v>65</v>
      </c>
      <c r="G11" s="108"/>
      <c r="H11" s="42"/>
      <c r="I11" s="70"/>
      <c r="J11" s="112"/>
      <c r="K11" s="95"/>
      <c r="L11" s="95"/>
      <c r="M11" s="70">
        <v>5000</v>
      </c>
      <c r="N11" s="71" t="s">
        <v>70</v>
      </c>
      <c r="O11" s="122"/>
      <c r="P11" s="114"/>
      <c r="Q11" s="116" t="s">
        <v>71</v>
      </c>
      <c r="R11" s="99">
        <v>253000</v>
      </c>
      <c r="S11" s="99"/>
      <c r="T11" s="117">
        <v>59114.17</v>
      </c>
      <c r="U11" s="3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8"/>
      <c r="B12" s="106"/>
      <c r="C12" s="38"/>
      <c r="D12" s="107"/>
      <c r="E12" s="120"/>
      <c r="F12" s="40"/>
      <c r="G12" s="108"/>
      <c r="H12" s="42"/>
      <c r="I12" s="70"/>
      <c r="J12" s="108"/>
      <c r="K12" s="48"/>
      <c r="L12" s="48"/>
      <c r="M12" s="70">
        <v>150</v>
      </c>
      <c r="N12" s="71" t="s">
        <v>72</v>
      </c>
      <c r="O12" s="115"/>
      <c r="P12" s="99"/>
      <c r="Q12" s="116"/>
      <c r="R12" s="99"/>
      <c r="S12" s="99"/>
      <c r="T12" s="117"/>
      <c r="U12" s="3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1"/>
      <c r="B13" s="21"/>
      <c r="C13" s="22"/>
      <c r="D13" s="23"/>
      <c r="E13" s="24"/>
      <c r="F13" s="24"/>
      <c r="G13" s="32"/>
      <c r="H13" s="27"/>
      <c r="I13" s="26"/>
      <c r="J13" s="32"/>
      <c r="K13" s="34"/>
      <c r="L13" s="34"/>
      <c r="M13" s="26"/>
      <c r="N13" s="65"/>
      <c r="O13" s="69"/>
      <c r="P13" s="68"/>
      <c r="Q13" s="93"/>
      <c r="R13" s="9"/>
      <c r="S13" s="9"/>
      <c r="T13" s="94"/>
      <c r="U13" s="3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1"/>
      <c r="B14" s="33"/>
      <c r="C14" s="22"/>
      <c r="D14" s="23"/>
      <c r="E14" s="24"/>
      <c r="F14" s="24"/>
      <c r="G14" s="32"/>
      <c r="H14" s="27"/>
      <c r="I14" s="26"/>
      <c r="J14" s="32"/>
      <c r="K14" s="31"/>
      <c r="L14" s="31"/>
      <c r="M14" s="26"/>
      <c r="N14" s="65"/>
      <c r="O14" s="66"/>
      <c r="P14" s="9"/>
      <c r="Q14" s="118"/>
      <c r="R14" s="9"/>
      <c r="S14" s="9"/>
      <c r="T14" s="94"/>
      <c r="U14" s="97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8"/>
      <c r="B15" s="109"/>
      <c r="C15" s="38"/>
      <c r="D15" s="121"/>
      <c r="E15" s="40"/>
      <c r="F15" s="40"/>
      <c r="G15" s="108"/>
      <c r="H15" s="42"/>
      <c r="I15" s="70"/>
      <c r="J15" s="108"/>
      <c r="K15" s="95"/>
      <c r="L15" s="95"/>
      <c r="M15" s="70"/>
      <c r="N15" s="71"/>
      <c r="O15" s="115"/>
      <c r="P15" s="99"/>
      <c r="Q15" s="116"/>
      <c r="R15" s="99"/>
      <c r="S15" s="99"/>
      <c r="T15" s="117"/>
      <c r="U15" s="97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8"/>
      <c r="B16" s="37"/>
      <c r="C16" s="38"/>
      <c r="D16" s="39"/>
      <c r="E16" s="40"/>
      <c r="F16" s="40"/>
      <c r="G16" s="41"/>
      <c r="H16" s="42"/>
      <c r="I16" s="70"/>
      <c r="J16" s="70"/>
      <c r="K16" s="48"/>
      <c r="L16" s="48"/>
      <c r="M16" s="70"/>
      <c r="N16" s="71"/>
      <c r="O16" s="70"/>
      <c r="P16" s="71"/>
      <c r="Q16" s="123"/>
      <c r="R16" s="99"/>
      <c r="S16" s="99"/>
      <c r="T16" s="100"/>
      <c r="U16" s="97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1"/>
      <c r="B17" s="43"/>
      <c r="C17" s="22"/>
      <c r="D17" s="44"/>
      <c r="E17" s="64"/>
      <c r="F17" s="110"/>
      <c r="G17" s="45"/>
      <c r="H17" s="46"/>
      <c r="I17" s="26"/>
      <c r="J17" s="26"/>
      <c r="K17" s="26"/>
      <c r="L17" s="26"/>
      <c r="M17" s="26"/>
      <c r="N17" s="65"/>
      <c r="O17" s="26"/>
      <c r="P17" s="65"/>
      <c r="Q17" s="118"/>
      <c r="R17" s="9"/>
      <c r="S17" s="9"/>
      <c r="T17" s="102"/>
      <c r="U17" s="97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1"/>
      <c r="B18" s="43"/>
      <c r="C18" s="22"/>
      <c r="D18" s="44"/>
      <c r="E18" s="24"/>
      <c r="F18" s="24"/>
      <c r="G18" s="45"/>
      <c r="H18" s="47"/>
      <c r="I18" s="26"/>
      <c r="J18" s="26"/>
      <c r="K18" s="64"/>
      <c r="L18" s="64"/>
      <c r="M18" s="26"/>
      <c r="N18" s="65"/>
      <c r="O18" s="26"/>
      <c r="P18" s="65"/>
      <c r="Q18" s="118"/>
      <c r="R18" s="9"/>
      <c r="S18" s="9"/>
      <c r="T18" s="102"/>
      <c r="U18" s="97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1"/>
      <c r="B19" s="43"/>
      <c r="C19" s="111"/>
      <c r="D19" s="44"/>
      <c r="E19" s="64"/>
      <c r="F19" s="110"/>
      <c r="G19" s="45"/>
      <c r="H19" s="46"/>
      <c r="I19" s="26"/>
      <c r="J19" s="26"/>
      <c r="K19" s="26"/>
      <c r="L19" s="26"/>
      <c r="M19" s="26"/>
      <c r="N19" s="65"/>
      <c r="O19" s="26"/>
      <c r="P19" s="65"/>
      <c r="Q19" s="96"/>
      <c r="R19" s="9"/>
      <c r="S19" s="9"/>
      <c r="T19" s="102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1"/>
      <c r="B20" s="43"/>
      <c r="C20" s="22"/>
      <c r="D20" s="44"/>
      <c r="E20" s="24"/>
      <c r="F20" s="24"/>
      <c r="G20" s="45"/>
      <c r="H20" s="47"/>
      <c r="I20" s="26"/>
      <c r="J20" s="26"/>
      <c r="K20" s="26"/>
      <c r="L20" s="26"/>
      <c r="M20" s="26"/>
      <c r="N20" s="65"/>
      <c r="O20" s="26"/>
      <c r="P20" s="65"/>
      <c r="Q20" s="96"/>
      <c r="R20" s="9"/>
      <c r="S20" s="9"/>
      <c r="T20" s="102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1"/>
      <c r="B21" s="43"/>
      <c r="C21" s="22"/>
      <c r="D21" s="44"/>
      <c r="E21" s="24"/>
      <c r="F21" s="24"/>
      <c r="G21" s="45"/>
      <c r="H21" s="47"/>
      <c r="I21" s="26"/>
      <c r="J21" s="26"/>
      <c r="K21" s="26"/>
      <c r="L21" s="26"/>
      <c r="M21" s="26"/>
      <c r="N21" s="65"/>
      <c r="O21" s="26"/>
      <c r="P21" s="65"/>
      <c r="Q21" s="96"/>
      <c r="R21" s="9"/>
      <c r="S21" s="9"/>
      <c r="T21" s="102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8"/>
      <c r="B22" s="49"/>
      <c r="C22" s="38"/>
      <c r="D22" s="39"/>
      <c r="E22" s="40"/>
      <c r="F22" s="40"/>
      <c r="G22" s="50"/>
      <c r="H22" s="51"/>
      <c r="I22" s="70"/>
      <c r="J22" s="70"/>
      <c r="K22" s="70"/>
      <c r="L22" s="70"/>
      <c r="M22" s="70"/>
      <c r="N22" s="71"/>
      <c r="O22" s="70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8"/>
      <c r="B23" s="49"/>
      <c r="C23" s="38"/>
      <c r="D23" s="39"/>
      <c r="E23" s="40"/>
      <c r="F23" s="40"/>
      <c r="G23" s="50"/>
      <c r="H23" s="51"/>
      <c r="I23" s="70"/>
      <c r="J23" s="70"/>
      <c r="K23" s="70"/>
      <c r="L23" s="70"/>
      <c r="M23" s="70"/>
      <c r="N23" s="71"/>
      <c r="O23" s="70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8"/>
      <c r="B24" s="49"/>
      <c r="C24" s="38"/>
      <c r="D24" s="39"/>
      <c r="E24" s="40"/>
      <c r="F24" s="40"/>
      <c r="G24" s="50"/>
      <c r="H24" s="51"/>
      <c r="I24" s="70"/>
      <c r="J24" s="70"/>
      <c r="K24" s="70"/>
      <c r="L24" s="70"/>
      <c r="M24" s="70"/>
      <c r="N24" s="71"/>
      <c r="O24" s="70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54</v>
      </c>
      <c r="B25" s="6"/>
      <c r="C25" s="52">
        <f>SUM(C8:C24)</f>
        <v>227820.59</v>
      </c>
      <c r="D25" s="53">
        <f>SUM(D8:D24)</f>
        <v>42000</v>
      </c>
      <c r="E25" s="54"/>
      <c r="F25" s="54"/>
      <c r="G25" s="54"/>
      <c r="H25" s="52" t="s">
        <v>55</v>
      </c>
      <c r="I25" s="66">
        <f>SUM(I8:I24)</f>
        <v>2278.21</v>
      </c>
      <c r="J25" s="54"/>
      <c r="K25" s="66">
        <f>SUM(K8:K17)</f>
        <v>2278.21</v>
      </c>
      <c r="L25" s="66"/>
      <c r="M25" s="66">
        <f>SUM(M8:M24)</f>
        <v>5250</v>
      </c>
      <c r="N25" s="52" t="s">
        <v>55</v>
      </c>
      <c r="O25" s="66">
        <f>SUM(O8:O24)</f>
        <v>0</v>
      </c>
      <c r="P25" s="52" t="s">
        <v>55</v>
      </c>
      <c r="Q25" s="52" t="s">
        <v>55</v>
      </c>
      <c r="R25" s="52"/>
      <c r="S25" s="52"/>
      <c r="T25" s="66">
        <f>SUM(T8:T24)</f>
        <v>260014.17</v>
      </c>
      <c r="U25" s="103">
        <f>D25+C25-T25-I25-K25-M25-O25</f>
        <v>-4.54747350886464e-11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5" t="s">
        <v>56</v>
      </c>
      <c r="B26" s="55"/>
      <c r="C26" s="55" t="s">
        <v>57</v>
      </c>
      <c r="D26" s="55"/>
      <c r="E26" s="55"/>
      <c r="F26" s="56">
        <f>O26</f>
        <v>218014.17</v>
      </c>
      <c r="G26" s="57"/>
      <c r="H26" s="58" t="s">
        <v>58</v>
      </c>
      <c r="I26" s="72"/>
      <c r="J26" s="72"/>
      <c r="K26" s="72"/>
      <c r="L26" s="72"/>
      <c r="M26" s="73"/>
      <c r="N26" s="55" t="s">
        <v>59</v>
      </c>
      <c r="O26" s="74">
        <f>T10+T11</f>
        <v>218014.17</v>
      </c>
      <c r="P26" s="75"/>
      <c r="Q26" s="75"/>
      <c r="R26" s="75"/>
      <c r="S26" s="75"/>
      <c r="T26" s="75"/>
      <c r="U26" s="10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5"/>
      <c r="B27" s="55"/>
      <c r="C27" s="55" t="s">
        <v>60</v>
      </c>
      <c r="D27" s="55"/>
      <c r="E27" s="55"/>
      <c r="F27" s="56">
        <v>0</v>
      </c>
      <c r="G27" s="57"/>
      <c r="H27" s="59"/>
      <c r="I27" s="76"/>
      <c r="J27" s="76"/>
      <c r="K27" s="76"/>
      <c r="L27" s="76"/>
      <c r="M27" s="77"/>
      <c r="N27" s="55" t="s">
        <v>61</v>
      </c>
      <c r="O27" s="78">
        <f>O26</f>
        <v>218014.17</v>
      </c>
      <c r="P27" s="79"/>
      <c r="Q27" s="79"/>
      <c r="R27" s="79"/>
      <c r="S27" s="79"/>
      <c r="T27" s="79"/>
      <c r="U27" s="105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0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8" workbookViewId="0">
      <selection activeCell="T14" sqref="T1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1"/>
      <c r="J2" s="7"/>
      <c r="K2" s="7"/>
      <c r="L2" s="7"/>
      <c r="M2" s="7"/>
      <c r="N2" s="7"/>
      <c r="O2" s="62" t="s">
        <v>4</v>
      </c>
      <c r="P2" s="62"/>
      <c r="Q2" s="80">
        <v>13746</v>
      </c>
      <c r="R2" s="63" t="s">
        <v>5</v>
      </c>
      <c r="S2" s="63"/>
      <c r="T2" s="81"/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759401.98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31" t="s">
        <v>73</v>
      </c>
      <c r="K3" s="31"/>
      <c r="L3" s="31"/>
      <c r="M3" s="31"/>
      <c r="N3" s="31"/>
      <c r="O3" s="6" t="s">
        <v>10</v>
      </c>
      <c r="P3" s="6"/>
      <c r="Q3" s="31" t="s">
        <v>11</v>
      </c>
      <c r="R3" s="83" t="s">
        <v>12</v>
      </c>
      <c r="S3" s="84"/>
      <c r="T3" s="85" t="s">
        <v>13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>
        <v>873988.28</v>
      </c>
      <c r="D4" s="9"/>
      <c r="E4" s="9"/>
      <c r="F4" s="9" t="s">
        <v>15</v>
      </c>
      <c r="G4" s="11"/>
      <c r="H4" s="6" t="s">
        <v>16</v>
      </c>
      <c r="I4" s="6"/>
      <c r="J4" s="31" t="s">
        <v>17</v>
      </c>
      <c r="K4" s="31"/>
      <c r="L4" s="31"/>
      <c r="M4" s="31"/>
      <c r="N4" s="31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6" t="s">
        <v>22</v>
      </c>
      <c r="U4" s="8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8" t="s">
        <v>29</v>
      </c>
      <c r="R5" s="89"/>
      <c r="S5" s="89"/>
      <c r="T5" s="86" t="s">
        <v>30</v>
      </c>
      <c r="U5" s="9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1" t="s">
        <v>37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3" t="s">
        <v>45</v>
      </c>
      <c r="L7" s="63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54" customHeight="1" spans="1:16384">
      <c r="A8" s="20">
        <v>1</v>
      </c>
      <c r="B8" s="21">
        <v>44355</v>
      </c>
      <c r="C8" s="22"/>
      <c r="D8" s="23">
        <v>2000</v>
      </c>
      <c r="E8" s="24" t="s">
        <v>50</v>
      </c>
      <c r="F8" s="25" t="s">
        <v>51</v>
      </c>
      <c r="G8" s="26"/>
      <c r="H8" s="27"/>
      <c r="I8" s="26"/>
      <c r="J8" s="64"/>
      <c r="K8" s="31"/>
      <c r="L8" s="31"/>
      <c r="M8" s="26"/>
      <c r="N8" s="65" t="s">
        <v>52</v>
      </c>
      <c r="O8" s="66"/>
      <c r="P8" s="9"/>
      <c r="Q8" s="93" t="s">
        <v>53</v>
      </c>
      <c r="R8" s="34"/>
      <c r="S8" s="34"/>
      <c r="T8" s="94">
        <v>2000</v>
      </c>
      <c r="U8" s="9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44419</v>
      </c>
      <c r="C9" s="28"/>
      <c r="D9" s="23">
        <v>40000</v>
      </c>
      <c r="E9" s="24" t="s">
        <v>50</v>
      </c>
      <c r="F9" s="25" t="s">
        <v>51</v>
      </c>
      <c r="G9" s="29"/>
      <c r="H9" s="27"/>
      <c r="I9" s="26"/>
      <c r="J9" s="64"/>
      <c r="K9" s="34"/>
      <c r="L9" s="34"/>
      <c r="M9" s="26"/>
      <c r="N9" s="65" t="s">
        <v>52</v>
      </c>
      <c r="O9" s="66"/>
      <c r="P9" s="9"/>
      <c r="Q9" s="93" t="s">
        <v>62</v>
      </c>
      <c r="R9" s="9"/>
      <c r="S9" s="9"/>
      <c r="T9" s="94">
        <v>40000</v>
      </c>
      <c r="U9" s="3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44426</v>
      </c>
      <c r="C10" s="30">
        <v>26820.59</v>
      </c>
      <c r="D10" s="23"/>
      <c r="E10" s="24" t="s">
        <v>64</v>
      </c>
      <c r="F10" s="24" t="s">
        <v>65</v>
      </c>
      <c r="G10" s="29"/>
      <c r="H10" s="27">
        <v>0.01</v>
      </c>
      <c r="I10" s="26">
        <v>2278.21</v>
      </c>
      <c r="J10" s="64" t="s">
        <v>66</v>
      </c>
      <c r="K10" s="31">
        <v>2278.21</v>
      </c>
      <c r="L10" s="31" t="s">
        <v>67</v>
      </c>
      <c r="M10" s="26">
        <v>100</v>
      </c>
      <c r="N10" s="65" t="s">
        <v>68</v>
      </c>
      <c r="O10" s="66"/>
      <c r="P10" s="9"/>
      <c r="Q10" s="93" t="s">
        <v>69</v>
      </c>
      <c r="R10" s="9">
        <v>158900</v>
      </c>
      <c r="S10" s="9">
        <v>158900</v>
      </c>
      <c r="T10" s="94">
        <v>158900</v>
      </c>
      <c r="U10" s="3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31"/>
      <c r="B11" s="21"/>
      <c r="C11" s="30">
        <v>201000</v>
      </c>
      <c r="D11" s="23"/>
      <c r="E11" s="24" t="s">
        <v>64</v>
      </c>
      <c r="F11" s="24" t="s">
        <v>65</v>
      </c>
      <c r="G11" s="32"/>
      <c r="H11" s="27"/>
      <c r="I11" s="26"/>
      <c r="J11" s="64"/>
      <c r="K11" s="34"/>
      <c r="L11" s="34"/>
      <c r="M11" s="26">
        <v>5000</v>
      </c>
      <c r="N11" s="65" t="s">
        <v>70</v>
      </c>
      <c r="O11" s="67"/>
      <c r="P11" s="68"/>
      <c r="Q11" s="93" t="s">
        <v>71</v>
      </c>
      <c r="R11" s="9">
        <v>253000</v>
      </c>
      <c r="S11" s="9"/>
      <c r="T11" s="94">
        <v>59114.17</v>
      </c>
      <c r="U11" s="3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1"/>
      <c r="B12" s="21"/>
      <c r="C12" s="22"/>
      <c r="D12" s="23"/>
      <c r="E12" s="25"/>
      <c r="F12" s="24"/>
      <c r="G12" s="32"/>
      <c r="H12" s="27"/>
      <c r="I12" s="26"/>
      <c r="J12" s="32"/>
      <c r="K12" s="31"/>
      <c r="L12" s="31"/>
      <c r="M12" s="26">
        <v>150</v>
      </c>
      <c r="N12" s="65" t="s">
        <v>72</v>
      </c>
      <c r="O12" s="66"/>
      <c r="P12" s="9"/>
      <c r="Q12" s="93"/>
      <c r="R12" s="9"/>
      <c r="S12" s="9"/>
      <c r="T12" s="94"/>
      <c r="U12" s="3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5" customHeight="1" spans="1:16384">
      <c r="A13" s="31"/>
      <c r="B13" s="21"/>
      <c r="C13" s="22"/>
      <c r="D13" s="23">
        <v>-40000</v>
      </c>
      <c r="E13" s="24" t="s">
        <v>19</v>
      </c>
      <c r="F13" s="24"/>
      <c r="G13" s="32"/>
      <c r="H13" s="27"/>
      <c r="I13" s="26"/>
      <c r="J13" s="32"/>
      <c r="K13" s="31"/>
      <c r="L13" s="31"/>
      <c r="M13" s="26"/>
      <c r="N13" s="65"/>
      <c r="O13" s="66"/>
      <c r="P13" s="9"/>
      <c r="Q13" s="93" t="s">
        <v>62</v>
      </c>
      <c r="R13" s="9"/>
      <c r="S13" s="9"/>
      <c r="T13" s="94">
        <v>-40000</v>
      </c>
      <c r="U13" s="3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36">
        <v>4</v>
      </c>
      <c r="B14" s="106">
        <v>44721</v>
      </c>
      <c r="C14" s="38">
        <v>418388.28</v>
      </c>
      <c r="D14" s="107"/>
      <c r="E14" s="40" t="s">
        <v>64</v>
      </c>
      <c r="F14" s="40" t="s">
        <v>65</v>
      </c>
      <c r="G14" s="108"/>
      <c r="H14" s="42">
        <v>0.01</v>
      </c>
      <c r="I14" s="70">
        <v>6461.67</v>
      </c>
      <c r="J14" s="112" t="s">
        <v>74</v>
      </c>
      <c r="K14" s="95">
        <v>6461.67</v>
      </c>
      <c r="L14" s="95" t="s">
        <v>75</v>
      </c>
      <c r="M14" s="70">
        <v>250</v>
      </c>
      <c r="N14" s="71" t="s">
        <v>72</v>
      </c>
      <c r="O14" s="113"/>
      <c r="P14" s="114"/>
      <c r="Q14" s="116" t="s">
        <v>76</v>
      </c>
      <c r="R14" s="99">
        <v>208000</v>
      </c>
      <c r="S14" s="99"/>
      <c r="T14" s="117">
        <v>183055.37</v>
      </c>
      <c r="U14" s="3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3" customHeight="1" spans="1:16384">
      <c r="A15" s="31"/>
      <c r="B15" s="33"/>
      <c r="C15" s="38"/>
      <c r="D15" s="34"/>
      <c r="E15" s="40"/>
      <c r="F15" s="40"/>
      <c r="G15" s="32"/>
      <c r="H15" s="27"/>
      <c r="I15" s="26"/>
      <c r="J15" s="32"/>
      <c r="K15" s="48">
        <v>243.72</v>
      </c>
      <c r="L15" s="48" t="s">
        <v>77</v>
      </c>
      <c r="M15" s="70">
        <v>1000</v>
      </c>
      <c r="N15" s="71" t="s">
        <v>78</v>
      </c>
      <c r="O15" s="66"/>
      <c r="P15" s="9"/>
      <c r="Q15" s="98" t="s">
        <v>79</v>
      </c>
      <c r="R15" s="99">
        <v>60000</v>
      </c>
      <c r="S15" s="99"/>
      <c r="T15" s="117">
        <v>60000</v>
      </c>
      <c r="U15" s="97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48"/>
      <c r="B16" s="109"/>
      <c r="C16" s="38"/>
      <c r="D16" s="34"/>
      <c r="E16" s="34"/>
      <c r="F16" s="40"/>
      <c r="G16" s="108"/>
      <c r="H16" s="42"/>
      <c r="I16" s="70"/>
      <c r="J16" s="108"/>
      <c r="K16" s="48">
        <v>30</v>
      </c>
      <c r="L16" s="95" t="s">
        <v>80</v>
      </c>
      <c r="M16" s="70"/>
      <c r="N16" s="71"/>
      <c r="O16" s="115"/>
      <c r="P16" s="99"/>
      <c r="Q16" s="116" t="s">
        <v>71</v>
      </c>
      <c r="R16" s="99">
        <v>228170</v>
      </c>
      <c r="S16" s="99"/>
      <c r="T16" s="117">
        <v>160885.83</v>
      </c>
      <c r="U16" s="97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8"/>
      <c r="B17" s="37"/>
      <c r="C17" s="38"/>
      <c r="D17" s="39"/>
      <c r="E17" s="40"/>
      <c r="F17" s="40"/>
      <c r="G17" s="41"/>
      <c r="H17" s="42"/>
      <c r="I17" s="70"/>
      <c r="J17" s="70"/>
      <c r="K17" s="48"/>
      <c r="L17" s="48"/>
      <c r="M17" s="70"/>
      <c r="N17" s="71"/>
      <c r="O17" s="70"/>
      <c r="P17" s="71"/>
      <c r="Q17" s="98"/>
      <c r="R17" s="99"/>
      <c r="S17" s="99"/>
      <c r="T17" s="100"/>
      <c r="U17" s="97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31"/>
      <c r="B18" s="43"/>
      <c r="C18" s="22"/>
      <c r="D18" s="44"/>
      <c r="E18" s="64"/>
      <c r="F18" s="110"/>
      <c r="G18" s="45"/>
      <c r="H18" s="46"/>
      <c r="I18" s="26"/>
      <c r="J18" s="26"/>
      <c r="K18" s="26"/>
      <c r="L18" s="26"/>
      <c r="M18" s="26"/>
      <c r="N18" s="65"/>
      <c r="O18" s="26"/>
      <c r="P18" s="65"/>
      <c r="Q18" s="118"/>
      <c r="R18" s="9"/>
      <c r="S18" s="9"/>
      <c r="T18" s="102"/>
      <c r="U18" s="97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31"/>
      <c r="B19" s="43"/>
      <c r="C19" s="22"/>
      <c r="D19" s="44"/>
      <c r="E19" s="24"/>
      <c r="F19" s="24"/>
      <c r="G19" s="45"/>
      <c r="H19" s="47"/>
      <c r="I19" s="26"/>
      <c r="J19" s="26"/>
      <c r="K19" s="64"/>
      <c r="L19" s="64"/>
      <c r="M19" s="26"/>
      <c r="N19" s="65"/>
      <c r="O19" s="26"/>
      <c r="P19" s="65"/>
      <c r="Q19" s="118"/>
      <c r="R19" s="9"/>
      <c r="S19" s="9"/>
      <c r="T19" s="102"/>
      <c r="U19" s="9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1"/>
      <c r="B20" s="43"/>
      <c r="C20" s="111"/>
      <c r="D20" s="44"/>
      <c r="E20" s="64"/>
      <c r="F20" s="110"/>
      <c r="G20" s="45"/>
      <c r="H20" s="46"/>
      <c r="I20" s="26"/>
      <c r="J20" s="26"/>
      <c r="K20" s="26"/>
      <c r="L20" s="26"/>
      <c r="M20" s="26"/>
      <c r="N20" s="65"/>
      <c r="O20" s="26"/>
      <c r="P20" s="65"/>
      <c r="Q20" s="96"/>
      <c r="R20" s="9"/>
      <c r="S20" s="9"/>
      <c r="T20" s="102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1"/>
      <c r="B21" s="43"/>
      <c r="C21" s="22"/>
      <c r="D21" s="44"/>
      <c r="E21" s="24"/>
      <c r="F21" s="24"/>
      <c r="G21" s="45"/>
      <c r="H21" s="47"/>
      <c r="I21" s="26"/>
      <c r="J21" s="26"/>
      <c r="K21" s="26"/>
      <c r="L21" s="26"/>
      <c r="M21" s="26"/>
      <c r="N21" s="65"/>
      <c r="O21" s="26"/>
      <c r="P21" s="65"/>
      <c r="Q21" s="96"/>
      <c r="R21" s="9"/>
      <c r="S21" s="9"/>
      <c r="T21" s="102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43"/>
      <c r="C22" s="22"/>
      <c r="D22" s="44"/>
      <c r="E22" s="24"/>
      <c r="F22" s="24"/>
      <c r="G22" s="45"/>
      <c r="H22" s="47"/>
      <c r="I22" s="26"/>
      <c r="J22" s="26"/>
      <c r="K22" s="26"/>
      <c r="L22" s="26"/>
      <c r="M22" s="26"/>
      <c r="N22" s="65"/>
      <c r="O22" s="26"/>
      <c r="P22" s="65"/>
      <c r="Q22" s="96"/>
      <c r="R22" s="9"/>
      <c r="S22" s="9"/>
      <c r="T22" s="102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8"/>
      <c r="B23" s="49"/>
      <c r="C23" s="38"/>
      <c r="D23" s="39"/>
      <c r="E23" s="40"/>
      <c r="F23" s="40"/>
      <c r="G23" s="50"/>
      <c r="H23" s="51"/>
      <c r="I23" s="70"/>
      <c r="J23" s="70"/>
      <c r="K23" s="70"/>
      <c r="L23" s="70"/>
      <c r="M23" s="70"/>
      <c r="N23" s="71"/>
      <c r="O23" s="70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8"/>
      <c r="B24" s="49"/>
      <c r="C24" s="38"/>
      <c r="D24" s="39"/>
      <c r="E24" s="40"/>
      <c r="F24" s="40"/>
      <c r="G24" s="50"/>
      <c r="H24" s="51"/>
      <c r="I24" s="70"/>
      <c r="J24" s="70"/>
      <c r="K24" s="70"/>
      <c r="L24" s="70"/>
      <c r="M24" s="70"/>
      <c r="N24" s="71"/>
      <c r="O24" s="70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hidden="1" customHeight="1" spans="1:16384">
      <c r="A25" s="48"/>
      <c r="B25" s="49"/>
      <c r="C25" s="38"/>
      <c r="D25" s="39"/>
      <c r="E25" s="40"/>
      <c r="F25" s="40"/>
      <c r="G25" s="50"/>
      <c r="H25" s="51"/>
      <c r="I25" s="70"/>
      <c r="J25" s="70"/>
      <c r="K25" s="70"/>
      <c r="L25" s="70"/>
      <c r="M25" s="70"/>
      <c r="N25" s="71"/>
      <c r="O25" s="70"/>
      <c r="P25" s="71"/>
      <c r="Q25" s="98"/>
      <c r="R25" s="99"/>
      <c r="S25" s="99"/>
      <c r="T25" s="100"/>
      <c r="U25" s="101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54</v>
      </c>
      <c r="B26" s="6"/>
      <c r="C26" s="52">
        <f>SUM(C8:C25)</f>
        <v>646208.87</v>
      </c>
      <c r="D26" s="53">
        <f>SUM(D8:D25)</f>
        <v>2000</v>
      </c>
      <c r="E26" s="54"/>
      <c r="F26" s="54"/>
      <c r="G26" s="54"/>
      <c r="H26" s="52" t="s">
        <v>55</v>
      </c>
      <c r="I26" s="66">
        <f>SUM(I8:I25)</f>
        <v>8739.88</v>
      </c>
      <c r="J26" s="54"/>
      <c r="K26" s="66">
        <f>SUM(K8:K18)</f>
        <v>9013.6</v>
      </c>
      <c r="L26" s="66"/>
      <c r="M26" s="66">
        <f>SUM(M8:M25)</f>
        <v>6500</v>
      </c>
      <c r="N26" s="52" t="s">
        <v>55</v>
      </c>
      <c r="O26" s="66">
        <f>SUM(O8:O25)</f>
        <v>0</v>
      </c>
      <c r="P26" s="52" t="s">
        <v>55</v>
      </c>
      <c r="Q26" s="52" t="s">
        <v>55</v>
      </c>
      <c r="R26" s="52"/>
      <c r="S26" s="52"/>
      <c r="T26" s="66">
        <f>SUM(T8:T25)</f>
        <v>623955.37</v>
      </c>
      <c r="U26" s="103">
        <f>D26+C26-T26-I26-K26-M26-O26</f>
        <v>0.0199999999986176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5" t="s">
        <v>56</v>
      </c>
      <c r="B27" s="55"/>
      <c r="C27" s="55" t="s">
        <v>57</v>
      </c>
      <c r="D27" s="55"/>
      <c r="E27" s="55"/>
      <c r="F27" s="56">
        <f>O27</f>
        <v>403941.2</v>
      </c>
      <c r="G27" s="57"/>
      <c r="H27" s="58" t="s">
        <v>58</v>
      </c>
      <c r="I27" s="72"/>
      <c r="J27" s="72"/>
      <c r="K27" s="72"/>
      <c r="L27" s="72"/>
      <c r="M27" s="73"/>
      <c r="N27" s="55" t="s">
        <v>59</v>
      </c>
      <c r="O27" s="74">
        <f>T14+T16+T15</f>
        <v>403941.2</v>
      </c>
      <c r="P27" s="75"/>
      <c r="Q27" s="75"/>
      <c r="R27" s="75"/>
      <c r="S27" s="75"/>
      <c r="T27" s="75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5"/>
      <c r="B28" s="55"/>
      <c r="C28" s="55" t="s">
        <v>60</v>
      </c>
      <c r="D28" s="55"/>
      <c r="E28" s="55"/>
      <c r="F28" s="56">
        <v>0</v>
      </c>
      <c r="G28" s="57"/>
      <c r="H28" s="59"/>
      <c r="I28" s="76"/>
      <c r="J28" s="76"/>
      <c r="K28" s="76"/>
      <c r="L28" s="76"/>
      <c r="M28" s="77"/>
      <c r="N28" s="55" t="s">
        <v>61</v>
      </c>
      <c r="O28" s="78">
        <f>O27</f>
        <v>403941.2</v>
      </c>
      <c r="P28" s="79"/>
      <c r="Q28" s="79"/>
      <c r="R28" s="79"/>
      <c r="S28" s="79"/>
      <c r="T28" s="79"/>
      <c r="U28" s="105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0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topLeftCell="A13" workbookViewId="0">
      <selection activeCell="R21" sqref="R21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1"/>
      <c r="J2" s="7"/>
      <c r="K2" s="7"/>
      <c r="L2" s="7"/>
      <c r="M2" s="7"/>
      <c r="N2" s="7"/>
      <c r="O2" s="62" t="s">
        <v>4</v>
      </c>
      <c r="P2" s="62"/>
      <c r="Q2" s="80">
        <v>13746</v>
      </c>
      <c r="R2" s="63" t="s">
        <v>5</v>
      </c>
      <c r="S2" s="63"/>
      <c r="T2" s="81"/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759401.98</v>
      </c>
      <c r="D3" s="9"/>
      <c r="E3" s="9"/>
      <c r="F3" s="9" t="s">
        <v>7</v>
      </c>
      <c r="G3" s="10" t="s">
        <v>8</v>
      </c>
      <c r="H3" s="6" t="s">
        <v>9</v>
      </c>
      <c r="I3" s="6"/>
      <c r="J3" s="31" t="s">
        <v>73</v>
      </c>
      <c r="K3" s="31"/>
      <c r="L3" s="31"/>
      <c r="M3" s="31"/>
      <c r="N3" s="31"/>
      <c r="O3" s="6" t="s">
        <v>10</v>
      </c>
      <c r="P3" s="6"/>
      <c r="Q3" s="31" t="s">
        <v>11</v>
      </c>
      <c r="R3" s="83" t="s">
        <v>12</v>
      </c>
      <c r="S3" s="84"/>
      <c r="T3" s="85" t="s">
        <v>13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>
        <v>873988.28</v>
      </c>
      <c r="D4" s="9"/>
      <c r="E4" s="9"/>
      <c r="F4" s="9" t="s">
        <v>15</v>
      </c>
      <c r="G4" s="11"/>
      <c r="H4" s="6" t="s">
        <v>16</v>
      </c>
      <c r="I4" s="6"/>
      <c r="J4" s="31" t="s">
        <v>17</v>
      </c>
      <c r="K4" s="31"/>
      <c r="L4" s="31"/>
      <c r="M4" s="31"/>
      <c r="N4" s="31"/>
      <c r="O4" s="6" t="s">
        <v>18</v>
      </c>
      <c r="P4" s="6"/>
      <c r="Q4" s="65" t="s">
        <v>19</v>
      </c>
      <c r="R4" s="9" t="s">
        <v>20</v>
      </c>
      <c r="S4" s="65" t="s">
        <v>21</v>
      </c>
      <c r="T4" s="86" t="s">
        <v>22</v>
      </c>
      <c r="U4" s="8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88" t="s">
        <v>29</v>
      </c>
      <c r="R5" s="89"/>
      <c r="S5" s="89"/>
      <c r="T5" s="86" t="s">
        <v>30</v>
      </c>
      <c r="U5" s="9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1" t="s">
        <v>37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3" t="s">
        <v>45</v>
      </c>
      <c r="L7" s="63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54" customHeight="1" spans="1:16384">
      <c r="A8" s="20">
        <v>1</v>
      </c>
      <c r="B8" s="21">
        <v>44355</v>
      </c>
      <c r="C8" s="22"/>
      <c r="D8" s="23">
        <v>2000</v>
      </c>
      <c r="E8" s="24" t="s">
        <v>50</v>
      </c>
      <c r="F8" s="25" t="s">
        <v>51</v>
      </c>
      <c r="G8" s="26"/>
      <c r="H8" s="27"/>
      <c r="I8" s="26"/>
      <c r="J8" s="64"/>
      <c r="K8" s="31"/>
      <c r="L8" s="31"/>
      <c r="M8" s="26"/>
      <c r="N8" s="65" t="s">
        <v>52</v>
      </c>
      <c r="O8" s="66"/>
      <c r="P8" s="9"/>
      <c r="Q8" s="93" t="s">
        <v>53</v>
      </c>
      <c r="R8" s="34"/>
      <c r="S8" s="34"/>
      <c r="T8" s="94">
        <v>2000</v>
      </c>
      <c r="U8" s="9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44419</v>
      </c>
      <c r="C9" s="28"/>
      <c r="D9" s="23">
        <v>40000</v>
      </c>
      <c r="E9" s="24" t="s">
        <v>50</v>
      </c>
      <c r="F9" s="25" t="s">
        <v>51</v>
      </c>
      <c r="G9" s="29"/>
      <c r="H9" s="27"/>
      <c r="I9" s="26"/>
      <c r="J9" s="64"/>
      <c r="K9" s="34"/>
      <c r="L9" s="34"/>
      <c r="M9" s="26"/>
      <c r="N9" s="65" t="s">
        <v>52</v>
      </c>
      <c r="O9" s="66"/>
      <c r="P9" s="9"/>
      <c r="Q9" s="93" t="s">
        <v>62</v>
      </c>
      <c r="R9" s="9"/>
      <c r="S9" s="9"/>
      <c r="T9" s="94">
        <v>40000</v>
      </c>
      <c r="U9" s="3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44426</v>
      </c>
      <c r="C10" s="30">
        <v>26820.59</v>
      </c>
      <c r="D10" s="23"/>
      <c r="E10" s="24" t="s">
        <v>64</v>
      </c>
      <c r="F10" s="24" t="s">
        <v>65</v>
      </c>
      <c r="G10" s="29"/>
      <c r="H10" s="27">
        <v>0.01</v>
      </c>
      <c r="I10" s="26">
        <v>2278.21</v>
      </c>
      <c r="J10" s="64" t="s">
        <v>66</v>
      </c>
      <c r="K10" s="31">
        <v>2278.21</v>
      </c>
      <c r="L10" s="31" t="s">
        <v>67</v>
      </c>
      <c r="M10" s="26">
        <v>100</v>
      </c>
      <c r="N10" s="65" t="s">
        <v>68</v>
      </c>
      <c r="O10" s="66"/>
      <c r="P10" s="9"/>
      <c r="Q10" s="93" t="s">
        <v>69</v>
      </c>
      <c r="R10" s="9">
        <v>158900</v>
      </c>
      <c r="S10" s="9">
        <v>158900</v>
      </c>
      <c r="T10" s="94">
        <v>158900</v>
      </c>
      <c r="U10" s="3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31"/>
      <c r="B11" s="21"/>
      <c r="C11" s="30">
        <v>201000</v>
      </c>
      <c r="D11" s="23"/>
      <c r="E11" s="24" t="s">
        <v>64</v>
      </c>
      <c r="F11" s="24" t="s">
        <v>65</v>
      </c>
      <c r="G11" s="32"/>
      <c r="H11" s="27"/>
      <c r="I11" s="26"/>
      <c r="J11" s="64"/>
      <c r="K11" s="34"/>
      <c r="L11" s="34"/>
      <c r="M11" s="26">
        <v>5000</v>
      </c>
      <c r="N11" s="65" t="s">
        <v>70</v>
      </c>
      <c r="O11" s="67"/>
      <c r="P11" s="68"/>
      <c r="Q11" s="93" t="s">
        <v>71</v>
      </c>
      <c r="R11" s="9">
        <v>253000</v>
      </c>
      <c r="S11" s="9"/>
      <c r="T11" s="94">
        <v>59114.17</v>
      </c>
      <c r="U11" s="3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1"/>
      <c r="B12" s="21"/>
      <c r="C12" s="22"/>
      <c r="D12" s="23"/>
      <c r="E12" s="25"/>
      <c r="F12" s="24"/>
      <c r="G12" s="32"/>
      <c r="H12" s="27"/>
      <c r="I12" s="26"/>
      <c r="J12" s="32"/>
      <c r="K12" s="31"/>
      <c r="L12" s="31"/>
      <c r="M12" s="26">
        <v>150</v>
      </c>
      <c r="N12" s="65" t="s">
        <v>72</v>
      </c>
      <c r="O12" s="66"/>
      <c r="P12" s="9"/>
      <c r="Q12" s="93"/>
      <c r="R12" s="9"/>
      <c r="S12" s="9"/>
      <c r="T12" s="94"/>
      <c r="U12" s="3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5" customHeight="1" spans="1:16384">
      <c r="A13" s="31"/>
      <c r="B13" s="21"/>
      <c r="C13" s="22"/>
      <c r="D13" s="23">
        <v>-40000</v>
      </c>
      <c r="E13" s="24" t="s">
        <v>19</v>
      </c>
      <c r="F13" s="24"/>
      <c r="G13" s="32"/>
      <c r="H13" s="27"/>
      <c r="I13" s="26"/>
      <c r="J13" s="32"/>
      <c r="K13" s="31"/>
      <c r="L13" s="31"/>
      <c r="M13" s="26"/>
      <c r="N13" s="65"/>
      <c r="O13" s="66"/>
      <c r="P13" s="9"/>
      <c r="Q13" s="93" t="s">
        <v>62</v>
      </c>
      <c r="R13" s="9"/>
      <c r="S13" s="9"/>
      <c r="T13" s="94">
        <v>-40000</v>
      </c>
      <c r="U13" s="3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4</v>
      </c>
      <c r="B14" s="21">
        <v>44721</v>
      </c>
      <c r="C14" s="30">
        <v>418388.28</v>
      </c>
      <c r="D14" s="23"/>
      <c r="E14" s="24" t="s">
        <v>64</v>
      </c>
      <c r="F14" s="24" t="s">
        <v>65</v>
      </c>
      <c r="G14" s="32"/>
      <c r="H14" s="27">
        <v>0.01</v>
      </c>
      <c r="I14" s="26">
        <v>6461.67</v>
      </c>
      <c r="J14" s="64" t="s">
        <v>74</v>
      </c>
      <c r="K14" s="34">
        <v>6461.67</v>
      </c>
      <c r="L14" s="34" t="s">
        <v>75</v>
      </c>
      <c r="M14" s="26">
        <v>250</v>
      </c>
      <c r="N14" s="65" t="s">
        <v>72</v>
      </c>
      <c r="O14" s="69"/>
      <c r="P14" s="68"/>
      <c r="Q14" s="93" t="s">
        <v>76</v>
      </c>
      <c r="R14" s="9">
        <v>208000</v>
      </c>
      <c r="S14" s="9"/>
      <c r="T14" s="94">
        <v>183055.37</v>
      </c>
      <c r="U14" s="3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3" customHeight="1" spans="1:16384">
      <c r="A15" s="31"/>
      <c r="B15" s="33"/>
      <c r="C15" s="22"/>
      <c r="D15" s="34"/>
      <c r="E15" s="24"/>
      <c r="F15" s="24"/>
      <c r="G15" s="32"/>
      <c r="H15" s="27"/>
      <c r="I15" s="26"/>
      <c r="J15" s="32"/>
      <c r="K15" s="31">
        <v>243.72</v>
      </c>
      <c r="L15" s="31" t="s">
        <v>77</v>
      </c>
      <c r="M15" s="26">
        <v>1000</v>
      </c>
      <c r="N15" s="65" t="s">
        <v>78</v>
      </c>
      <c r="O15" s="66"/>
      <c r="P15" s="9"/>
      <c r="Q15" s="96" t="s">
        <v>79</v>
      </c>
      <c r="R15" s="9">
        <v>60000</v>
      </c>
      <c r="S15" s="9"/>
      <c r="T15" s="94">
        <v>60000</v>
      </c>
      <c r="U15" s="97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31"/>
      <c r="B16" s="35"/>
      <c r="C16" s="22"/>
      <c r="D16" s="34"/>
      <c r="E16" s="34"/>
      <c r="F16" s="24"/>
      <c r="G16" s="32"/>
      <c r="H16" s="27"/>
      <c r="I16" s="26"/>
      <c r="J16" s="32"/>
      <c r="K16" s="31">
        <v>30</v>
      </c>
      <c r="L16" s="34" t="s">
        <v>80</v>
      </c>
      <c r="M16" s="26"/>
      <c r="N16" s="65"/>
      <c r="O16" s="66"/>
      <c r="P16" s="9"/>
      <c r="Q16" s="93" t="s">
        <v>71</v>
      </c>
      <c r="R16" s="9">
        <v>228170</v>
      </c>
      <c r="S16" s="9"/>
      <c r="T16" s="94">
        <v>160885.83</v>
      </c>
      <c r="U16" s="97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36">
        <v>5</v>
      </c>
      <c r="B17" s="37">
        <v>44803</v>
      </c>
      <c r="C17" s="38">
        <v>37033</v>
      </c>
      <c r="D17" s="39"/>
      <c r="E17" s="40" t="s">
        <v>64</v>
      </c>
      <c r="F17" s="40" t="s">
        <v>65</v>
      </c>
      <c r="G17" s="41"/>
      <c r="H17" s="42"/>
      <c r="I17" s="70">
        <v>0</v>
      </c>
      <c r="J17" s="70"/>
      <c r="K17" s="48">
        <v>0</v>
      </c>
      <c r="L17" s="48"/>
      <c r="M17" s="70">
        <v>250</v>
      </c>
      <c r="N17" s="71" t="s">
        <v>72</v>
      </c>
      <c r="O17" s="70"/>
      <c r="P17" s="71"/>
      <c r="Q17" s="98" t="s">
        <v>76</v>
      </c>
      <c r="R17" s="99">
        <v>208000</v>
      </c>
      <c r="S17" s="99"/>
      <c r="T17" s="100">
        <v>25684.63</v>
      </c>
      <c r="U17" s="97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31"/>
      <c r="B18" s="43"/>
      <c r="C18" s="38">
        <v>19151.21</v>
      </c>
      <c r="D18" s="44"/>
      <c r="E18" s="40" t="s">
        <v>64</v>
      </c>
      <c r="F18" s="40" t="s">
        <v>65</v>
      </c>
      <c r="G18" s="45"/>
      <c r="H18" s="46"/>
      <c r="I18" s="26"/>
      <c r="J18" s="26"/>
      <c r="K18" s="26"/>
      <c r="L18" s="26"/>
      <c r="M18" s="26"/>
      <c r="N18" s="65"/>
      <c r="O18" s="26"/>
      <c r="P18" s="65"/>
      <c r="Q18" s="98" t="s">
        <v>81</v>
      </c>
      <c r="R18" s="99">
        <v>100000</v>
      </c>
      <c r="S18" s="99"/>
      <c r="T18" s="100">
        <v>101324.81</v>
      </c>
      <c r="U18" s="97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1" customHeight="1" spans="1:16384">
      <c r="A19" s="31"/>
      <c r="B19" s="43"/>
      <c r="C19" s="38">
        <v>139179.47</v>
      </c>
      <c r="D19" s="44"/>
      <c r="E19" s="40" t="s">
        <v>64</v>
      </c>
      <c r="F19" s="40" t="s">
        <v>65</v>
      </c>
      <c r="G19" s="45"/>
      <c r="H19" s="47"/>
      <c r="I19" s="26"/>
      <c r="J19" s="26"/>
      <c r="K19" s="64"/>
      <c r="L19" s="64"/>
      <c r="M19" s="26"/>
      <c r="N19" s="65"/>
      <c r="O19" s="26"/>
      <c r="P19" s="65"/>
      <c r="Q19" s="98" t="s">
        <v>82</v>
      </c>
      <c r="R19" s="99">
        <v>54024</v>
      </c>
      <c r="S19" s="99"/>
      <c r="T19" s="100">
        <v>54024</v>
      </c>
      <c r="U19" s="97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31"/>
      <c r="B20" s="43"/>
      <c r="C20" s="38">
        <v>32415.73</v>
      </c>
      <c r="D20" s="44"/>
      <c r="E20" s="40" t="s">
        <v>64</v>
      </c>
      <c r="F20" s="40" t="s">
        <v>65</v>
      </c>
      <c r="G20" s="45"/>
      <c r="H20" s="46"/>
      <c r="I20" s="26"/>
      <c r="J20" s="26"/>
      <c r="K20" s="26"/>
      <c r="L20" s="26"/>
      <c r="M20" s="26"/>
      <c r="N20" s="65"/>
      <c r="O20" s="26"/>
      <c r="P20" s="65"/>
      <c r="Q20" s="98" t="s">
        <v>83</v>
      </c>
      <c r="R20" s="99">
        <v>19000</v>
      </c>
      <c r="S20" s="99"/>
      <c r="T20" s="100">
        <v>19040</v>
      </c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2" customHeight="1" spans="1:16384">
      <c r="A21" s="31"/>
      <c r="B21" s="43"/>
      <c r="C21" s="22"/>
      <c r="D21" s="39">
        <v>-2000</v>
      </c>
      <c r="E21" s="40" t="s">
        <v>19</v>
      </c>
      <c r="F21" s="24"/>
      <c r="G21" s="45"/>
      <c r="H21" s="47"/>
      <c r="I21" s="26"/>
      <c r="J21" s="26"/>
      <c r="K21" s="26"/>
      <c r="L21" s="26"/>
      <c r="M21" s="26"/>
      <c r="N21" s="65"/>
      <c r="O21" s="26"/>
      <c r="P21" s="65"/>
      <c r="Q21" s="98" t="s">
        <v>84</v>
      </c>
      <c r="R21" s="99"/>
      <c r="S21" s="99"/>
      <c r="T21" s="100">
        <v>25455.97</v>
      </c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1"/>
      <c r="B22" s="43"/>
      <c r="C22" s="22"/>
      <c r="D22" s="44"/>
      <c r="E22" s="24"/>
      <c r="F22" s="24"/>
      <c r="G22" s="45"/>
      <c r="H22" s="47"/>
      <c r="I22" s="26"/>
      <c r="J22" s="26"/>
      <c r="K22" s="26"/>
      <c r="L22" s="26"/>
      <c r="M22" s="26"/>
      <c r="N22" s="65"/>
      <c r="O22" s="26"/>
      <c r="P22" s="65"/>
      <c r="Q22" s="96"/>
      <c r="R22" s="9"/>
      <c r="S22" s="9"/>
      <c r="T22" s="102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48"/>
      <c r="B23" s="49"/>
      <c r="C23" s="38"/>
      <c r="D23" s="39"/>
      <c r="E23" s="40"/>
      <c r="F23" s="40"/>
      <c r="G23" s="50"/>
      <c r="H23" s="51"/>
      <c r="I23" s="70"/>
      <c r="J23" s="70"/>
      <c r="K23" s="70"/>
      <c r="L23" s="70"/>
      <c r="M23" s="70"/>
      <c r="N23" s="71"/>
      <c r="O23" s="70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8"/>
      <c r="B24" s="49"/>
      <c r="C24" s="38"/>
      <c r="D24" s="39"/>
      <c r="E24" s="40"/>
      <c r="F24" s="40"/>
      <c r="G24" s="50"/>
      <c r="H24" s="51"/>
      <c r="I24" s="70"/>
      <c r="J24" s="70"/>
      <c r="K24" s="70"/>
      <c r="L24" s="70"/>
      <c r="M24" s="70"/>
      <c r="N24" s="71"/>
      <c r="O24" s="70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48"/>
      <c r="B25" s="49"/>
      <c r="C25" s="38"/>
      <c r="D25" s="39"/>
      <c r="E25" s="40"/>
      <c r="F25" s="40"/>
      <c r="G25" s="50"/>
      <c r="H25" s="51"/>
      <c r="I25" s="70"/>
      <c r="J25" s="70"/>
      <c r="K25" s="70"/>
      <c r="L25" s="70"/>
      <c r="M25" s="70"/>
      <c r="N25" s="71"/>
      <c r="O25" s="70"/>
      <c r="P25" s="71"/>
      <c r="Q25" s="98"/>
      <c r="R25" s="99"/>
      <c r="S25" s="99"/>
      <c r="T25" s="100"/>
      <c r="U25" s="101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54</v>
      </c>
      <c r="B26" s="6"/>
      <c r="C26" s="52">
        <f>SUM(C8:C25)</f>
        <v>873988.28</v>
      </c>
      <c r="D26" s="53">
        <f>SUM(D8:D25)</f>
        <v>0</v>
      </c>
      <c r="E26" s="54"/>
      <c r="F26" s="54"/>
      <c r="G26" s="54"/>
      <c r="H26" s="52" t="s">
        <v>55</v>
      </c>
      <c r="I26" s="66">
        <f>SUM(I8:I25)</f>
        <v>8739.88</v>
      </c>
      <c r="J26" s="54"/>
      <c r="K26" s="66">
        <f>SUM(K8:K18)</f>
        <v>9013.6</v>
      </c>
      <c r="L26" s="66"/>
      <c r="M26" s="66">
        <f>SUM(M8:M25)</f>
        <v>6750</v>
      </c>
      <c r="N26" s="52" t="s">
        <v>55</v>
      </c>
      <c r="O26" s="66">
        <f>SUM(O8:O25)</f>
        <v>0</v>
      </c>
      <c r="P26" s="52" t="s">
        <v>55</v>
      </c>
      <c r="Q26" s="52" t="s">
        <v>55</v>
      </c>
      <c r="R26" s="52"/>
      <c r="S26" s="52"/>
      <c r="T26" s="66">
        <f>SUM(T8:T25)</f>
        <v>849484.78</v>
      </c>
      <c r="U26" s="103">
        <f>D26+C26-T26-I26-K26-M26-O26</f>
        <v>0.0200000000004366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5" t="s">
        <v>56</v>
      </c>
      <c r="B27" s="55"/>
      <c r="C27" s="55" t="s">
        <v>57</v>
      </c>
      <c r="D27" s="55"/>
      <c r="E27" s="55"/>
      <c r="F27" s="56">
        <f>O27</f>
        <v>225529.41</v>
      </c>
      <c r="G27" s="57"/>
      <c r="H27" s="58" t="s">
        <v>58</v>
      </c>
      <c r="I27" s="72"/>
      <c r="J27" s="72"/>
      <c r="K27" s="72"/>
      <c r="L27" s="72"/>
      <c r="M27" s="73"/>
      <c r="N27" s="55" t="s">
        <v>59</v>
      </c>
      <c r="O27" s="74">
        <f>T17+T18+T19+T20+T21</f>
        <v>225529.41</v>
      </c>
      <c r="P27" s="75"/>
      <c r="Q27" s="75"/>
      <c r="R27" s="75"/>
      <c r="S27" s="75"/>
      <c r="T27" s="75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5"/>
      <c r="B28" s="55"/>
      <c r="C28" s="55" t="s">
        <v>60</v>
      </c>
      <c r="D28" s="55"/>
      <c r="E28" s="55"/>
      <c r="F28" s="56">
        <v>0</v>
      </c>
      <c r="G28" s="57"/>
      <c r="H28" s="59"/>
      <c r="I28" s="76"/>
      <c r="J28" s="76"/>
      <c r="K28" s="76"/>
      <c r="L28" s="76"/>
      <c r="M28" s="77"/>
      <c r="N28" s="55" t="s">
        <v>61</v>
      </c>
      <c r="O28" s="78">
        <f>O27</f>
        <v>225529.41</v>
      </c>
      <c r="P28" s="79"/>
      <c r="Q28" s="79"/>
      <c r="R28" s="79"/>
      <c r="S28" s="79"/>
      <c r="T28" s="79"/>
      <c r="U28" s="105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0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1-2</vt:lpstr>
      <vt:lpstr>1-3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2022-09-13T07:09:03Z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F68181F6B9634207A95492B065FDA041</vt:lpwstr>
  </property>
</Properties>
</file>