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activeTab="8"/>
  </bookViews>
  <sheets>
    <sheet name="1-1" sheetId="11" r:id="rId1"/>
    <sheet name="1-2" sheetId="12" r:id="rId2"/>
    <sheet name="1-3" sheetId="13" r:id="rId3"/>
    <sheet name="1-4" sheetId="14" r:id="rId4"/>
    <sheet name="2-1" sheetId="15" r:id="rId5"/>
    <sheet name="3-1" sheetId="16" r:id="rId6"/>
    <sheet name="3-2" sheetId="17" r:id="rId7"/>
    <sheet name="4-1" sheetId="18" r:id="rId8"/>
    <sheet name="4-2" sheetId="1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<sst xmlns="http://schemas.openxmlformats.org/spreadsheetml/2006/main" count="874" uniqueCount="89">
  <si>
    <t xml:space="preserve">工程款支付证书 </t>
  </si>
  <si>
    <t>工程名称</t>
  </si>
  <si>
    <t>歙县2021年森村璜田片农村公路危桥加固改造工程</t>
  </si>
  <si>
    <t>建设单位</t>
  </si>
  <si>
    <t>ERP编号</t>
  </si>
  <si>
    <t>档案编号</t>
  </si>
  <si>
    <t>合同金额</t>
  </si>
  <si>
    <t>中标时间</t>
  </si>
  <si>
    <t>2021.4.25</t>
  </si>
  <si>
    <t>已提供工程资料</t>
  </si>
  <si>
    <t>保存地址</t>
  </si>
  <si>
    <t>合肥</t>
  </si>
  <si>
    <t>责任单位</t>
  </si>
  <si>
    <t>东部大区</t>
  </si>
  <si>
    <t>决算金额</t>
  </si>
  <si>
    <t>决算时间</t>
  </si>
  <si>
    <t>项目部印章</t>
  </si>
  <si>
    <t>无</t>
  </si>
  <si>
    <t>施工人</t>
  </si>
  <si>
    <t>东部大区施迎东18756595977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</si>
  <si>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</si>
  <si>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</si>
  <si>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</si>
  <si>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</si>
  <si>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</si>
  <si>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</si>
  <si>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</si>
  <si>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</si>
  <si>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</si>
  <si>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</si>
  <si>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</si>
  <si>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</si>
  <si>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</si>
  <si>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</si>
  <si>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</si>
  <si>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</si>
  <si>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</si>
  <si>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</si>
  <si>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</si>
  <si>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</si>
  <si>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</si>
  <si>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</si>
  <si>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</si>
  <si>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</si>
  <si>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</si>
  <si>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</si>
  <si>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</si>
  <si>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</si>
  <si>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</si>
  <si>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</si>
  <si>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徽行包河工业园支行</t>
  </si>
  <si>
    <t>5206 7432 3131 0000 02</t>
  </si>
  <si>
    <t>转账费下次扣</t>
  </si>
  <si>
    <t>农民工工资保证金</t>
  </si>
  <si>
    <t>已付</t>
  </si>
  <si>
    <t>黄山市公共资源交易中心歙县分中心-履约保证金
开户行：安徽歙县农村商业银行新区支行
账号：2000 0302 0249 1030 0000 018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</si>
  <si>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</si>
  <si>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</si>
  <si>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</si>
  <si>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</si>
  <si>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</si>
  <si>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</si>
  <si>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</si>
  <si>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</si>
  <si>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新华人寿保险股份有限公司黄山中心支公司-一切险
开户行：工行黄山荷花池支行
账号：1310 0913 2902 4900 137</t>
  </si>
  <si>
    <t>歙县分公司专户</t>
  </si>
  <si>
    <t>1310 0940 0920 0141 796</t>
  </si>
  <si>
    <t>管理费</t>
  </si>
  <si>
    <t>企税1%</t>
  </si>
  <si>
    <t>建造师占用费100天</t>
  </si>
  <si>
    <t>歙县长陔学良建筑机械服务中心-水泥
开户行：歙县农商银行
账号：2001 0011 4283 6660 0000 014</t>
  </si>
  <si>
    <t>补扣转账费</t>
  </si>
  <si>
    <t>安徽徽君置业有限公司-劳务
开户行：徽商银行歙县支行
账号：2250 0372 8391 0000 02</t>
  </si>
  <si>
    <t>已转公司</t>
  </si>
  <si>
    <t>毕海生-（歙县长陔海生建材店-挖机）
开户行：歙县农村信用社长陔支行
账号：6215 2684 0340 0004 587</t>
  </si>
  <si>
    <t>毕海生-（歙县长陔海生建材店-钢筋）
开户行：歙县农村信用社长陔支行
账号：6215 2684 0340 0004 587</t>
  </si>
  <si>
    <t>剩余全部管理费</t>
  </si>
  <si>
    <t>黄山市屯溪区学宸建材经营部-沙石（毕学良）
开户行：歙县农村信用社长陔支行
账号：6217788363402206969</t>
  </si>
  <si>
    <t>可退</t>
  </si>
  <si>
    <t xml:space="preserve"> 歙县农村公路管理服务中心</t>
  </si>
  <si>
    <t>中标通知书、施工合同、投资协议、交工证书、审计报告、终结结算承诺书</t>
  </si>
  <si>
    <t xml:space="preserve"> 
2025.11.13左月去歙县办理银行账户销户，发生高铁费用288元，市内交通费106.21元，出差补助180元【600*30%=180】，合计574.21元
</t>
  </si>
  <si>
    <t xml:space="preserve"> 
财务代扣银行账户管理转账手续费50元</t>
  </si>
  <si>
    <t>分公司银行账户管理费（2025.4.1-2025.11.30 基本户）</t>
  </si>
  <si>
    <t>黄山区鑫晨交通设施行-护栏、标牌
开户行：太平农商行
账号：2000 0583 2539 1030 0000 147</t>
  </si>
  <si>
    <t>汪桂君-分公司人员工资
开户行：中国建设银行黄山市徽州区支行
账号：6236 6817 1000 0078 208</t>
  </si>
  <si>
    <t>中行</t>
  </si>
  <si>
    <t>175257190682</t>
  </si>
  <si>
    <t>黄山市公共资源交易中心歙县分中心（退农民工保证金、履约保证金）；安徽款县农村商业银行股份有限公司新区支行；20000302024910300000018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</si>
</sst>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0.00_);[Red]\(0.00\)"/>
    <numFmt numFmtId="182" formatCode="#,##0_ "/>
    <numFmt numFmtId="183" formatCode="[DBNum2][$RMB]General;[Red][DBNum2][$RMB]General"/>
  </numFmts>
  <fonts count="37">
    <font>
      <sz val="11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sz val="8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8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5" fillId="0" borderId="0" applyFont="0" applyFill="0" applyBorder="0" applyAlignment="0" applyProtection="0">
      <alignment vertical="center"/>
    </xf>
    <xf numFmtId="44" fontId="16" fillId="0" borderId="0">
      <protection locked="0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4" borderId="1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5" applyNumberFormat="0" applyAlignment="0" applyProtection="0">
      <alignment vertical="center"/>
    </xf>
    <xf numFmtId="0" fontId="26" fillId="6" borderId="16" applyNumberFormat="0" applyAlignment="0" applyProtection="0">
      <alignment vertical="center"/>
    </xf>
    <xf numFmtId="0" fontId="27" fillId="6" borderId="15" applyNumberFormat="0" applyAlignment="0" applyProtection="0">
      <alignment vertical="center"/>
    </xf>
    <xf numFmtId="0" fontId="28" fillId="7" borderId="17" applyNumberFormat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9" fontId="16" fillId="0" borderId="0">
      <protection locked="0"/>
    </xf>
    <xf numFmtId="0" fontId="36" fillId="0" borderId="0">
      <protection locked="0"/>
    </xf>
  </cellStyleXfs>
  <cellXfs count="133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8" fontId="4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0" fontId="0" fillId="2" borderId="2" xfId="50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 applyAlignment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49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0" fontId="7" fillId="2" borderId="2" xfId="50" applyFont="1" applyFill="1" applyBorder="1" applyAlignment="1" applyProtection="1">
      <alignment horizontal="center" vertical="center" wrapText="1"/>
    </xf>
    <xf numFmtId="178" fontId="7" fillId="0" borderId="2" xfId="0" applyNumberFormat="1" applyFont="1" applyFill="1" applyBorder="1" applyAlignment="1">
      <alignment horizontal="center" vertical="center"/>
    </xf>
    <xf numFmtId="177" fontId="8" fillId="2" borderId="4" xfId="50" applyNumberFormat="1" applyFont="1" applyFill="1" applyBorder="1" applyAlignment="1" applyProtection="1">
      <alignment horizontal="right" vertical="center" shrinkToFit="1"/>
    </xf>
    <xf numFmtId="179" fontId="7" fillId="0" borderId="2" xfId="0" applyNumberFormat="1" applyFont="1" applyFill="1" applyBorder="1" applyAlignment="1">
      <alignment vertical="center"/>
    </xf>
    <xf numFmtId="179" fontId="7" fillId="0" borderId="2" xfId="0" applyNumberFormat="1" applyFont="1" applyFill="1" applyBorder="1" applyAlignment="1">
      <alignment horizontal="center" vertical="center"/>
    </xf>
    <xf numFmtId="179" fontId="7" fillId="0" borderId="2" xfId="0" applyNumberFormat="1" applyFont="1" applyFill="1" applyBorder="1" applyAlignment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left" vertical="center" wrapText="1" shrinkToFit="1"/>
    </xf>
    <xf numFmtId="180" fontId="2" fillId="2" borderId="2" xfId="49" applyNumberFormat="1" applyFont="1" applyFill="1" applyBorder="1" applyAlignment="1" applyProtection="1">
      <alignment horizontal="center" vertical="center" wrapText="1"/>
    </xf>
    <xf numFmtId="178" fontId="0" fillId="0" borderId="6" xfId="0" applyNumberFormat="1" applyFont="1" applyFill="1" applyBorder="1" applyAlignment="1">
      <alignment horizontal="center" vertical="center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0" fillId="2" borderId="4" xfId="50" applyNumberFormat="1" applyFont="1" applyFill="1" applyBorder="1" applyAlignment="1" applyProtection="1">
      <alignment horizontal="right" vertical="center" shrinkToFit="1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2" applyNumberFormat="1" applyFont="1" applyFill="1" applyBorder="1" applyAlignment="1" applyProtection="1">
      <alignment horizontal="center" vertical="center" wrapText="1"/>
    </xf>
    <xf numFmtId="178" fontId="6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9" fontId="1" fillId="2" borderId="2" xfId="49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9" fontId="2" fillId="2" borderId="2" xfId="2" applyNumberFormat="1" applyFont="1" applyFill="1" applyBorder="1" applyAlignment="1" applyProtection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177" fontId="2" fillId="2" borderId="2" xfId="50" applyNumberFormat="1" applyFont="1" applyFill="1" applyBorder="1" applyAlignment="1" applyProtection="1">
      <alignment vertical="center" wrapText="1" shrinkToFit="1"/>
    </xf>
    <xf numFmtId="9" fontId="2" fillId="2" borderId="2" xfId="49" applyNumberFormat="1" applyFont="1" applyFill="1" applyBorder="1" applyAlignment="1" applyProtection="1">
      <alignment horizontal="center" vertical="center" wrapText="1"/>
    </xf>
    <xf numFmtId="0" fontId="2" fillId="2" borderId="2" xfId="50" applyFont="1" applyFill="1" applyBorder="1" applyAlignment="1" applyProtection="1">
      <alignment horizontal="center" vertical="center" wrapText="1"/>
    </xf>
    <xf numFmtId="178" fontId="8" fillId="2" borderId="2" xfId="50" applyNumberFormat="1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 shrinkToFit="1"/>
    </xf>
    <xf numFmtId="179" fontId="4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1" fontId="12" fillId="2" borderId="3" xfId="50" applyNumberFormat="1" applyFont="1" applyFill="1" applyBorder="1" applyAlignment="1" applyProtection="1">
      <alignment horizontal="center" vertical="center" shrinkToFit="1"/>
    </xf>
    <xf numFmtId="181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7" xfId="50" applyFont="1" applyFill="1" applyBorder="1" applyAlignment="1" applyProtection="1">
      <alignment horizontal="center" vertical="center" wrapText="1"/>
    </xf>
    <xf numFmtId="0" fontId="12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 applyAlignment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82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0" fontId="2" fillId="2" borderId="2" xfId="50" applyFont="1" applyFill="1" applyBorder="1" applyAlignment="1" applyProtection="1">
      <alignment horizontal="center" vertical="center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182" fontId="2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vertical="center" wrapText="1"/>
    </xf>
    <xf numFmtId="177" fontId="1" fillId="2" borderId="2" xfId="50" applyNumberFormat="1" applyFont="1" applyFill="1" applyBorder="1" applyAlignment="1" applyProtection="1">
      <alignment horizontal="right" vertical="center" wrapText="1" shrinkToFit="1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NumberFormat="1" applyFont="1" applyFill="1" applyBorder="1" applyAlignment="1" applyProtection="1">
      <alignment horizontal="right" vertical="center" wrapText="1" shrinkToFit="1"/>
    </xf>
    <xf numFmtId="0" fontId="12" fillId="2" borderId="9" xfId="50" applyFont="1" applyFill="1" applyBorder="1" applyAlignment="1" applyProtection="1">
      <alignment horizontal="center" vertical="center" wrapText="1"/>
    </xf>
    <xf numFmtId="0" fontId="12" fillId="2" borderId="10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83" fontId="12" fillId="2" borderId="3" xfId="50" applyNumberFormat="1" applyFont="1" applyFill="1" applyBorder="1" applyAlignment="1" applyProtection="1">
      <alignment horizontal="center" vertical="center" shrinkToFit="1"/>
    </xf>
    <xf numFmtId="183" fontId="12" fillId="2" borderId="5" xfId="50" applyNumberFormat="1" applyFont="1" applyFill="1" applyBorder="1" applyAlignment="1" applyProtection="1">
      <alignment horizontal="center" vertical="center" shrinkToFit="1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0" fontId="0" fillId="2" borderId="2" xfId="50" applyNumberFormat="1" applyFont="1" applyFill="1" applyBorder="1" applyAlignment="1">
      <alignment horizontal="center" vertical="center"/>
      <protection locked="0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6" fillId="2" borderId="2" xfId="50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0" fontId="7" fillId="0" borderId="2" xfId="0" applyNumberFormat="1" applyFont="1" applyFill="1" applyBorder="1" applyAlignment="1">
      <alignment vertical="center" wrapText="1"/>
    </xf>
    <xf numFmtId="177" fontId="13" fillId="2" borderId="2" xfId="50" applyNumberFormat="1" applyFont="1" applyFill="1" applyBorder="1" applyAlignment="1" applyProtection="1">
      <alignment horizontal="center" vertical="center" wrapText="1"/>
    </xf>
    <xf numFmtId="179" fontId="7" fillId="2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 wrapText="1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0" fillId="2" borderId="2" xfId="0" applyNumberFormat="1" applyFont="1" applyFill="1" applyBorder="1" applyAlignment="1">
      <alignment vertical="center"/>
    </xf>
    <xf numFmtId="179" fontId="2" fillId="2" borderId="2" xfId="50" applyNumberFormat="1" applyFont="1" applyFill="1" applyBorder="1" applyAlignment="1" applyProtection="1">
      <alignment horizontal="center" vertical="center"/>
    </xf>
    <xf numFmtId="179" fontId="4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3" fontId="12" fillId="2" borderId="4" xfId="50" applyNumberFormat="1" applyFont="1" applyFill="1" applyBorder="1" applyAlignment="1" applyProtection="1">
      <alignment horizontal="center" vertical="center" shrinkToFit="1"/>
    </xf>
    <xf numFmtId="0" fontId="7" fillId="0" borderId="0" xfId="0" applyFont="1" applyFill="1" applyAlignment="1">
      <alignment vertical="center"/>
    </xf>
    <xf numFmtId="177" fontId="7" fillId="2" borderId="4" xfId="50" applyNumberFormat="1" applyFont="1" applyFill="1" applyBorder="1" applyAlignment="1" applyProtection="1">
      <alignment horizontal="right" vertical="center" shrinkToFit="1"/>
    </xf>
    <xf numFmtId="182" fontId="1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horizontal="center" vertical="center" wrapText="1" shrinkToFit="1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78" fontId="7" fillId="0" borderId="6" xfId="0" applyNumberFormat="1" applyFont="1" applyFill="1" applyBorder="1" applyAlignment="1">
      <alignment horizontal="center" vertical="center"/>
    </xf>
    <xf numFmtId="177" fontId="2" fillId="2" borderId="2" xfId="50" applyNumberFormat="1" applyFont="1" applyFill="1" applyBorder="1" applyAlignment="1" applyProtection="1">
      <alignment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left" vertical="center" wrapTex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0" fontId="7" fillId="0" borderId="2" xfId="0" applyNumberFormat="1" applyFont="1" applyFill="1" applyBorder="1" applyAlignment="1">
      <alignment vertical="center"/>
    </xf>
    <xf numFmtId="10" fontId="0" fillId="0" borderId="2" xfId="0" applyNumberFormat="1" applyFont="1" applyFill="1" applyBorder="1" applyAlignment="1">
      <alignment vertical="center"/>
    </xf>
    <xf numFmtId="182" fontId="2" fillId="2" borderId="2" xfId="50" applyNumberFormat="1" applyFont="1" applyFill="1" applyBorder="1" applyAlignment="1" applyProtection="1">
      <alignment vertical="center" shrinkToFit="1"/>
    </xf>
    <xf numFmtId="177" fontId="2" fillId="2" borderId="4" xfId="50" applyNumberFormat="1" applyFont="1" applyFill="1" applyBorder="1" applyAlignment="1" applyProtection="1">
      <alignment horizontal="right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tyles" Target="styles.xml"/><Relationship Id="rId11" Type="http://schemas.openxmlformats.org/officeDocument/2006/relationships/sharedStrings" Target="sharedString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jpe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29845</xdr:colOff>
      <xdr:row>27</xdr:row>
      <xdr:rowOff>66675</xdr:rowOff>
    </xdr:from>
    <xdr:to>
      <xdr:col>5</xdr:col>
      <xdr:colOff>630555</xdr:colOff>
      <xdr:row>57</xdr:row>
      <xdr:rowOff>146050</xdr:rowOff>
    </xdr:to>
    <xdr:pic>
      <xdr:nvPicPr>
        <xdr:cNvPr id="4" name="图片 3" descr="FE4SUH2~E35EJ1}V%MPU~SI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845" y="8033385"/>
          <a:ext cx="5893435" cy="52228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66675</xdr:colOff>
      <xdr:row>27</xdr:row>
      <xdr:rowOff>95250</xdr:rowOff>
    </xdr:from>
    <xdr:to>
      <xdr:col>5</xdr:col>
      <xdr:colOff>644525</xdr:colOff>
      <xdr:row>57</xdr:row>
      <xdr:rowOff>123825</xdr:rowOff>
    </xdr:to>
    <xdr:pic>
      <xdr:nvPicPr>
        <xdr:cNvPr id="3" name="图片 2" descr="OW@6DQYORC@J`I0Z9R0K0~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6675" y="7998460"/>
          <a:ext cx="5870575" cy="51720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47625</xdr:rowOff>
    </xdr:from>
    <xdr:to>
      <xdr:col>6</xdr:col>
      <xdr:colOff>424180</xdr:colOff>
      <xdr:row>71</xdr:row>
      <xdr:rowOff>139065</xdr:rowOff>
    </xdr:to>
    <xdr:pic>
      <xdr:nvPicPr>
        <xdr:cNvPr id="3" name="图片 2" descr="1eaf9ea2d8f6db3f616c8f8989d947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7900035"/>
          <a:ext cx="7172325" cy="7635240"/>
        </a:xfrm>
        <a:prstGeom prst="rect">
          <a:avLst/>
        </a:prstGeom>
      </xdr:spPr>
    </xdr:pic>
    <xdr:clientData/>
  </xdr:twoCellAnchor>
  <xdr:twoCellAnchor editAs="oneCell">
    <xdr:from>
      <xdr:col>6</xdr:col>
      <xdr:colOff>466725</xdr:colOff>
      <xdr:row>27</xdr:row>
      <xdr:rowOff>47625</xdr:rowOff>
    </xdr:from>
    <xdr:to>
      <xdr:col>15</xdr:col>
      <xdr:colOff>244475</xdr:colOff>
      <xdr:row>71</xdr:row>
      <xdr:rowOff>139065</xdr:rowOff>
    </xdr:to>
    <xdr:pic>
      <xdr:nvPicPr>
        <xdr:cNvPr id="4" name="图片 3" descr="d8e57172cce8c6c888263b023e7722a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15505" y="7900035"/>
          <a:ext cx="7185660" cy="7635240"/>
        </a:xfrm>
        <a:prstGeom prst="rect">
          <a:avLst/>
        </a:prstGeom>
      </xdr:spPr>
    </xdr:pic>
    <xdr:clientData/>
  </xdr:twoCellAnchor>
  <xdr:twoCellAnchor editAs="oneCell">
    <xdr:from>
      <xdr:col>15</xdr:col>
      <xdr:colOff>420370</xdr:colOff>
      <xdr:row>27</xdr:row>
      <xdr:rowOff>114300</xdr:rowOff>
    </xdr:from>
    <xdr:to>
      <xdr:col>19</xdr:col>
      <xdr:colOff>553720</xdr:colOff>
      <xdr:row>72</xdr:row>
      <xdr:rowOff>9525</xdr:rowOff>
    </xdr:to>
    <xdr:pic>
      <xdr:nvPicPr>
        <xdr:cNvPr id="2" name="图片 1" descr="H_QW(%}V4JFC@1ZLQ0)HVZE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577060" y="7966710"/>
          <a:ext cx="6348730" cy="761047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47625</xdr:rowOff>
    </xdr:from>
    <xdr:to>
      <xdr:col>6</xdr:col>
      <xdr:colOff>424180</xdr:colOff>
      <xdr:row>71</xdr:row>
      <xdr:rowOff>139065</xdr:rowOff>
    </xdr:to>
    <xdr:pic>
      <xdr:nvPicPr>
        <xdr:cNvPr id="2" name="图片 1" descr="1eaf9ea2d8f6db3f616c8f8989d947f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115935"/>
          <a:ext cx="7172325" cy="7635240"/>
        </a:xfrm>
        <a:prstGeom prst="rect">
          <a:avLst/>
        </a:prstGeom>
      </xdr:spPr>
    </xdr:pic>
    <xdr:clientData/>
  </xdr:twoCellAnchor>
  <xdr:twoCellAnchor editAs="oneCell">
    <xdr:from>
      <xdr:col>6</xdr:col>
      <xdr:colOff>466725</xdr:colOff>
      <xdr:row>27</xdr:row>
      <xdr:rowOff>47625</xdr:rowOff>
    </xdr:from>
    <xdr:to>
      <xdr:col>15</xdr:col>
      <xdr:colOff>244475</xdr:colOff>
      <xdr:row>71</xdr:row>
      <xdr:rowOff>139065</xdr:rowOff>
    </xdr:to>
    <xdr:pic>
      <xdr:nvPicPr>
        <xdr:cNvPr id="3" name="图片 2" descr="d8e57172cce8c6c888263b023e7722a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15505" y="8115935"/>
          <a:ext cx="7185660" cy="7635240"/>
        </a:xfrm>
        <a:prstGeom prst="rect">
          <a:avLst/>
        </a:prstGeom>
      </xdr:spPr>
    </xdr:pic>
    <xdr:clientData/>
  </xdr:twoCellAnchor>
  <xdr:twoCellAnchor editAs="oneCell">
    <xdr:from>
      <xdr:col>15</xdr:col>
      <xdr:colOff>420370</xdr:colOff>
      <xdr:row>27</xdr:row>
      <xdr:rowOff>114300</xdr:rowOff>
    </xdr:from>
    <xdr:to>
      <xdr:col>19</xdr:col>
      <xdr:colOff>553720</xdr:colOff>
      <xdr:row>72</xdr:row>
      <xdr:rowOff>9525</xdr:rowOff>
    </xdr:to>
    <xdr:pic>
      <xdr:nvPicPr>
        <xdr:cNvPr id="4" name="图片 3" descr="H_QW(%}V4JFC@1ZLQ0)HVZE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4577060" y="8182610"/>
          <a:ext cx="6348730" cy="76104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114300</xdr:rowOff>
    </xdr:from>
    <xdr:to>
      <xdr:col>8</xdr:col>
      <xdr:colOff>514985</xdr:colOff>
      <xdr:row>83</xdr:row>
      <xdr:rowOff>57150</xdr:rowOff>
    </xdr:to>
    <xdr:pic>
      <xdr:nvPicPr>
        <xdr:cNvPr id="5" name="图片 4" descr="W8TX{HR_QTMURAJZNIBEL3M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1992610"/>
          <a:ext cx="8964930" cy="954405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104775</xdr:rowOff>
    </xdr:from>
    <xdr:to>
      <xdr:col>6</xdr:col>
      <xdr:colOff>324485</xdr:colOff>
      <xdr:row>56</xdr:row>
      <xdr:rowOff>95250</xdr:rowOff>
    </xdr:to>
    <xdr:pic>
      <xdr:nvPicPr>
        <xdr:cNvPr id="3" name="图片 2" descr="f5e35e84161427eb46c9b7f79552de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376785"/>
          <a:ext cx="7072630" cy="49625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104775</xdr:rowOff>
    </xdr:from>
    <xdr:to>
      <xdr:col>6</xdr:col>
      <xdr:colOff>324485</xdr:colOff>
      <xdr:row>56</xdr:row>
      <xdr:rowOff>95250</xdr:rowOff>
    </xdr:to>
    <xdr:pic>
      <xdr:nvPicPr>
        <xdr:cNvPr id="2" name="图片 1" descr="f5e35e84161427eb46c9b7f79552de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452985"/>
          <a:ext cx="7072630" cy="49625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27</xdr:row>
      <xdr:rowOff>104775</xdr:rowOff>
    </xdr:from>
    <xdr:to>
      <xdr:col>6</xdr:col>
      <xdr:colOff>492125</xdr:colOff>
      <xdr:row>56</xdr:row>
      <xdr:rowOff>123825</xdr:rowOff>
    </xdr:to>
    <xdr:pic>
      <xdr:nvPicPr>
        <xdr:cNvPr id="3" name="图片 2" descr="cb8d9013c7b7e129c5529befb5a0e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2833985"/>
          <a:ext cx="7240270" cy="49911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32</xdr:row>
      <xdr:rowOff>104775</xdr:rowOff>
    </xdr:from>
    <xdr:to>
      <xdr:col>7</xdr:col>
      <xdr:colOff>101600</xdr:colOff>
      <xdr:row>61</xdr:row>
      <xdr:rowOff>123825</xdr:rowOff>
    </xdr:to>
    <xdr:pic>
      <xdr:nvPicPr>
        <xdr:cNvPr id="2" name="图片 1" descr="cb8d9013c7b7e129c5529befb5a0e5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15615285"/>
          <a:ext cx="7240270" cy="4991100"/>
        </a:xfrm>
        <a:prstGeom prst="rect">
          <a:avLst/>
        </a:prstGeom>
      </xdr:spPr>
    </xdr:pic>
    <xdr:clientData/>
  </xdr:twoCellAnchor>
  <xdr:twoCellAnchor editAs="oneCell">
    <xdr:from>
      <xdr:col>4</xdr:col>
      <xdr:colOff>673100</xdr:colOff>
      <xdr:row>16</xdr:row>
      <xdr:rowOff>176530</xdr:rowOff>
    </xdr:from>
    <xdr:to>
      <xdr:col>5</xdr:col>
      <xdr:colOff>1195070</xdr:colOff>
      <xdr:row>19</xdr:row>
      <xdr:rowOff>457200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534535" y="7457440"/>
          <a:ext cx="1953260" cy="1957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view="pageBreakPreview" zoomScaleNormal="100"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2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8"/>
      <c r="J2" s="8"/>
      <c r="K2" s="8"/>
      <c r="L2" s="8"/>
      <c r="M2" s="8"/>
      <c r="N2" s="8"/>
      <c r="O2" s="69" t="s">
        <v>4</v>
      </c>
      <c r="P2" s="69"/>
      <c r="Q2" s="92">
        <v>13731</v>
      </c>
      <c r="R2" s="70" t="s">
        <v>5</v>
      </c>
      <c r="S2" s="70"/>
      <c r="T2" s="93"/>
      <c r="U2" s="94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1785053.18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51"/>
      <c r="K3" s="51"/>
      <c r="L3" s="51"/>
      <c r="M3" s="51"/>
      <c r="N3" s="51"/>
      <c r="O3" s="7" t="s">
        <v>10</v>
      </c>
      <c r="P3" s="7"/>
      <c r="Q3" s="51" t="s">
        <v>11</v>
      </c>
      <c r="R3" s="95" t="s">
        <v>12</v>
      </c>
      <c r="S3" s="96"/>
      <c r="T3" s="97" t="s">
        <v>13</v>
      </c>
      <c r="U3" s="97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51" t="s">
        <v>17</v>
      </c>
      <c r="K4" s="51"/>
      <c r="L4" s="51"/>
      <c r="M4" s="51"/>
      <c r="N4" s="51"/>
      <c r="O4" s="7" t="s">
        <v>18</v>
      </c>
      <c r="P4" s="7"/>
      <c r="Q4" s="71" t="s">
        <v>19</v>
      </c>
      <c r="R4" s="10" t="s">
        <v>20</v>
      </c>
      <c r="S4" s="71" t="s">
        <v>21</v>
      </c>
      <c r="T4" s="98" t="s">
        <v>22</v>
      </c>
      <c r="U4" s="99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100" t="s">
        <v>29</v>
      </c>
      <c r="R5" s="101"/>
      <c r="S5" s="101"/>
      <c r="T5" s="98" t="s">
        <v>30</v>
      </c>
      <c r="U5" s="10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103" t="s">
        <v>37</v>
      </c>
      <c r="R6" s="104"/>
      <c r="S6" s="104"/>
      <c r="T6" s="98"/>
      <c r="U6" s="10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70" t="s">
        <v>45</v>
      </c>
      <c r="L7" s="70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98"/>
      <c r="U7" s="10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7" customHeight="1" spans="1:16384">
      <c r="A8" s="57">
        <v>1</v>
      </c>
      <c r="B8" s="33">
        <v>44230</v>
      </c>
      <c r="C8" s="34"/>
      <c r="D8" s="35">
        <v>278600</v>
      </c>
      <c r="E8" s="36" t="s">
        <v>50</v>
      </c>
      <c r="F8" s="37" t="s">
        <v>51</v>
      </c>
      <c r="G8" s="76"/>
      <c r="H8" s="39"/>
      <c r="I8" s="76"/>
      <c r="J8" s="121"/>
      <c r="K8" s="57"/>
      <c r="L8" s="57"/>
      <c r="M8" s="76"/>
      <c r="N8" s="78" t="s">
        <v>52</v>
      </c>
      <c r="O8" s="126"/>
      <c r="P8" s="108"/>
      <c r="Q8" s="105" t="s">
        <v>53</v>
      </c>
      <c r="R8" s="73"/>
      <c r="S8" s="73"/>
      <c r="T8" s="106">
        <v>100000</v>
      </c>
      <c r="U8" s="73" t="s">
        <v>54</v>
      </c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9" customHeight="1" spans="1:16384">
      <c r="A9" s="57"/>
      <c r="B9" s="33"/>
      <c r="C9" s="132"/>
      <c r="D9" s="35"/>
      <c r="E9" s="36"/>
      <c r="F9" s="36"/>
      <c r="G9" s="124"/>
      <c r="H9" s="39"/>
      <c r="I9" s="76"/>
      <c r="J9" s="121"/>
      <c r="K9" s="77"/>
      <c r="L9" s="77"/>
      <c r="M9" s="76"/>
      <c r="N9" s="78"/>
      <c r="O9" s="126"/>
      <c r="P9" s="108"/>
      <c r="Q9" s="127" t="s">
        <v>55</v>
      </c>
      <c r="R9" s="108"/>
      <c r="S9" s="108"/>
      <c r="T9" s="128">
        <v>178600</v>
      </c>
      <c r="U9" s="73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57"/>
      <c r="B10" s="33"/>
      <c r="C10" s="34"/>
      <c r="D10" s="35"/>
      <c r="E10" s="36"/>
      <c r="F10" s="36"/>
      <c r="G10" s="124"/>
      <c r="H10" s="39"/>
      <c r="I10" s="76"/>
      <c r="J10" s="38"/>
      <c r="K10" s="57"/>
      <c r="L10" s="57"/>
      <c r="M10" s="76"/>
      <c r="N10" s="78"/>
      <c r="O10" s="126"/>
      <c r="P10" s="108"/>
      <c r="Q10" s="127"/>
      <c r="R10" s="108"/>
      <c r="S10" s="108"/>
      <c r="T10" s="128"/>
      <c r="U10" s="73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57"/>
      <c r="B11" s="33"/>
      <c r="C11" s="132"/>
      <c r="D11" s="35"/>
      <c r="E11" s="36"/>
      <c r="F11" s="36"/>
      <c r="G11" s="38"/>
      <c r="H11" s="39"/>
      <c r="I11" s="76"/>
      <c r="J11" s="121"/>
      <c r="K11" s="77"/>
      <c r="L11" s="77"/>
      <c r="M11" s="76"/>
      <c r="N11" s="78"/>
      <c r="O11" s="131"/>
      <c r="P11" s="80"/>
      <c r="Q11" s="127"/>
      <c r="R11" s="108"/>
      <c r="S11" s="108"/>
      <c r="T11" s="128"/>
      <c r="U11" s="73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57"/>
      <c r="B12" s="33"/>
      <c r="C12" s="34"/>
      <c r="D12" s="35"/>
      <c r="E12" s="37"/>
      <c r="F12" s="36"/>
      <c r="G12" s="38"/>
      <c r="H12" s="39"/>
      <c r="I12" s="76"/>
      <c r="J12" s="38"/>
      <c r="K12" s="57"/>
      <c r="L12" s="57"/>
      <c r="M12" s="76"/>
      <c r="N12" s="78"/>
      <c r="O12" s="126"/>
      <c r="P12" s="108"/>
      <c r="Q12" s="127"/>
      <c r="R12" s="108"/>
      <c r="S12" s="108"/>
      <c r="T12" s="128"/>
      <c r="U12" s="73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51"/>
      <c r="B13" s="22"/>
      <c r="C13" s="23"/>
      <c r="D13" s="24"/>
      <c r="E13" s="25"/>
      <c r="F13" s="25"/>
      <c r="G13" s="31"/>
      <c r="H13" s="28"/>
      <c r="I13" s="27"/>
      <c r="J13" s="31"/>
      <c r="K13" s="73"/>
      <c r="L13" s="73"/>
      <c r="M13" s="27"/>
      <c r="N13" s="71"/>
      <c r="O13" s="119"/>
      <c r="P13" s="75"/>
      <c r="Q13" s="105"/>
      <c r="R13" s="10"/>
      <c r="S13" s="10"/>
      <c r="T13" s="106"/>
      <c r="U13" s="73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51"/>
      <c r="B14" s="40"/>
      <c r="C14" s="23"/>
      <c r="D14" s="24"/>
      <c r="E14" s="25"/>
      <c r="F14" s="25"/>
      <c r="G14" s="31"/>
      <c r="H14" s="28"/>
      <c r="I14" s="27"/>
      <c r="J14" s="31"/>
      <c r="K14" s="51"/>
      <c r="L14" s="51"/>
      <c r="M14" s="27"/>
      <c r="N14" s="71"/>
      <c r="O14" s="72"/>
      <c r="P14" s="10"/>
      <c r="Q14" s="130"/>
      <c r="R14" s="10"/>
      <c r="S14" s="10"/>
      <c r="T14" s="106"/>
      <c r="U14" s="111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57"/>
      <c r="B15" s="52"/>
      <c r="C15" s="34"/>
      <c r="D15" s="122"/>
      <c r="E15" s="36"/>
      <c r="F15" s="36"/>
      <c r="G15" s="38"/>
      <c r="H15" s="39"/>
      <c r="I15" s="76"/>
      <c r="J15" s="38"/>
      <c r="K15" s="77"/>
      <c r="L15" s="77"/>
      <c r="M15" s="76"/>
      <c r="N15" s="78"/>
      <c r="O15" s="126"/>
      <c r="P15" s="108"/>
      <c r="Q15" s="127"/>
      <c r="R15" s="108"/>
      <c r="S15" s="108"/>
      <c r="T15" s="128"/>
      <c r="U15" s="11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57"/>
      <c r="B16" s="123"/>
      <c r="C16" s="34"/>
      <c r="D16" s="53"/>
      <c r="E16" s="36"/>
      <c r="F16" s="36"/>
      <c r="G16" s="124"/>
      <c r="H16" s="39"/>
      <c r="I16" s="76"/>
      <c r="J16" s="76"/>
      <c r="K16" s="57"/>
      <c r="L16" s="57"/>
      <c r="M16" s="76"/>
      <c r="N16" s="78"/>
      <c r="O16" s="76"/>
      <c r="P16" s="78"/>
      <c r="Q16" s="129"/>
      <c r="R16" s="108"/>
      <c r="S16" s="108"/>
      <c r="T16" s="109"/>
      <c r="U16" s="11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51"/>
      <c r="B17" s="45"/>
      <c r="C17" s="23"/>
      <c r="D17" s="44"/>
      <c r="E17" s="46"/>
      <c r="F17" s="47"/>
      <c r="G17" s="48"/>
      <c r="H17" s="49"/>
      <c r="I17" s="27"/>
      <c r="J17" s="27"/>
      <c r="K17" s="27"/>
      <c r="L17" s="27"/>
      <c r="M17" s="27"/>
      <c r="N17" s="71"/>
      <c r="O17" s="27"/>
      <c r="P17" s="71"/>
      <c r="Q17" s="130"/>
      <c r="R17" s="10"/>
      <c r="S17" s="10"/>
      <c r="T17" s="112"/>
      <c r="U17" s="111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51"/>
      <c r="B18" s="45"/>
      <c r="C18" s="23"/>
      <c r="D18" s="44"/>
      <c r="E18" s="25"/>
      <c r="F18" s="25"/>
      <c r="G18" s="48"/>
      <c r="H18" s="50"/>
      <c r="I18" s="27"/>
      <c r="J18" s="27"/>
      <c r="K18" s="46"/>
      <c r="L18" s="46"/>
      <c r="M18" s="27"/>
      <c r="N18" s="71"/>
      <c r="O18" s="27"/>
      <c r="P18" s="71"/>
      <c r="Q18" s="130"/>
      <c r="R18" s="10"/>
      <c r="S18" s="10"/>
      <c r="T18" s="112"/>
      <c r="U18" s="111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51"/>
      <c r="B19" s="45"/>
      <c r="C19" s="125"/>
      <c r="D19" s="44"/>
      <c r="E19" s="46"/>
      <c r="F19" s="47"/>
      <c r="G19" s="48"/>
      <c r="H19" s="49"/>
      <c r="I19" s="27"/>
      <c r="J19" s="27"/>
      <c r="K19" s="27"/>
      <c r="L19" s="27"/>
      <c r="M19" s="27"/>
      <c r="N19" s="71"/>
      <c r="O19" s="27"/>
      <c r="P19" s="71"/>
      <c r="Q19" s="110"/>
      <c r="R19" s="10"/>
      <c r="S19" s="10"/>
      <c r="T19" s="112"/>
      <c r="U19" s="11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51"/>
      <c r="B20" s="45"/>
      <c r="C20" s="23"/>
      <c r="D20" s="44"/>
      <c r="E20" s="25"/>
      <c r="F20" s="25"/>
      <c r="G20" s="48"/>
      <c r="H20" s="50"/>
      <c r="I20" s="27"/>
      <c r="J20" s="27"/>
      <c r="K20" s="27"/>
      <c r="L20" s="27"/>
      <c r="M20" s="27"/>
      <c r="N20" s="71"/>
      <c r="O20" s="27"/>
      <c r="P20" s="71"/>
      <c r="Q20" s="110"/>
      <c r="R20" s="10"/>
      <c r="S20" s="10"/>
      <c r="T20" s="112"/>
      <c r="U20" s="11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51"/>
      <c r="B21" s="45"/>
      <c r="C21" s="23"/>
      <c r="D21" s="44"/>
      <c r="E21" s="25"/>
      <c r="F21" s="25"/>
      <c r="G21" s="48"/>
      <c r="H21" s="50"/>
      <c r="I21" s="27"/>
      <c r="J21" s="27"/>
      <c r="K21" s="27"/>
      <c r="L21" s="27"/>
      <c r="M21" s="27"/>
      <c r="N21" s="71"/>
      <c r="O21" s="27"/>
      <c r="P21" s="71"/>
      <c r="Q21" s="110"/>
      <c r="R21" s="10"/>
      <c r="S21" s="10"/>
      <c r="T21" s="112"/>
      <c r="U21" s="11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57"/>
      <c r="B22" s="58"/>
      <c r="C22" s="34"/>
      <c r="D22" s="53"/>
      <c r="E22" s="36"/>
      <c r="F22" s="36"/>
      <c r="G22" s="55"/>
      <c r="H22" s="56"/>
      <c r="I22" s="76"/>
      <c r="J22" s="76"/>
      <c r="K22" s="76"/>
      <c r="L22" s="76"/>
      <c r="M22" s="76"/>
      <c r="N22" s="78"/>
      <c r="O22" s="76"/>
      <c r="P22" s="78"/>
      <c r="Q22" s="107"/>
      <c r="R22" s="108"/>
      <c r="S22" s="108"/>
      <c r="T22" s="109"/>
      <c r="U22" s="11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57"/>
      <c r="B23" s="58"/>
      <c r="C23" s="34"/>
      <c r="D23" s="53"/>
      <c r="E23" s="36"/>
      <c r="F23" s="36"/>
      <c r="G23" s="55"/>
      <c r="H23" s="56"/>
      <c r="I23" s="76"/>
      <c r="J23" s="76"/>
      <c r="K23" s="76"/>
      <c r="L23" s="76"/>
      <c r="M23" s="76"/>
      <c r="N23" s="78"/>
      <c r="O23" s="76"/>
      <c r="P23" s="78"/>
      <c r="Q23" s="107"/>
      <c r="R23" s="108"/>
      <c r="S23" s="108"/>
      <c r="T23" s="109"/>
      <c r="U23" s="11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57"/>
      <c r="B24" s="58"/>
      <c r="C24" s="34"/>
      <c r="D24" s="53"/>
      <c r="E24" s="36"/>
      <c r="F24" s="36"/>
      <c r="G24" s="55"/>
      <c r="H24" s="56"/>
      <c r="I24" s="76"/>
      <c r="J24" s="76"/>
      <c r="K24" s="76"/>
      <c r="L24" s="76"/>
      <c r="M24" s="76"/>
      <c r="N24" s="78"/>
      <c r="O24" s="76"/>
      <c r="P24" s="78"/>
      <c r="Q24" s="107"/>
      <c r="R24" s="108"/>
      <c r="S24" s="108"/>
      <c r="T24" s="109"/>
      <c r="U24" s="11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56</v>
      </c>
      <c r="B25" s="7"/>
      <c r="C25" s="59">
        <f>SUM(C8:C24)</f>
        <v>0</v>
      </c>
      <c r="D25" s="60">
        <f>SUM(D8:D24)</f>
        <v>278600</v>
      </c>
      <c r="E25" s="61"/>
      <c r="F25" s="61"/>
      <c r="G25" s="61"/>
      <c r="H25" s="59" t="s">
        <v>57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57</v>
      </c>
      <c r="O25" s="72">
        <f>SUM(O8:O24)</f>
        <v>0</v>
      </c>
      <c r="P25" s="59" t="s">
        <v>57</v>
      </c>
      <c r="Q25" s="59" t="s">
        <v>57</v>
      </c>
      <c r="R25" s="59"/>
      <c r="S25" s="59"/>
      <c r="T25" s="72">
        <f>SUM(T8:T24)</f>
        <v>278600</v>
      </c>
      <c r="U25" s="114">
        <f>D25+C25-T25-I25-K25-M25-O25</f>
        <v>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2" t="s">
        <v>58</v>
      </c>
      <c r="B26" s="62"/>
      <c r="C26" s="62" t="s">
        <v>59</v>
      </c>
      <c r="D26" s="62"/>
      <c r="E26" s="62"/>
      <c r="F26" s="63">
        <f>O26</f>
        <v>178600</v>
      </c>
      <c r="G26" s="64"/>
      <c r="H26" s="65" t="s">
        <v>60</v>
      </c>
      <c r="I26" s="84"/>
      <c r="J26" s="84"/>
      <c r="K26" s="84"/>
      <c r="L26" s="84"/>
      <c r="M26" s="85"/>
      <c r="N26" s="62" t="s">
        <v>61</v>
      </c>
      <c r="O26" s="86">
        <f>T9</f>
        <v>178600</v>
      </c>
      <c r="P26" s="87"/>
      <c r="Q26" s="87"/>
      <c r="R26" s="87"/>
      <c r="S26" s="87"/>
      <c r="T26" s="87"/>
      <c r="U26" s="11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2"/>
      <c r="B27" s="62"/>
      <c r="C27" s="62" t="s">
        <v>62</v>
      </c>
      <c r="D27" s="62"/>
      <c r="E27" s="62"/>
      <c r="F27" s="63">
        <v>0</v>
      </c>
      <c r="G27" s="64"/>
      <c r="H27" s="66"/>
      <c r="I27" s="88"/>
      <c r="J27" s="88"/>
      <c r="K27" s="88"/>
      <c r="L27" s="88"/>
      <c r="M27" s="89"/>
      <c r="N27" s="62" t="s">
        <v>63</v>
      </c>
      <c r="O27" s="90">
        <f>O26</f>
        <v>178600</v>
      </c>
      <c r="P27" s="91"/>
      <c r="Q27" s="91"/>
      <c r="R27" s="91"/>
      <c r="S27" s="91"/>
      <c r="T27" s="91"/>
      <c r="U27" s="116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7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pageSetup paperSize="9" scale="2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1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8"/>
      <c r="J2" s="8"/>
      <c r="K2" s="8"/>
      <c r="L2" s="8"/>
      <c r="M2" s="8"/>
      <c r="N2" s="8"/>
      <c r="O2" s="69" t="s">
        <v>4</v>
      </c>
      <c r="P2" s="69"/>
      <c r="Q2" s="92">
        <v>13731</v>
      </c>
      <c r="R2" s="70" t="s">
        <v>5</v>
      </c>
      <c r="S2" s="70"/>
      <c r="T2" s="93"/>
      <c r="U2" s="94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1785053.18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51"/>
      <c r="K3" s="51"/>
      <c r="L3" s="51"/>
      <c r="M3" s="51"/>
      <c r="N3" s="51"/>
      <c r="O3" s="7" t="s">
        <v>10</v>
      </c>
      <c r="P3" s="7"/>
      <c r="Q3" s="51" t="s">
        <v>11</v>
      </c>
      <c r="R3" s="95" t="s">
        <v>12</v>
      </c>
      <c r="S3" s="96"/>
      <c r="T3" s="97" t="s">
        <v>13</v>
      </c>
      <c r="U3" s="97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51" t="s">
        <v>17</v>
      </c>
      <c r="K4" s="51"/>
      <c r="L4" s="51"/>
      <c r="M4" s="51"/>
      <c r="N4" s="51"/>
      <c r="O4" s="7" t="s">
        <v>18</v>
      </c>
      <c r="P4" s="7"/>
      <c r="Q4" s="71" t="s">
        <v>19</v>
      </c>
      <c r="R4" s="10" t="s">
        <v>20</v>
      </c>
      <c r="S4" s="71" t="s">
        <v>21</v>
      </c>
      <c r="T4" s="98" t="s">
        <v>22</v>
      </c>
      <c r="U4" s="99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100" t="s">
        <v>29</v>
      </c>
      <c r="R5" s="101"/>
      <c r="S5" s="101"/>
      <c r="T5" s="98" t="s">
        <v>30</v>
      </c>
      <c r="U5" s="10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103" t="s">
        <v>37</v>
      </c>
      <c r="R6" s="104"/>
      <c r="S6" s="104"/>
      <c r="T6" s="98"/>
      <c r="U6" s="10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70" t="s">
        <v>45</v>
      </c>
      <c r="L7" s="70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98"/>
      <c r="U7" s="10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51">
        <v>1</v>
      </c>
      <c r="B8" s="22">
        <v>44230</v>
      </c>
      <c r="C8" s="23"/>
      <c r="D8" s="24">
        <v>278600</v>
      </c>
      <c r="E8" s="25" t="s">
        <v>50</v>
      </c>
      <c r="F8" s="26" t="s">
        <v>51</v>
      </c>
      <c r="G8" s="27"/>
      <c r="H8" s="28"/>
      <c r="I8" s="27"/>
      <c r="J8" s="46"/>
      <c r="K8" s="51"/>
      <c r="L8" s="51"/>
      <c r="M8" s="27"/>
      <c r="N8" s="71" t="s">
        <v>52</v>
      </c>
      <c r="O8" s="72"/>
      <c r="P8" s="10"/>
      <c r="Q8" s="105" t="s">
        <v>53</v>
      </c>
      <c r="R8" s="73"/>
      <c r="S8" s="73"/>
      <c r="T8" s="106">
        <v>100000</v>
      </c>
      <c r="U8" s="73" t="s">
        <v>54</v>
      </c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51"/>
      <c r="B9" s="22"/>
      <c r="C9" s="29"/>
      <c r="D9" s="24"/>
      <c r="E9" s="25"/>
      <c r="F9" s="25"/>
      <c r="G9" s="30"/>
      <c r="H9" s="28"/>
      <c r="I9" s="27"/>
      <c r="J9" s="46"/>
      <c r="K9" s="73"/>
      <c r="L9" s="73"/>
      <c r="M9" s="27"/>
      <c r="N9" s="71"/>
      <c r="O9" s="72"/>
      <c r="P9" s="10"/>
      <c r="Q9" s="105" t="s">
        <v>55</v>
      </c>
      <c r="R9" s="10"/>
      <c r="S9" s="10"/>
      <c r="T9" s="106">
        <v>178600</v>
      </c>
      <c r="U9" s="73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57">
        <v>2</v>
      </c>
      <c r="B10" s="33">
        <v>44337</v>
      </c>
      <c r="C10" s="34"/>
      <c r="D10" s="35">
        <v>4463</v>
      </c>
      <c r="E10" s="36" t="s">
        <v>50</v>
      </c>
      <c r="F10" s="37" t="s">
        <v>51</v>
      </c>
      <c r="G10" s="124"/>
      <c r="H10" s="39"/>
      <c r="I10" s="76"/>
      <c r="J10" s="38"/>
      <c r="K10" s="57"/>
      <c r="L10" s="57"/>
      <c r="M10" s="76"/>
      <c r="N10" s="78" t="s">
        <v>52</v>
      </c>
      <c r="O10" s="126"/>
      <c r="P10" s="108"/>
      <c r="Q10" s="127" t="s">
        <v>64</v>
      </c>
      <c r="R10" s="108"/>
      <c r="S10" s="108"/>
      <c r="T10" s="128">
        <v>4463</v>
      </c>
      <c r="U10" s="73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30" customHeight="1" spans="1:16384">
      <c r="A11" s="57"/>
      <c r="B11" s="33"/>
      <c r="C11" s="132"/>
      <c r="D11" s="35"/>
      <c r="E11" s="36"/>
      <c r="F11" s="36"/>
      <c r="G11" s="38"/>
      <c r="H11" s="39"/>
      <c r="I11" s="76"/>
      <c r="J11" s="121"/>
      <c r="K11" s="77"/>
      <c r="L11" s="77"/>
      <c r="M11" s="76"/>
      <c r="N11" s="78"/>
      <c r="O11" s="131"/>
      <c r="P11" s="80"/>
      <c r="Q11" s="127"/>
      <c r="R11" s="108"/>
      <c r="S11" s="108"/>
      <c r="T11" s="128"/>
      <c r="U11" s="73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31" customHeight="1" spans="1:16384">
      <c r="A12" s="57"/>
      <c r="B12" s="33"/>
      <c r="C12" s="34"/>
      <c r="D12" s="35"/>
      <c r="E12" s="37"/>
      <c r="F12" s="36"/>
      <c r="G12" s="38"/>
      <c r="H12" s="39"/>
      <c r="I12" s="76"/>
      <c r="J12" s="38"/>
      <c r="K12" s="57"/>
      <c r="L12" s="57"/>
      <c r="M12" s="76"/>
      <c r="N12" s="78"/>
      <c r="O12" s="126"/>
      <c r="P12" s="108"/>
      <c r="Q12" s="127"/>
      <c r="R12" s="108"/>
      <c r="S12" s="108"/>
      <c r="T12" s="128"/>
      <c r="U12" s="73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42" customHeight="1" spans="1:16384">
      <c r="A13" s="51"/>
      <c r="B13" s="22"/>
      <c r="C13" s="23"/>
      <c r="D13" s="24"/>
      <c r="E13" s="25"/>
      <c r="F13" s="25"/>
      <c r="G13" s="31"/>
      <c r="H13" s="28"/>
      <c r="I13" s="27"/>
      <c r="J13" s="31"/>
      <c r="K13" s="73"/>
      <c r="L13" s="73"/>
      <c r="M13" s="27"/>
      <c r="N13" s="71"/>
      <c r="O13" s="119"/>
      <c r="P13" s="75"/>
      <c r="Q13" s="105"/>
      <c r="R13" s="10"/>
      <c r="S13" s="10"/>
      <c r="T13" s="106"/>
      <c r="U13" s="73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51"/>
      <c r="B14" s="40"/>
      <c r="C14" s="23"/>
      <c r="D14" s="24"/>
      <c r="E14" s="25"/>
      <c r="F14" s="25"/>
      <c r="G14" s="31"/>
      <c r="H14" s="28"/>
      <c r="I14" s="27"/>
      <c r="J14" s="31"/>
      <c r="K14" s="51"/>
      <c r="L14" s="51"/>
      <c r="M14" s="27"/>
      <c r="N14" s="71"/>
      <c r="O14" s="72"/>
      <c r="P14" s="10"/>
      <c r="Q14" s="130"/>
      <c r="R14" s="10"/>
      <c r="S14" s="10"/>
      <c r="T14" s="106"/>
      <c r="U14" s="111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57"/>
      <c r="B15" s="52"/>
      <c r="C15" s="34"/>
      <c r="D15" s="122"/>
      <c r="E15" s="36"/>
      <c r="F15" s="36"/>
      <c r="G15" s="38"/>
      <c r="H15" s="39"/>
      <c r="I15" s="76"/>
      <c r="J15" s="38"/>
      <c r="K15" s="77"/>
      <c r="L15" s="77"/>
      <c r="M15" s="76"/>
      <c r="N15" s="78"/>
      <c r="O15" s="126"/>
      <c r="P15" s="108"/>
      <c r="Q15" s="127"/>
      <c r="R15" s="108"/>
      <c r="S15" s="108"/>
      <c r="T15" s="128"/>
      <c r="U15" s="11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57"/>
      <c r="B16" s="123"/>
      <c r="C16" s="34"/>
      <c r="D16" s="53"/>
      <c r="E16" s="36"/>
      <c r="F16" s="36"/>
      <c r="G16" s="124"/>
      <c r="H16" s="39"/>
      <c r="I16" s="76"/>
      <c r="J16" s="76"/>
      <c r="K16" s="57"/>
      <c r="L16" s="57"/>
      <c r="M16" s="76"/>
      <c r="N16" s="78"/>
      <c r="O16" s="76"/>
      <c r="P16" s="78"/>
      <c r="Q16" s="129"/>
      <c r="R16" s="108"/>
      <c r="S16" s="108"/>
      <c r="T16" s="109"/>
      <c r="U16" s="11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51"/>
      <c r="B17" s="45"/>
      <c r="C17" s="23"/>
      <c r="D17" s="44"/>
      <c r="E17" s="46"/>
      <c r="F17" s="47"/>
      <c r="G17" s="48"/>
      <c r="H17" s="49"/>
      <c r="I17" s="27"/>
      <c r="J17" s="27"/>
      <c r="K17" s="27"/>
      <c r="L17" s="27"/>
      <c r="M17" s="27"/>
      <c r="N17" s="71"/>
      <c r="O17" s="27"/>
      <c r="P17" s="71"/>
      <c r="Q17" s="130"/>
      <c r="R17" s="10"/>
      <c r="S17" s="10"/>
      <c r="T17" s="112"/>
      <c r="U17" s="111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51"/>
      <c r="B18" s="45"/>
      <c r="C18" s="23"/>
      <c r="D18" s="44"/>
      <c r="E18" s="25"/>
      <c r="F18" s="25"/>
      <c r="G18" s="48"/>
      <c r="H18" s="50"/>
      <c r="I18" s="27"/>
      <c r="J18" s="27"/>
      <c r="K18" s="46"/>
      <c r="L18" s="46"/>
      <c r="M18" s="27"/>
      <c r="N18" s="71"/>
      <c r="O18" s="27"/>
      <c r="P18" s="71"/>
      <c r="Q18" s="130"/>
      <c r="R18" s="10"/>
      <c r="S18" s="10"/>
      <c r="T18" s="112"/>
      <c r="U18" s="111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51"/>
      <c r="B19" s="45"/>
      <c r="C19" s="125"/>
      <c r="D19" s="44"/>
      <c r="E19" s="46"/>
      <c r="F19" s="47"/>
      <c r="G19" s="48"/>
      <c r="H19" s="49"/>
      <c r="I19" s="27"/>
      <c r="J19" s="27"/>
      <c r="K19" s="27"/>
      <c r="L19" s="27"/>
      <c r="M19" s="27"/>
      <c r="N19" s="71"/>
      <c r="O19" s="27"/>
      <c r="P19" s="71"/>
      <c r="Q19" s="110"/>
      <c r="R19" s="10"/>
      <c r="S19" s="10"/>
      <c r="T19" s="112"/>
      <c r="U19" s="11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51"/>
      <c r="B20" s="45"/>
      <c r="C20" s="23"/>
      <c r="D20" s="44"/>
      <c r="E20" s="25"/>
      <c r="F20" s="25"/>
      <c r="G20" s="48"/>
      <c r="H20" s="50"/>
      <c r="I20" s="27"/>
      <c r="J20" s="27"/>
      <c r="K20" s="27"/>
      <c r="L20" s="27"/>
      <c r="M20" s="27"/>
      <c r="N20" s="71"/>
      <c r="O20" s="27"/>
      <c r="P20" s="71"/>
      <c r="Q20" s="110"/>
      <c r="R20" s="10"/>
      <c r="S20" s="10"/>
      <c r="T20" s="112"/>
      <c r="U20" s="11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51"/>
      <c r="B21" s="45"/>
      <c r="C21" s="23"/>
      <c r="D21" s="44"/>
      <c r="E21" s="25"/>
      <c r="F21" s="25"/>
      <c r="G21" s="48"/>
      <c r="H21" s="50"/>
      <c r="I21" s="27"/>
      <c r="J21" s="27"/>
      <c r="K21" s="27"/>
      <c r="L21" s="27"/>
      <c r="M21" s="27"/>
      <c r="N21" s="71"/>
      <c r="O21" s="27"/>
      <c r="P21" s="71"/>
      <c r="Q21" s="110"/>
      <c r="R21" s="10"/>
      <c r="S21" s="10"/>
      <c r="T21" s="112"/>
      <c r="U21" s="11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57"/>
      <c r="B22" s="58"/>
      <c r="C22" s="34"/>
      <c r="D22" s="53"/>
      <c r="E22" s="36"/>
      <c r="F22" s="36"/>
      <c r="G22" s="55"/>
      <c r="H22" s="56"/>
      <c r="I22" s="76"/>
      <c r="J22" s="76"/>
      <c r="K22" s="76"/>
      <c r="L22" s="76"/>
      <c r="M22" s="76"/>
      <c r="N22" s="78"/>
      <c r="O22" s="76"/>
      <c r="P22" s="78"/>
      <c r="Q22" s="107"/>
      <c r="R22" s="108"/>
      <c r="S22" s="108"/>
      <c r="T22" s="109"/>
      <c r="U22" s="11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57"/>
      <c r="B23" s="58"/>
      <c r="C23" s="34"/>
      <c r="D23" s="53"/>
      <c r="E23" s="36"/>
      <c r="F23" s="36"/>
      <c r="G23" s="55"/>
      <c r="H23" s="56"/>
      <c r="I23" s="76"/>
      <c r="J23" s="76"/>
      <c r="K23" s="76"/>
      <c r="L23" s="76"/>
      <c r="M23" s="76"/>
      <c r="N23" s="78"/>
      <c r="O23" s="76"/>
      <c r="P23" s="78"/>
      <c r="Q23" s="107"/>
      <c r="R23" s="108"/>
      <c r="S23" s="108"/>
      <c r="T23" s="109"/>
      <c r="U23" s="11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57"/>
      <c r="B24" s="58"/>
      <c r="C24" s="34"/>
      <c r="D24" s="53"/>
      <c r="E24" s="36"/>
      <c r="F24" s="36"/>
      <c r="G24" s="55"/>
      <c r="H24" s="56"/>
      <c r="I24" s="76"/>
      <c r="J24" s="76"/>
      <c r="K24" s="76"/>
      <c r="L24" s="76"/>
      <c r="M24" s="76"/>
      <c r="N24" s="78"/>
      <c r="O24" s="76"/>
      <c r="P24" s="78"/>
      <c r="Q24" s="107"/>
      <c r="R24" s="108"/>
      <c r="S24" s="108"/>
      <c r="T24" s="109"/>
      <c r="U24" s="11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56</v>
      </c>
      <c r="B25" s="7"/>
      <c r="C25" s="59">
        <f>SUM(C8:C24)</f>
        <v>0</v>
      </c>
      <c r="D25" s="60">
        <f>SUM(D8:D24)</f>
        <v>283063</v>
      </c>
      <c r="E25" s="61"/>
      <c r="F25" s="61"/>
      <c r="G25" s="61"/>
      <c r="H25" s="59" t="s">
        <v>57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57</v>
      </c>
      <c r="O25" s="72">
        <f>SUM(O8:O24)</f>
        <v>0</v>
      </c>
      <c r="P25" s="59" t="s">
        <v>57</v>
      </c>
      <c r="Q25" s="59" t="s">
        <v>57</v>
      </c>
      <c r="R25" s="59"/>
      <c r="S25" s="59"/>
      <c r="T25" s="72">
        <f>SUM(T8:T24)</f>
        <v>283063</v>
      </c>
      <c r="U25" s="114">
        <f>D25+C25-T25-I25-K25-M25-O25</f>
        <v>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2" t="s">
        <v>58</v>
      </c>
      <c r="B26" s="62"/>
      <c r="C26" s="62" t="s">
        <v>59</v>
      </c>
      <c r="D26" s="62"/>
      <c r="E26" s="62"/>
      <c r="F26" s="63">
        <f>O26</f>
        <v>4463</v>
      </c>
      <c r="G26" s="64"/>
      <c r="H26" s="65" t="s">
        <v>60</v>
      </c>
      <c r="I26" s="84"/>
      <c r="J26" s="84"/>
      <c r="K26" s="84"/>
      <c r="L26" s="84"/>
      <c r="M26" s="85"/>
      <c r="N26" s="62" t="s">
        <v>61</v>
      </c>
      <c r="O26" s="86">
        <v>4463</v>
      </c>
      <c r="P26" s="87"/>
      <c r="Q26" s="87"/>
      <c r="R26" s="87"/>
      <c r="S26" s="87"/>
      <c r="T26" s="87"/>
      <c r="U26" s="11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2"/>
      <c r="B27" s="62"/>
      <c r="C27" s="62" t="s">
        <v>62</v>
      </c>
      <c r="D27" s="62"/>
      <c r="E27" s="62"/>
      <c r="F27" s="63">
        <v>0</v>
      </c>
      <c r="G27" s="64"/>
      <c r="H27" s="66"/>
      <c r="I27" s="88"/>
      <c r="J27" s="88"/>
      <c r="K27" s="88"/>
      <c r="L27" s="88"/>
      <c r="M27" s="89"/>
      <c r="N27" s="62" t="s">
        <v>63</v>
      </c>
      <c r="O27" s="90">
        <f>O26</f>
        <v>4463</v>
      </c>
      <c r="P27" s="91"/>
      <c r="Q27" s="91"/>
      <c r="R27" s="91"/>
      <c r="S27" s="91"/>
      <c r="T27" s="91"/>
      <c r="U27" s="116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7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workbookViewId="0">
      <selection activeCell="A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1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8"/>
      <c r="J2" s="8"/>
      <c r="K2" s="8"/>
      <c r="L2" s="8"/>
      <c r="M2" s="8"/>
      <c r="N2" s="8"/>
      <c r="O2" s="69" t="s">
        <v>4</v>
      </c>
      <c r="P2" s="69"/>
      <c r="Q2" s="92">
        <v>13731</v>
      </c>
      <c r="R2" s="70" t="s">
        <v>5</v>
      </c>
      <c r="S2" s="70"/>
      <c r="T2" s="93"/>
      <c r="U2" s="94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1785053.18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51"/>
      <c r="K3" s="51"/>
      <c r="L3" s="51"/>
      <c r="M3" s="51"/>
      <c r="N3" s="51"/>
      <c r="O3" s="7" t="s">
        <v>10</v>
      </c>
      <c r="P3" s="7"/>
      <c r="Q3" s="51" t="s">
        <v>11</v>
      </c>
      <c r="R3" s="95" t="s">
        <v>12</v>
      </c>
      <c r="S3" s="96"/>
      <c r="T3" s="97" t="s">
        <v>13</v>
      </c>
      <c r="U3" s="97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51" t="s">
        <v>17</v>
      </c>
      <c r="K4" s="51"/>
      <c r="L4" s="51"/>
      <c r="M4" s="51"/>
      <c r="N4" s="51"/>
      <c r="O4" s="7" t="s">
        <v>18</v>
      </c>
      <c r="P4" s="7"/>
      <c r="Q4" s="71" t="s">
        <v>19</v>
      </c>
      <c r="R4" s="10" t="s">
        <v>20</v>
      </c>
      <c r="S4" s="71" t="s">
        <v>21</v>
      </c>
      <c r="T4" s="98" t="s">
        <v>22</v>
      </c>
      <c r="U4" s="99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100" t="s">
        <v>29</v>
      </c>
      <c r="R5" s="101"/>
      <c r="S5" s="101"/>
      <c r="T5" s="98" t="s">
        <v>30</v>
      </c>
      <c r="U5" s="10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103" t="s">
        <v>37</v>
      </c>
      <c r="R6" s="104"/>
      <c r="S6" s="104"/>
      <c r="T6" s="98"/>
      <c r="U6" s="10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70" t="s">
        <v>45</v>
      </c>
      <c r="L7" s="70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98"/>
      <c r="U7" s="10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51">
        <v>1</v>
      </c>
      <c r="B8" s="22">
        <v>44230</v>
      </c>
      <c r="C8" s="23"/>
      <c r="D8" s="24">
        <v>278600</v>
      </c>
      <c r="E8" s="25" t="s">
        <v>50</v>
      </c>
      <c r="F8" s="26" t="s">
        <v>51</v>
      </c>
      <c r="G8" s="27"/>
      <c r="H8" s="28"/>
      <c r="I8" s="27"/>
      <c r="J8" s="46"/>
      <c r="K8" s="51"/>
      <c r="L8" s="51"/>
      <c r="M8" s="27"/>
      <c r="N8" s="71" t="s">
        <v>52</v>
      </c>
      <c r="O8" s="72"/>
      <c r="P8" s="10"/>
      <c r="Q8" s="105" t="s">
        <v>53</v>
      </c>
      <c r="R8" s="73"/>
      <c r="S8" s="73"/>
      <c r="T8" s="106">
        <v>100000</v>
      </c>
      <c r="U8" s="73" t="s">
        <v>54</v>
      </c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51"/>
      <c r="B9" s="22"/>
      <c r="C9" s="29"/>
      <c r="D9" s="24"/>
      <c r="E9" s="25"/>
      <c r="F9" s="25"/>
      <c r="G9" s="30"/>
      <c r="H9" s="28"/>
      <c r="I9" s="27"/>
      <c r="J9" s="46"/>
      <c r="K9" s="73"/>
      <c r="L9" s="73"/>
      <c r="M9" s="27"/>
      <c r="N9" s="71"/>
      <c r="O9" s="72"/>
      <c r="P9" s="10"/>
      <c r="Q9" s="105" t="s">
        <v>55</v>
      </c>
      <c r="R9" s="10"/>
      <c r="S9" s="10"/>
      <c r="T9" s="106">
        <v>178600</v>
      </c>
      <c r="U9" s="73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51">
        <v>2</v>
      </c>
      <c r="B10" s="22">
        <v>44337</v>
      </c>
      <c r="C10" s="23"/>
      <c r="D10" s="24">
        <v>4463</v>
      </c>
      <c r="E10" s="25" t="s">
        <v>50</v>
      </c>
      <c r="F10" s="26" t="s">
        <v>51</v>
      </c>
      <c r="G10" s="30"/>
      <c r="H10" s="28"/>
      <c r="I10" s="27"/>
      <c r="J10" s="31"/>
      <c r="K10" s="51"/>
      <c r="L10" s="51"/>
      <c r="M10" s="27"/>
      <c r="N10" s="71" t="s">
        <v>52</v>
      </c>
      <c r="O10" s="72"/>
      <c r="P10" s="10"/>
      <c r="Q10" s="105" t="s">
        <v>64</v>
      </c>
      <c r="R10" s="10"/>
      <c r="S10" s="10"/>
      <c r="T10" s="106">
        <v>4463</v>
      </c>
      <c r="U10" s="73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2" customHeight="1" spans="1:16384">
      <c r="A11" s="57">
        <v>3</v>
      </c>
      <c r="B11" s="33">
        <v>44456</v>
      </c>
      <c r="C11" s="35">
        <v>24069.29</v>
      </c>
      <c r="D11" s="35"/>
      <c r="E11" s="36" t="s">
        <v>65</v>
      </c>
      <c r="F11" s="37" t="s">
        <v>66</v>
      </c>
      <c r="G11" s="38"/>
      <c r="H11" s="39">
        <v>0.01</v>
      </c>
      <c r="I11" s="76">
        <v>5355.15</v>
      </c>
      <c r="J11" s="121" t="s">
        <v>67</v>
      </c>
      <c r="K11" s="76">
        <v>5355.15</v>
      </c>
      <c r="L11" s="77" t="s">
        <v>68</v>
      </c>
      <c r="M11" s="76">
        <v>8333</v>
      </c>
      <c r="N11" s="78" t="s">
        <v>69</v>
      </c>
      <c r="O11" s="131"/>
      <c r="P11" s="80"/>
      <c r="Q11" s="127" t="s">
        <v>70</v>
      </c>
      <c r="R11" s="108">
        <v>272250</v>
      </c>
      <c r="S11" s="108"/>
      <c r="T11" s="128">
        <v>272250</v>
      </c>
      <c r="U11" s="73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5" customHeight="1" spans="1:16384">
      <c r="A12" s="57"/>
      <c r="B12" s="33"/>
      <c r="C12" s="35">
        <v>511445.71</v>
      </c>
      <c r="D12" s="35"/>
      <c r="E12" s="36" t="s">
        <v>65</v>
      </c>
      <c r="F12" s="37" t="s">
        <v>66</v>
      </c>
      <c r="G12" s="38"/>
      <c r="H12" s="39"/>
      <c r="I12" s="76">
        <v>-5355.15</v>
      </c>
      <c r="J12" s="38"/>
      <c r="K12" s="76">
        <v>-5355.15</v>
      </c>
      <c r="L12" s="57"/>
      <c r="M12" s="76">
        <v>200</v>
      </c>
      <c r="N12" s="78" t="s">
        <v>71</v>
      </c>
      <c r="O12" s="126"/>
      <c r="P12" s="108"/>
      <c r="Q12" s="127" t="s">
        <v>72</v>
      </c>
      <c r="R12" s="108">
        <v>535516</v>
      </c>
      <c r="S12" s="108"/>
      <c r="T12" s="128">
        <v>200000</v>
      </c>
      <c r="U12" s="73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27" customHeight="1" spans="1:16384">
      <c r="A13" s="51"/>
      <c r="B13" s="22"/>
      <c r="C13" s="23"/>
      <c r="D13" s="24"/>
      <c r="E13" s="25"/>
      <c r="F13" s="25"/>
      <c r="G13" s="31"/>
      <c r="H13" s="28"/>
      <c r="I13" s="27"/>
      <c r="J13" s="31"/>
      <c r="K13" s="73"/>
      <c r="L13" s="73"/>
      <c r="M13" s="76">
        <v>-8533</v>
      </c>
      <c r="N13" s="78" t="s">
        <v>73</v>
      </c>
      <c r="O13" s="119"/>
      <c r="P13" s="75"/>
      <c r="Q13" s="105"/>
      <c r="R13" s="10"/>
      <c r="S13" s="10"/>
      <c r="T13" s="106"/>
      <c r="U13" s="73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29" customHeight="1" spans="1:16384">
      <c r="A14" s="51"/>
      <c r="B14" s="40"/>
      <c r="C14" s="23"/>
      <c r="D14" s="24"/>
      <c r="E14" s="25"/>
      <c r="F14" s="25"/>
      <c r="G14" s="31"/>
      <c r="H14" s="28"/>
      <c r="I14" s="27"/>
      <c r="J14" s="31"/>
      <c r="K14" s="51"/>
      <c r="L14" s="51"/>
      <c r="M14" s="27"/>
      <c r="N14" s="71"/>
      <c r="O14" s="72"/>
      <c r="P14" s="10"/>
      <c r="Q14" s="130"/>
      <c r="R14" s="10"/>
      <c r="S14" s="10"/>
      <c r="T14" s="106"/>
      <c r="U14" s="111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27" customHeight="1" spans="1:16384">
      <c r="A15" s="57"/>
      <c r="B15" s="52"/>
      <c r="C15" s="34"/>
      <c r="D15" s="122"/>
      <c r="E15" s="36"/>
      <c r="F15" s="36"/>
      <c r="G15" s="38"/>
      <c r="H15" s="39"/>
      <c r="I15" s="76"/>
      <c r="J15" s="38"/>
      <c r="K15" s="77"/>
      <c r="L15" s="77"/>
      <c r="M15" s="76"/>
      <c r="N15" s="78"/>
      <c r="O15" s="126"/>
      <c r="P15" s="108"/>
      <c r="Q15" s="127"/>
      <c r="R15" s="108"/>
      <c r="S15" s="108"/>
      <c r="T15" s="128"/>
      <c r="U15" s="11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57"/>
      <c r="B16" s="123"/>
      <c r="C16" s="34"/>
      <c r="D16" s="53"/>
      <c r="E16" s="36"/>
      <c r="F16" s="36"/>
      <c r="G16" s="124"/>
      <c r="H16" s="39"/>
      <c r="I16" s="76"/>
      <c r="J16" s="76"/>
      <c r="K16" s="57"/>
      <c r="L16" s="57"/>
      <c r="M16" s="76"/>
      <c r="N16" s="78"/>
      <c r="O16" s="76"/>
      <c r="P16" s="78"/>
      <c r="Q16" s="129"/>
      <c r="R16" s="108"/>
      <c r="S16" s="108"/>
      <c r="T16" s="109"/>
      <c r="U16" s="11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51"/>
      <c r="B17" s="45"/>
      <c r="C17" s="23"/>
      <c r="D17" s="44"/>
      <c r="E17" s="46"/>
      <c r="F17" s="47"/>
      <c r="G17" s="48"/>
      <c r="H17" s="49"/>
      <c r="I17" s="27"/>
      <c r="J17" s="27"/>
      <c r="K17" s="27"/>
      <c r="L17" s="27"/>
      <c r="M17" s="27"/>
      <c r="N17" s="71"/>
      <c r="O17" s="27"/>
      <c r="P17" s="71"/>
      <c r="Q17" s="130"/>
      <c r="R17" s="10"/>
      <c r="S17" s="10"/>
      <c r="T17" s="112"/>
      <c r="U17" s="111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51"/>
      <c r="B18" s="45"/>
      <c r="C18" s="23"/>
      <c r="D18" s="44"/>
      <c r="E18" s="25"/>
      <c r="F18" s="25"/>
      <c r="G18" s="48"/>
      <c r="H18" s="50"/>
      <c r="I18" s="27"/>
      <c r="J18" s="27"/>
      <c r="K18" s="46"/>
      <c r="L18" s="46"/>
      <c r="M18" s="27"/>
      <c r="N18" s="71"/>
      <c r="O18" s="27"/>
      <c r="P18" s="71"/>
      <c r="Q18" s="130"/>
      <c r="R18" s="10"/>
      <c r="S18" s="10"/>
      <c r="T18" s="112"/>
      <c r="U18" s="111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51"/>
      <c r="B19" s="45"/>
      <c r="C19" s="125"/>
      <c r="D19" s="44"/>
      <c r="E19" s="46"/>
      <c r="F19" s="47"/>
      <c r="G19" s="48"/>
      <c r="H19" s="49"/>
      <c r="I19" s="27"/>
      <c r="J19" s="27"/>
      <c r="K19" s="27"/>
      <c r="L19" s="27"/>
      <c r="M19" s="27"/>
      <c r="N19" s="71"/>
      <c r="O19" s="27"/>
      <c r="P19" s="71"/>
      <c r="Q19" s="110"/>
      <c r="R19" s="10"/>
      <c r="S19" s="10"/>
      <c r="T19" s="112"/>
      <c r="U19" s="11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51"/>
      <c r="B20" s="45"/>
      <c r="C20" s="23"/>
      <c r="D20" s="44"/>
      <c r="E20" s="25"/>
      <c r="F20" s="25"/>
      <c r="G20" s="48"/>
      <c r="H20" s="50"/>
      <c r="I20" s="27"/>
      <c r="J20" s="27"/>
      <c r="K20" s="27"/>
      <c r="L20" s="27"/>
      <c r="M20" s="27"/>
      <c r="N20" s="71"/>
      <c r="O20" s="27"/>
      <c r="P20" s="71"/>
      <c r="Q20" s="110"/>
      <c r="R20" s="10"/>
      <c r="S20" s="10"/>
      <c r="T20" s="112"/>
      <c r="U20" s="11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51"/>
      <c r="B21" s="45"/>
      <c r="C21" s="23"/>
      <c r="D21" s="44"/>
      <c r="E21" s="25"/>
      <c r="F21" s="25"/>
      <c r="G21" s="48"/>
      <c r="H21" s="50"/>
      <c r="I21" s="27"/>
      <c r="J21" s="27"/>
      <c r="K21" s="27"/>
      <c r="L21" s="27"/>
      <c r="M21" s="27"/>
      <c r="N21" s="71"/>
      <c r="O21" s="27"/>
      <c r="P21" s="71"/>
      <c r="Q21" s="110"/>
      <c r="R21" s="10"/>
      <c r="S21" s="10"/>
      <c r="T21" s="112"/>
      <c r="U21" s="11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57"/>
      <c r="B22" s="58"/>
      <c r="C22" s="34"/>
      <c r="D22" s="53"/>
      <c r="E22" s="36"/>
      <c r="F22" s="36"/>
      <c r="G22" s="55"/>
      <c r="H22" s="56"/>
      <c r="I22" s="76"/>
      <c r="J22" s="76"/>
      <c r="K22" s="76"/>
      <c r="L22" s="76"/>
      <c r="M22" s="76"/>
      <c r="N22" s="78"/>
      <c r="O22" s="76"/>
      <c r="P22" s="78"/>
      <c r="Q22" s="107"/>
      <c r="R22" s="108"/>
      <c r="S22" s="108"/>
      <c r="T22" s="109"/>
      <c r="U22" s="11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57"/>
      <c r="B23" s="58"/>
      <c r="C23" s="34"/>
      <c r="D23" s="53"/>
      <c r="E23" s="36"/>
      <c r="F23" s="36"/>
      <c r="G23" s="55"/>
      <c r="H23" s="56"/>
      <c r="I23" s="76"/>
      <c r="J23" s="76"/>
      <c r="K23" s="76"/>
      <c r="L23" s="76"/>
      <c r="M23" s="76"/>
      <c r="N23" s="78"/>
      <c r="O23" s="76"/>
      <c r="P23" s="78"/>
      <c r="Q23" s="107"/>
      <c r="R23" s="108"/>
      <c r="S23" s="108"/>
      <c r="T23" s="109"/>
      <c r="U23" s="11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57"/>
      <c r="B24" s="58"/>
      <c r="C24" s="34"/>
      <c r="D24" s="53"/>
      <c r="E24" s="36"/>
      <c r="F24" s="36"/>
      <c r="G24" s="55"/>
      <c r="H24" s="56"/>
      <c r="I24" s="76"/>
      <c r="J24" s="76"/>
      <c r="K24" s="76"/>
      <c r="L24" s="76"/>
      <c r="M24" s="76"/>
      <c r="N24" s="78"/>
      <c r="O24" s="76"/>
      <c r="P24" s="78"/>
      <c r="Q24" s="107"/>
      <c r="R24" s="108"/>
      <c r="S24" s="108"/>
      <c r="T24" s="109"/>
      <c r="U24" s="11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56</v>
      </c>
      <c r="B25" s="7"/>
      <c r="C25" s="59">
        <f>SUM(C8:C24)</f>
        <v>535515</v>
      </c>
      <c r="D25" s="60">
        <f>SUM(D8:D24)</f>
        <v>283063</v>
      </c>
      <c r="E25" s="61"/>
      <c r="F25" s="61"/>
      <c r="G25" s="61"/>
      <c r="H25" s="59" t="s">
        <v>57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57</v>
      </c>
      <c r="O25" s="72">
        <f>SUM(O8:O24)</f>
        <v>0</v>
      </c>
      <c r="P25" s="59" t="s">
        <v>57</v>
      </c>
      <c r="Q25" s="59" t="s">
        <v>57</v>
      </c>
      <c r="R25" s="59"/>
      <c r="S25" s="59"/>
      <c r="T25" s="72">
        <f>SUM(T8:T24)</f>
        <v>755313</v>
      </c>
      <c r="U25" s="114">
        <f>D25+C25-T25-I25-K25-M25-O25</f>
        <v>63265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2" t="s">
        <v>58</v>
      </c>
      <c r="B26" s="62"/>
      <c r="C26" s="62" t="s">
        <v>59</v>
      </c>
      <c r="D26" s="62"/>
      <c r="E26" s="62"/>
      <c r="F26" s="63">
        <f>O26</f>
        <v>472250</v>
      </c>
      <c r="G26" s="64"/>
      <c r="H26" s="65" t="s">
        <v>60</v>
      </c>
      <c r="I26" s="84"/>
      <c r="J26" s="84"/>
      <c r="K26" s="84"/>
      <c r="L26" s="84"/>
      <c r="M26" s="85"/>
      <c r="N26" s="62" t="s">
        <v>61</v>
      </c>
      <c r="O26" s="86">
        <f>T11+T12</f>
        <v>472250</v>
      </c>
      <c r="P26" s="87"/>
      <c r="Q26" s="87"/>
      <c r="R26" s="87"/>
      <c r="S26" s="87"/>
      <c r="T26" s="87"/>
      <c r="U26" s="11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2"/>
      <c r="B27" s="62"/>
      <c r="C27" s="62" t="s">
        <v>62</v>
      </c>
      <c r="D27" s="62"/>
      <c r="E27" s="62"/>
      <c r="F27" s="63">
        <v>0</v>
      </c>
      <c r="G27" s="64"/>
      <c r="H27" s="66"/>
      <c r="I27" s="88"/>
      <c r="J27" s="88"/>
      <c r="K27" s="88"/>
      <c r="L27" s="88"/>
      <c r="M27" s="89"/>
      <c r="N27" s="62" t="s">
        <v>63</v>
      </c>
      <c r="O27" s="90">
        <f>O26</f>
        <v>472250</v>
      </c>
      <c r="P27" s="91"/>
      <c r="Q27" s="91"/>
      <c r="R27" s="91"/>
      <c r="S27" s="91"/>
      <c r="T27" s="91"/>
      <c r="U27" s="116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7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1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8"/>
      <c r="J2" s="8"/>
      <c r="K2" s="8"/>
      <c r="L2" s="8"/>
      <c r="M2" s="8"/>
      <c r="N2" s="8"/>
      <c r="O2" s="69" t="s">
        <v>4</v>
      </c>
      <c r="P2" s="69"/>
      <c r="Q2" s="92">
        <v>13731</v>
      </c>
      <c r="R2" s="70" t="s">
        <v>5</v>
      </c>
      <c r="S2" s="70"/>
      <c r="T2" s="93"/>
      <c r="U2" s="94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1785053.18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51"/>
      <c r="K3" s="51"/>
      <c r="L3" s="51"/>
      <c r="M3" s="51"/>
      <c r="N3" s="51"/>
      <c r="O3" s="7" t="s">
        <v>10</v>
      </c>
      <c r="P3" s="7"/>
      <c r="Q3" s="51" t="s">
        <v>11</v>
      </c>
      <c r="R3" s="95" t="s">
        <v>12</v>
      </c>
      <c r="S3" s="96"/>
      <c r="T3" s="97" t="s">
        <v>13</v>
      </c>
      <c r="U3" s="97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/>
      <c r="D4" s="10"/>
      <c r="E4" s="10"/>
      <c r="F4" s="10" t="s">
        <v>15</v>
      </c>
      <c r="G4" s="12"/>
      <c r="H4" s="7" t="s">
        <v>16</v>
      </c>
      <c r="I4" s="7"/>
      <c r="J4" s="51" t="s">
        <v>17</v>
      </c>
      <c r="K4" s="51"/>
      <c r="L4" s="51"/>
      <c r="M4" s="51"/>
      <c r="N4" s="51"/>
      <c r="O4" s="7" t="s">
        <v>18</v>
      </c>
      <c r="P4" s="7"/>
      <c r="Q4" s="71" t="s">
        <v>19</v>
      </c>
      <c r="R4" s="10" t="s">
        <v>20</v>
      </c>
      <c r="S4" s="71" t="s">
        <v>21</v>
      </c>
      <c r="T4" s="98" t="s">
        <v>22</v>
      </c>
      <c r="U4" s="99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100" t="s">
        <v>29</v>
      </c>
      <c r="R5" s="101"/>
      <c r="S5" s="101"/>
      <c r="T5" s="98" t="s">
        <v>30</v>
      </c>
      <c r="U5" s="10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103" t="s">
        <v>37</v>
      </c>
      <c r="R6" s="104"/>
      <c r="S6" s="104"/>
      <c r="T6" s="98"/>
      <c r="U6" s="10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70" t="s">
        <v>45</v>
      </c>
      <c r="L7" s="70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98"/>
      <c r="U7" s="10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51">
        <v>1</v>
      </c>
      <c r="B8" s="22">
        <v>44230</v>
      </c>
      <c r="C8" s="23"/>
      <c r="D8" s="24">
        <v>278600</v>
      </c>
      <c r="E8" s="25" t="s">
        <v>50</v>
      </c>
      <c r="F8" s="26" t="s">
        <v>51</v>
      </c>
      <c r="G8" s="27"/>
      <c r="H8" s="28"/>
      <c r="I8" s="27"/>
      <c r="J8" s="46"/>
      <c r="K8" s="51"/>
      <c r="L8" s="51"/>
      <c r="M8" s="27"/>
      <c r="N8" s="71" t="s">
        <v>52</v>
      </c>
      <c r="O8" s="72"/>
      <c r="P8" s="10"/>
      <c r="Q8" s="105" t="s">
        <v>53</v>
      </c>
      <c r="R8" s="73"/>
      <c r="S8" s="73"/>
      <c r="T8" s="106">
        <v>100000</v>
      </c>
      <c r="U8" s="73" t="s">
        <v>54</v>
      </c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51"/>
      <c r="B9" s="22"/>
      <c r="C9" s="29"/>
      <c r="D9" s="24"/>
      <c r="E9" s="25"/>
      <c r="F9" s="25"/>
      <c r="G9" s="30"/>
      <c r="H9" s="28"/>
      <c r="I9" s="27"/>
      <c r="J9" s="46"/>
      <c r="K9" s="73"/>
      <c r="L9" s="73"/>
      <c r="M9" s="27"/>
      <c r="N9" s="71"/>
      <c r="O9" s="72"/>
      <c r="P9" s="10"/>
      <c r="Q9" s="105" t="s">
        <v>55</v>
      </c>
      <c r="R9" s="10"/>
      <c r="S9" s="10"/>
      <c r="T9" s="106">
        <v>178600</v>
      </c>
      <c r="U9" s="73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51">
        <v>2</v>
      </c>
      <c r="B10" s="22">
        <v>44337</v>
      </c>
      <c r="C10" s="23"/>
      <c r="D10" s="24">
        <v>4463</v>
      </c>
      <c r="E10" s="25" t="s">
        <v>50</v>
      </c>
      <c r="F10" s="26" t="s">
        <v>51</v>
      </c>
      <c r="G10" s="30"/>
      <c r="H10" s="28"/>
      <c r="I10" s="27"/>
      <c r="J10" s="31"/>
      <c r="K10" s="51"/>
      <c r="L10" s="51"/>
      <c r="M10" s="27"/>
      <c r="N10" s="71" t="s">
        <v>52</v>
      </c>
      <c r="O10" s="72"/>
      <c r="P10" s="10"/>
      <c r="Q10" s="105" t="s">
        <v>64</v>
      </c>
      <c r="R10" s="10"/>
      <c r="S10" s="10"/>
      <c r="T10" s="106">
        <v>4463</v>
      </c>
      <c r="U10" s="73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2" customHeight="1" spans="1:16384">
      <c r="A11" s="51">
        <v>3</v>
      </c>
      <c r="B11" s="22">
        <v>44456</v>
      </c>
      <c r="C11" s="24">
        <v>24069.29</v>
      </c>
      <c r="D11" s="24"/>
      <c r="E11" s="25" t="s">
        <v>65</v>
      </c>
      <c r="F11" s="26" t="s">
        <v>66</v>
      </c>
      <c r="G11" s="31"/>
      <c r="H11" s="28">
        <v>0.01</v>
      </c>
      <c r="I11" s="27">
        <v>5355.15</v>
      </c>
      <c r="J11" s="46" t="s">
        <v>67</v>
      </c>
      <c r="K11" s="27">
        <v>5355.15</v>
      </c>
      <c r="L11" s="73" t="s">
        <v>68</v>
      </c>
      <c r="M11" s="27">
        <v>8333</v>
      </c>
      <c r="N11" s="71" t="s">
        <v>69</v>
      </c>
      <c r="O11" s="74"/>
      <c r="P11" s="75"/>
      <c r="Q11" s="105" t="s">
        <v>70</v>
      </c>
      <c r="R11" s="10">
        <v>272250</v>
      </c>
      <c r="S11" s="10"/>
      <c r="T11" s="106">
        <v>272250</v>
      </c>
      <c r="U11" s="73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5" customHeight="1" spans="1:16384">
      <c r="A12" s="51"/>
      <c r="B12" s="22"/>
      <c r="C12" s="24">
        <v>511445.71</v>
      </c>
      <c r="D12" s="24"/>
      <c r="E12" s="25" t="s">
        <v>65</v>
      </c>
      <c r="F12" s="26" t="s">
        <v>66</v>
      </c>
      <c r="G12" s="31"/>
      <c r="H12" s="28"/>
      <c r="I12" s="27">
        <v>-5355.15</v>
      </c>
      <c r="J12" s="31"/>
      <c r="K12" s="27">
        <v>-5355.15</v>
      </c>
      <c r="L12" s="51"/>
      <c r="M12" s="27">
        <v>200</v>
      </c>
      <c r="N12" s="71" t="s">
        <v>71</v>
      </c>
      <c r="O12" s="72"/>
      <c r="P12" s="10"/>
      <c r="Q12" s="105" t="s">
        <v>72</v>
      </c>
      <c r="R12" s="10">
        <v>535516</v>
      </c>
      <c r="S12" s="10"/>
      <c r="T12" s="106">
        <v>200000</v>
      </c>
      <c r="U12" s="73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27" customHeight="1" spans="1:16384">
      <c r="A13" s="51"/>
      <c r="B13" s="22"/>
      <c r="C13" s="23"/>
      <c r="D13" s="24"/>
      <c r="E13" s="25"/>
      <c r="F13" s="25"/>
      <c r="G13" s="31"/>
      <c r="H13" s="28"/>
      <c r="I13" s="27"/>
      <c r="J13" s="31"/>
      <c r="K13" s="73"/>
      <c r="L13" s="73"/>
      <c r="M13" s="27">
        <v>-8533</v>
      </c>
      <c r="N13" s="71" t="s">
        <v>73</v>
      </c>
      <c r="O13" s="119"/>
      <c r="P13" s="75"/>
      <c r="Q13" s="105"/>
      <c r="R13" s="10"/>
      <c r="S13" s="10"/>
      <c r="T13" s="106"/>
      <c r="U13" s="73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6" customHeight="1" spans="1:16384">
      <c r="A14" s="57">
        <v>4</v>
      </c>
      <c r="B14" s="123">
        <v>44495</v>
      </c>
      <c r="C14" s="34"/>
      <c r="D14" s="35"/>
      <c r="E14" s="36"/>
      <c r="F14" s="36"/>
      <c r="G14" s="38"/>
      <c r="H14" s="39"/>
      <c r="I14" s="76"/>
      <c r="J14" s="38"/>
      <c r="K14" s="57"/>
      <c r="L14" s="57"/>
      <c r="M14" s="76"/>
      <c r="N14" s="78"/>
      <c r="O14" s="126"/>
      <c r="P14" s="108"/>
      <c r="Q14" s="107" t="s">
        <v>74</v>
      </c>
      <c r="R14" s="108">
        <v>178512</v>
      </c>
      <c r="S14" s="108"/>
      <c r="T14" s="128">
        <v>63265</v>
      </c>
      <c r="U14" s="111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27" customHeight="1" spans="1:16384">
      <c r="A15" s="57"/>
      <c r="B15" s="52"/>
      <c r="C15" s="34"/>
      <c r="D15" s="122"/>
      <c r="E15" s="36"/>
      <c r="F15" s="36"/>
      <c r="G15" s="38"/>
      <c r="H15" s="39"/>
      <c r="I15" s="76"/>
      <c r="J15" s="38"/>
      <c r="K15" s="77"/>
      <c r="L15" s="77"/>
      <c r="M15" s="76"/>
      <c r="N15" s="78"/>
      <c r="O15" s="126"/>
      <c r="P15" s="108"/>
      <c r="Q15" s="127"/>
      <c r="R15" s="108"/>
      <c r="S15" s="108"/>
      <c r="T15" s="128"/>
      <c r="U15" s="11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29" customHeight="1" spans="1:16384">
      <c r="A16" s="57"/>
      <c r="B16" s="123"/>
      <c r="C16" s="34"/>
      <c r="D16" s="53"/>
      <c r="E16" s="36"/>
      <c r="F16" s="36"/>
      <c r="G16" s="124"/>
      <c r="H16" s="39"/>
      <c r="I16" s="76"/>
      <c r="J16" s="76"/>
      <c r="K16" s="57"/>
      <c r="L16" s="57"/>
      <c r="M16" s="76"/>
      <c r="N16" s="78"/>
      <c r="O16" s="76"/>
      <c r="P16" s="78"/>
      <c r="Q16" s="129"/>
      <c r="R16" s="108"/>
      <c r="S16" s="108"/>
      <c r="T16" s="109"/>
      <c r="U16" s="11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29" hidden="1" customHeight="1" spans="1:16384">
      <c r="A17" s="51"/>
      <c r="B17" s="45"/>
      <c r="C17" s="23"/>
      <c r="D17" s="44"/>
      <c r="E17" s="46"/>
      <c r="F17" s="47"/>
      <c r="G17" s="48"/>
      <c r="H17" s="49"/>
      <c r="I17" s="27"/>
      <c r="J17" s="27"/>
      <c r="K17" s="27"/>
      <c r="L17" s="27"/>
      <c r="M17" s="27"/>
      <c r="N17" s="71"/>
      <c r="O17" s="27"/>
      <c r="P17" s="71"/>
      <c r="Q17" s="130"/>
      <c r="R17" s="10"/>
      <c r="S17" s="10"/>
      <c r="T17" s="112"/>
      <c r="U17" s="111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29" hidden="1" customHeight="1" spans="1:16384">
      <c r="A18" s="51"/>
      <c r="B18" s="45"/>
      <c r="C18" s="23"/>
      <c r="D18" s="44"/>
      <c r="E18" s="25"/>
      <c r="F18" s="25"/>
      <c r="G18" s="48"/>
      <c r="H18" s="50"/>
      <c r="I18" s="27"/>
      <c r="J18" s="27"/>
      <c r="K18" s="46"/>
      <c r="L18" s="46"/>
      <c r="M18" s="27"/>
      <c r="N18" s="71"/>
      <c r="O18" s="27"/>
      <c r="P18" s="71"/>
      <c r="Q18" s="130"/>
      <c r="R18" s="10"/>
      <c r="S18" s="10"/>
      <c r="T18" s="112"/>
      <c r="U18" s="111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hidden="1" customHeight="1" spans="1:16384">
      <c r="A19" s="51"/>
      <c r="B19" s="45"/>
      <c r="C19" s="125"/>
      <c r="D19" s="44"/>
      <c r="E19" s="46"/>
      <c r="F19" s="47"/>
      <c r="G19" s="48"/>
      <c r="H19" s="49"/>
      <c r="I19" s="27"/>
      <c r="J19" s="27"/>
      <c r="K19" s="27"/>
      <c r="L19" s="27"/>
      <c r="M19" s="27"/>
      <c r="N19" s="71"/>
      <c r="O19" s="27"/>
      <c r="P19" s="71"/>
      <c r="Q19" s="110"/>
      <c r="R19" s="10"/>
      <c r="S19" s="10"/>
      <c r="T19" s="112"/>
      <c r="U19" s="11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hidden="1" customHeight="1" spans="1:16384">
      <c r="A20" s="51"/>
      <c r="B20" s="45"/>
      <c r="C20" s="23"/>
      <c r="D20" s="44"/>
      <c r="E20" s="25"/>
      <c r="F20" s="25"/>
      <c r="G20" s="48"/>
      <c r="H20" s="50"/>
      <c r="I20" s="27"/>
      <c r="J20" s="27"/>
      <c r="K20" s="27"/>
      <c r="L20" s="27"/>
      <c r="M20" s="27"/>
      <c r="N20" s="71"/>
      <c r="O20" s="27"/>
      <c r="P20" s="71"/>
      <c r="Q20" s="110"/>
      <c r="R20" s="10"/>
      <c r="S20" s="10"/>
      <c r="T20" s="112"/>
      <c r="U20" s="11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hidden="1" customHeight="1" spans="1:16384">
      <c r="A21" s="51"/>
      <c r="B21" s="45"/>
      <c r="C21" s="23"/>
      <c r="D21" s="44"/>
      <c r="E21" s="25"/>
      <c r="F21" s="25"/>
      <c r="G21" s="48"/>
      <c r="H21" s="50"/>
      <c r="I21" s="27"/>
      <c r="J21" s="27"/>
      <c r="K21" s="27"/>
      <c r="L21" s="27"/>
      <c r="M21" s="27"/>
      <c r="N21" s="71"/>
      <c r="O21" s="27"/>
      <c r="P21" s="71"/>
      <c r="Q21" s="110"/>
      <c r="R21" s="10"/>
      <c r="S21" s="10"/>
      <c r="T21" s="112"/>
      <c r="U21" s="11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hidden="1" customHeight="1" spans="1:16384">
      <c r="A22" s="57"/>
      <c r="B22" s="58"/>
      <c r="C22" s="34"/>
      <c r="D22" s="53"/>
      <c r="E22" s="36"/>
      <c r="F22" s="36"/>
      <c r="G22" s="55"/>
      <c r="H22" s="56"/>
      <c r="I22" s="76"/>
      <c r="J22" s="76"/>
      <c r="K22" s="76"/>
      <c r="L22" s="76"/>
      <c r="M22" s="76"/>
      <c r="N22" s="78"/>
      <c r="O22" s="76"/>
      <c r="P22" s="78"/>
      <c r="Q22" s="107"/>
      <c r="R22" s="108"/>
      <c r="S22" s="108"/>
      <c r="T22" s="109"/>
      <c r="U22" s="11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hidden="1" customHeight="1" spans="1:16384">
      <c r="A23" s="57"/>
      <c r="B23" s="58"/>
      <c r="C23" s="34"/>
      <c r="D23" s="53"/>
      <c r="E23" s="36"/>
      <c r="F23" s="36"/>
      <c r="G23" s="55"/>
      <c r="H23" s="56"/>
      <c r="I23" s="76"/>
      <c r="J23" s="76"/>
      <c r="K23" s="76"/>
      <c r="L23" s="76"/>
      <c r="M23" s="76"/>
      <c r="N23" s="78"/>
      <c r="O23" s="76"/>
      <c r="P23" s="78"/>
      <c r="Q23" s="107"/>
      <c r="R23" s="108"/>
      <c r="S23" s="108"/>
      <c r="T23" s="109"/>
      <c r="U23" s="11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hidden="1" customHeight="1" spans="1:16384">
      <c r="A24" s="57"/>
      <c r="B24" s="58"/>
      <c r="C24" s="34"/>
      <c r="D24" s="53"/>
      <c r="E24" s="36"/>
      <c r="F24" s="36"/>
      <c r="G24" s="55"/>
      <c r="H24" s="56"/>
      <c r="I24" s="76"/>
      <c r="J24" s="76"/>
      <c r="K24" s="76"/>
      <c r="L24" s="76"/>
      <c r="M24" s="76"/>
      <c r="N24" s="78"/>
      <c r="O24" s="76"/>
      <c r="P24" s="78"/>
      <c r="Q24" s="107"/>
      <c r="R24" s="108"/>
      <c r="S24" s="108"/>
      <c r="T24" s="109"/>
      <c r="U24" s="11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56</v>
      </c>
      <c r="B25" s="7"/>
      <c r="C25" s="59">
        <f>SUM(C8:C24)</f>
        <v>535515</v>
      </c>
      <c r="D25" s="60">
        <f>SUM(D8:D24)</f>
        <v>283063</v>
      </c>
      <c r="E25" s="61"/>
      <c r="F25" s="61"/>
      <c r="G25" s="61"/>
      <c r="H25" s="59" t="s">
        <v>57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57</v>
      </c>
      <c r="O25" s="72">
        <f>SUM(O8:O24)</f>
        <v>0</v>
      </c>
      <c r="P25" s="59" t="s">
        <v>57</v>
      </c>
      <c r="Q25" s="59" t="s">
        <v>57</v>
      </c>
      <c r="R25" s="59"/>
      <c r="S25" s="59"/>
      <c r="T25" s="72">
        <f>SUM(T8:T24)</f>
        <v>818578</v>
      </c>
      <c r="U25" s="114">
        <f>D25+C25-T25-I25-K25-M25-O25</f>
        <v>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2" t="s">
        <v>58</v>
      </c>
      <c r="B26" s="62"/>
      <c r="C26" s="62" t="s">
        <v>59</v>
      </c>
      <c r="D26" s="62"/>
      <c r="E26" s="62"/>
      <c r="F26" s="63">
        <f>O26</f>
        <v>63265</v>
      </c>
      <c r="G26" s="64"/>
      <c r="H26" s="65" t="s">
        <v>60</v>
      </c>
      <c r="I26" s="84"/>
      <c r="J26" s="84"/>
      <c r="K26" s="84"/>
      <c r="L26" s="84"/>
      <c r="M26" s="85"/>
      <c r="N26" s="62" t="s">
        <v>61</v>
      </c>
      <c r="O26" s="86">
        <v>63265</v>
      </c>
      <c r="P26" s="87"/>
      <c r="Q26" s="87"/>
      <c r="R26" s="87"/>
      <c r="S26" s="87"/>
      <c r="T26" s="87"/>
      <c r="U26" s="11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2"/>
      <c r="B27" s="62"/>
      <c r="C27" s="62" t="s">
        <v>62</v>
      </c>
      <c r="D27" s="62"/>
      <c r="E27" s="62"/>
      <c r="F27" s="63">
        <v>0</v>
      </c>
      <c r="G27" s="64"/>
      <c r="H27" s="66"/>
      <c r="I27" s="88"/>
      <c r="J27" s="88"/>
      <c r="K27" s="88"/>
      <c r="L27" s="88"/>
      <c r="M27" s="89"/>
      <c r="N27" s="62" t="s">
        <v>63</v>
      </c>
      <c r="O27" s="90">
        <f>O26</f>
        <v>63265</v>
      </c>
      <c r="P27" s="91"/>
      <c r="Q27" s="91"/>
      <c r="R27" s="91"/>
      <c r="S27" s="91"/>
      <c r="T27" s="91"/>
      <c r="U27" s="116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7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24" workbookViewId="0">
      <selection activeCell="A24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1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8"/>
      <c r="J2" s="8"/>
      <c r="K2" s="8"/>
      <c r="L2" s="8"/>
      <c r="M2" s="8"/>
      <c r="N2" s="8"/>
      <c r="O2" s="69" t="s">
        <v>4</v>
      </c>
      <c r="P2" s="69"/>
      <c r="Q2" s="92">
        <v>13731</v>
      </c>
      <c r="R2" s="70" t="s">
        <v>5</v>
      </c>
      <c r="S2" s="70"/>
      <c r="T2" s="93"/>
      <c r="U2" s="94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1785053.18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51"/>
      <c r="K3" s="51"/>
      <c r="L3" s="51"/>
      <c r="M3" s="51"/>
      <c r="N3" s="51"/>
      <c r="O3" s="7" t="s">
        <v>10</v>
      </c>
      <c r="P3" s="7"/>
      <c r="Q3" s="51" t="s">
        <v>11</v>
      </c>
      <c r="R3" s="95" t="s">
        <v>12</v>
      </c>
      <c r="S3" s="96"/>
      <c r="T3" s="97" t="s">
        <v>13</v>
      </c>
      <c r="U3" s="97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>
        <v>1855022</v>
      </c>
      <c r="D4" s="10"/>
      <c r="E4" s="10"/>
      <c r="F4" s="10" t="s">
        <v>15</v>
      </c>
      <c r="G4" s="12"/>
      <c r="H4" s="7" t="s">
        <v>16</v>
      </c>
      <c r="I4" s="7"/>
      <c r="J4" s="51" t="s">
        <v>17</v>
      </c>
      <c r="K4" s="51"/>
      <c r="L4" s="51"/>
      <c r="M4" s="51"/>
      <c r="N4" s="51"/>
      <c r="O4" s="7" t="s">
        <v>18</v>
      </c>
      <c r="P4" s="7"/>
      <c r="Q4" s="71" t="s">
        <v>19</v>
      </c>
      <c r="R4" s="10" t="s">
        <v>20</v>
      </c>
      <c r="S4" s="71" t="s">
        <v>21</v>
      </c>
      <c r="T4" s="98" t="s">
        <v>22</v>
      </c>
      <c r="U4" s="99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100" t="s">
        <v>29</v>
      </c>
      <c r="R5" s="101"/>
      <c r="S5" s="101"/>
      <c r="T5" s="98" t="s">
        <v>30</v>
      </c>
      <c r="U5" s="10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103" t="s">
        <v>37</v>
      </c>
      <c r="R6" s="104"/>
      <c r="S6" s="104"/>
      <c r="T6" s="98"/>
      <c r="U6" s="10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70" t="s">
        <v>45</v>
      </c>
      <c r="L7" s="70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98"/>
      <c r="U7" s="10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51">
        <v>1</v>
      </c>
      <c r="B8" s="22">
        <v>44230</v>
      </c>
      <c r="C8" s="23"/>
      <c r="D8" s="24">
        <v>278600</v>
      </c>
      <c r="E8" s="25" t="s">
        <v>50</v>
      </c>
      <c r="F8" s="26" t="s">
        <v>51</v>
      </c>
      <c r="G8" s="27"/>
      <c r="H8" s="28"/>
      <c r="I8" s="27"/>
      <c r="J8" s="46"/>
      <c r="K8" s="51"/>
      <c r="L8" s="51"/>
      <c r="M8" s="27"/>
      <c r="N8" s="71" t="s">
        <v>52</v>
      </c>
      <c r="O8" s="72"/>
      <c r="P8" s="10"/>
      <c r="Q8" s="105" t="s">
        <v>53</v>
      </c>
      <c r="R8" s="73"/>
      <c r="S8" s="73"/>
      <c r="T8" s="106">
        <v>100000</v>
      </c>
      <c r="U8" s="73" t="s">
        <v>54</v>
      </c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51"/>
      <c r="B9" s="22"/>
      <c r="C9" s="29"/>
      <c r="D9" s="24"/>
      <c r="E9" s="25"/>
      <c r="F9" s="25"/>
      <c r="G9" s="30"/>
      <c r="H9" s="28"/>
      <c r="I9" s="27"/>
      <c r="J9" s="46"/>
      <c r="K9" s="73"/>
      <c r="L9" s="73"/>
      <c r="M9" s="27"/>
      <c r="N9" s="71"/>
      <c r="O9" s="72"/>
      <c r="P9" s="10"/>
      <c r="Q9" s="105" t="s">
        <v>55</v>
      </c>
      <c r="R9" s="10"/>
      <c r="S9" s="10"/>
      <c r="T9" s="106">
        <v>178600</v>
      </c>
      <c r="U9" s="73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51">
        <v>2</v>
      </c>
      <c r="B10" s="22">
        <v>44337</v>
      </c>
      <c r="C10" s="23"/>
      <c r="D10" s="24">
        <v>4463</v>
      </c>
      <c r="E10" s="25" t="s">
        <v>50</v>
      </c>
      <c r="F10" s="26" t="s">
        <v>51</v>
      </c>
      <c r="G10" s="30"/>
      <c r="H10" s="28"/>
      <c r="I10" s="27"/>
      <c r="J10" s="31"/>
      <c r="K10" s="51"/>
      <c r="L10" s="51"/>
      <c r="M10" s="27"/>
      <c r="N10" s="71" t="s">
        <v>52</v>
      </c>
      <c r="O10" s="72"/>
      <c r="P10" s="10"/>
      <c r="Q10" s="105" t="s">
        <v>64</v>
      </c>
      <c r="R10" s="10"/>
      <c r="S10" s="10"/>
      <c r="T10" s="106">
        <v>4463</v>
      </c>
      <c r="U10" s="73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2" customHeight="1" spans="1:16384">
      <c r="A11" s="51">
        <v>3</v>
      </c>
      <c r="B11" s="22">
        <v>44456</v>
      </c>
      <c r="C11" s="24">
        <v>24069.29</v>
      </c>
      <c r="D11" s="24"/>
      <c r="E11" s="25" t="s">
        <v>65</v>
      </c>
      <c r="F11" s="26" t="s">
        <v>66</v>
      </c>
      <c r="G11" s="31"/>
      <c r="H11" s="28">
        <v>0.01</v>
      </c>
      <c r="I11" s="27">
        <v>5355.15</v>
      </c>
      <c r="J11" s="46" t="s">
        <v>67</v>
      </c>
      <c r="K11" s="27">
        <v>5355.15</v>
      </c>
      <c r="L11" s="73" t="s">
        <v>68</v>
      </c>
      <c r="M11" s="27">
        <v>8333</v>
      </c>
      <c r="N11" s="71" t="s">
        <v>69</v>
      </c>
      <c r="O11" s="74"/>
      <c r="P11" s="75"/>
      <c r="Q11" s="105" t="s">
        <v>70</v>
      </c>
      <c r="R11" s="10">
        <v>272250</v>
      </c>
      <c r="S11" s="10"/>
      <c r="T11" s="106">
        <v>272250</v>
      </c>
      <c r="U11" s="73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5" customHeight="1" spans="1:16384">
      <c r="A12" s="51"/>
      <c r="B12" s="22"/>
      <c r="C12" s="24">
        <v>511445.71</v>
      </c>
      <c r="D12" s="24"/>
      <c r="E12" s="25" t="s">
        <v>65</v>
      </c>
      <c r="F12" s="26" t="s">
        <v>66</v>
      </c>
      <c r="G12" s="31"/>
      <c r="H12" s="28"/>
      <c r="I12" s="27">
        <v>-5355.15</v>
      </c>
      <c r="J12" s="31"/>
      <c r="K12" s="27">
        <v>-5355.15</v>
      </c>
      <c r="L12" s="51"/>
      <c r="M12" s="27">
        <v>200</v>
      </c>
      <c r="N12" s="71" t="s">
        <v>71</v>
      </c>
      <c r="O12" s="72"/>
      <c r="P12" s="10"/>
      <c r="Q12" s="105" t="s">
        <v>72</v>
      </c>
      <c r="R12" s="10">
        <v>535516</v>
      </c>
      <c r="S12" s="10"/>
      <c r="T12" s="106">
        <v>200000</v>
      </c>
      <c r="U12" s="73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27" customHeight="1" spans="1:16384">
      <c r="A13" s="51"/>
      <c r="B13" s="22"/>
      <c r="C13" s="23"/>
      <c r="D13" s="24"/>
      <c r="E13" s="25"/>
      <c r="F13" s="25"/>
      <c r="G13" s="31"/>
      <c r="H13" s="28"/>
      <c r="I13" s="27"/>
      <c r="J13" s="31"/>
      <c r="K13" s="73"/>
      <c r="L13" s="73"/>
      <c r="M13" s="27">
        <v>-8533</v>
      </c>
      <c r="N13" s="71" t="s">
        <v>73</v>
      </c>
      <c r="O13" s="119"/>
      <c r="P13" s="75"/>
      <c r="Q13" s="105"/>
      <c r="R13" s="10"/>
      <c r="S13" s="10"/>
      <c r="T13" s="106"/>
      <c r="U13" s="73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6" customHeight="1" spans="1:16384">
      <c r="A14" s="51">
        <v>4</v>
      </c>
      <c r="B14" s="40">
        <v>44495</v>
      </c>
      <c r="C14" s="23"/>
      <c r="D14" s="24"/>
      <c r="E14" s="25"/>
      <c r="F14" s="25"/>
      <c r="G14" s="31"/>
      <c r="H14" s="28"/>
      <c r="I14" s="27"/>
      <c r="J14" s="31"/>
      <c r="K14" s="51"/>
      <c r="L14" s="51"/>
      <c r="M14" s="27"/>
      <c r="N14" s="71"/>
      <c r="O14" s="72"/>
      <c r="P14" s="10"/>
      <c r="Q14" s="110" t="s">
        <v>74</v>
      </c>
      <c r="R14" s="10">
        <v>178512</v>
      </c>
      <c r="S14" s="10"/>
      <c r="T14" s="106">
        <v>63265</v>
      </c>
      <c r="U14" s="111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57">
        <v>5</v>
      </c>
      <c r="B15" s="52">
        <v>44581</v>
      </c>
      <c r="C15" s="34">
        <v>714021</v>
      </c>
      <c r="D15" s="122"/>
      <c r="E15" s="36" t="s">
        <v>65</v>
      </c>
      <c r="F15" s="37" t="s">
        <v>66</v>
      </c>
      <c r="G15" s="38"/>
      <c r="H15" s="39">
        <v>0.01</v>
      </c>
      <c r="I15" s="76">
        <v>7140.21</v>
      </c>
      <c r="J15" s="121"/>
      <c r="K15" s="77">
        <v>7140.21</v>
      </c>
      <c r="L15" s="77" t="s">
        <v>68</v>
      </c>
      <c r="M15" s="76"/>
      <c r="N15" s="78"/>
      <c r="O15" s="126"/>
      <c r="P15" s="108"/>
      <c r="Q15" s="127" t="s">
        <v>74</v>
      </c>
      <c r="R15" s="108">
        <v>178512</v>
      </c>
      <c r="S15" s="108"/>
      <c r="T15" s="128">
        <v>115240</v>
      </c>
      <c r="U15" s="11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2" customHeight="1" spans="1:16384">
      <c r="A16" s="57"/>
      <c r="B16" s="123"/>
      <c r="C16" s="34"/>
      <c r="D16" s="53"/>
      <c r="E16" s="36"/>
      <c r="F16" s="36"/>
      <c r="G16" s="124"/>
      <c r="H16" s="39"/>
      <c r="I16" s="76">
        <v>-7140.21</v>
      </c>
      <c r="J16" s="76"/>
      <c r="K16" s="57">
        <v>-7140.21</v>
      </c>
      <c r="L16" s="57"/>
      <c r="M16" s="76"/>
      <c r="N16" s="78"/>
      <c r="O16" s="76"/>
      <c r="P16" s="78"/>
      <c r="Q16" s="107" t="s">
        <v>75</v>
      </c>
      <c r="R16" s="108">
        <v>196000</v>
      </c>
      <c r="S16" s="108"/>
      <c r="T16" s="109">
        <v>196000</v>
      </c>
      <c r="U16" s="11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42" customHeight="1" spans="1:16384">
      <c r="A17" s="51"/>
      <c r="B17" s="45"/>
      <c r="C17" s="23"/>
      <c r="D17" s="44"/>
      <c r="E17" s="46"/>
      <c r="F17" s="47"/>
      <c r="G17" s="48"/>
      <c r="H17" s="49"/>
      <c r="I17" s="27"/>
      <c r="J17" s="27"/>
      <c r="K17" s="27"/>
      <c r="L17" s="27"/>
      <c r="M17" s="27"/>
      <c r="N17" s="71"/>
      <c r="O17" s="27"/>
      <c r="P17" s="71"/>
      <c r="Q17" s="107" t="s">
        <v>70</v>
      </c>
      <c r="R17" s="108">
        <v>77000</v>
      </c>
      <c r="S17" s="108"/>
      <c r="T17" s="109">
        <v>67265</v>
      </c>
      <c r="U17" s="113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4" customHeight="1" spans="1:16384">
      <c r="A18" s="51"/>
      <c r="B18" s="45"/>
      <c r="C18" s="23"/>
      <c r="D18" s="44"/>
      <c r="E18" s="25"/>
      <c r="F18" s="25"/>
      <c r="G18" s="48"/>
      <c r="H18" s="50"/>
      <c r="I18" s="27"/>
      <c r="J18" s="27"/>
      <c r="K18" s="46"/>
      <c r="L18" s="46"/>
      <c r="M18" s="27"/>
      <c r="N18" s="71"/>
      <c r="O18" s="27"/>
      <c r="P18" s="71"/>
      <c r="Q18" s="107" t="s">
        <v>72</v>
      </c>
      <c r="R18" s="108">
        <v>535516</v>
      </c>
      <c r="S18" s="108"/>
      <c r="T18" s="109">
        <v>335516</v>
      </c>
      <c r="U18" s="113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31" customHeight="1" spans="1:16384">
      <c r="A19" s="51"/>
      <c r="B19" s="45"/>
      <c r="C19" s="125"/>
      <c r="D19" s="44"/>
      <c r="E19" s="46"/>
      <c r="F19" s="47"/>
      <c r="G19" s="48"/>
      <c r="H19" s="49"/>
      <c r="I19" s="27"/>
      <c r="J19" s="27"/>
      <c r="K19" s="27"/>
      <c r="L19" s="27"/>
      <c r="M19" s="27"/>
      <c r="N19" s="71"/>
      <c r="O19" s="27"/>
      <c r="P19" s="71"/>
      <c r="Q19" s="107"/>
      <c r="R19" s="108"/>
      <c r="S19" s="108"/>
      <c r="T19" s="109"/>
      <c r="U19" s="11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1" customHeight="1" spans="1:16384">
      <c r="A20" s="51"/>
      <c r="B20" s="45"/>
      <c r="C20" s="23"/>
      <c r="D20" s="44"/>
      <c r="E20" s="25"/>
      <c r="F20" s="25"/>
      <c r="G20" s="48"/>
      <c r="H20" s="50"/>
      <c r="I20" s="27"/>
      <c r="J20" s="27"/>
      <c r="K20" s="27"/>
      <c r="L20" s="27"/>
      <c r="M20" s="27"/>
      <c r="N20" s="71"/>
      <c r="O20" s="27"/>
      <c r="P20" s="71"/>
      <c r="Q20" s="110"/>
      <c r="R20" s="10"/>
      <c r="S20" s="10"/>
      <c r="T20" s="112"/>
      <c r="U20" s="11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1" customHeight="1" spans="1:16384">
      <c r="A21" s="51"/>
      <c r="B21" s="45"/>
      <c r="C21" s="23"/>
      <c r="D21" s="44"/>
      <c r="E21" s="25"/>
      <c r="F21" s="25"/>
      <c r="G21" s="48"/>
      <c r="H21" s="50"/>
      <c r="I21" s="27"/>
      <c r="J21" s="27"/>
      <c r="K21" s="27"/>
      <c r="L21" s="27"/>
      <c r="M21" s="27"/>
      <c r="N21" s="71"/>
      <c r="O21" s="27"/>
      <c r="P21" s="71"/>
      <c r="Q21" s="110"/>
      <c r="R21" s="10"/>
      <c r="S21" s="10"/>
      <c r="T21" s="112"/>
      <c r="U21" s="11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16384">
      <c r="A22" s="57"/>
      <c r="B22" s="58"/>
      <c r="C22" s="34"/>
      <c r="D22" s="53"/>
      <c r="E22" s="36"/>
      <c r="F22" s="36"/>
      <c r="G22" s="55"/>
      <c r="H22" s="56"/>
      <c r="I22" s="76"/>
      <c r="J22" s="76"/>
      <c r="K22" s="76"/>
      <c r="L22" s="76"/>
      <c r="M22" s="76"/>
      <c r="N22" s="78"/>
      <c r="O22" s="76"/>
      <c r="P22" s="78"/>
      <c r="Q22" s="107"/>
      <c r="R22" s="108"/>
      <c r="S22" s="108"/>
      <c r="T22" s="109"/>
      <c r="U22" s="11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16384">
      <c r="A23" s="57"/>
      <c r="B23" s="58"/>
      <c r="C23" s="34"/>
      <c r="D23" s="53"/>
      <c r="E23" s="36"/>
      <c r="F23" s="36"/>
      <c r="G23" s="55"/>
      <c r="H23" s="56"/>
      <c r="I23" s="76"/>
      <c r="J23" s="76"/>
      <c r="K23" s="76"/>
      <c r="L23" s="76"/>
      <c r="M23" s="76"/>
      <c r="N23" s="78"/>
      <c r="O23" s="76"/>
      <c r="P23" s="78"/>
      <c r="Q23" s="107"/>
      <c r="R23" s="108"/>
      <c r="S23" s="108"/>
      <c r="T23" s="109"/>
      <c r="U23" s="11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16384">
      <c r="A24" s="57"/>
      <c r="B24" s="58"/>
      <c r="C24" s="34"/>
      <c r="D24" s="53"/>
      <c r="E24" s="36"/>
      <c r="F24" s="36"/>
      <c r="G24" s="55"/>
      <c r="H24" s="56"/>
      <c r="I24" s="76"/>
      <c r="J24" s="76"/>
      <c r="K24" s="76"/>
      <c r="L24" s="76"/>
      <c r="M24" s="76"/>
      <c r="N24" s="78"/>
      <c r="O24" s="76"/>
      <c r="P24" s="78"/>
      <c r="Q24" s="107"/>
      <c r="R24" s="108"/>
      <c r="S24" s="108"/>
      <c r="T24" s="109"/>
      <c r="U24" s="11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56</v>
      </c>
      <c r="B25" s="7"/>
      <c r="C25" s="59">
        <f>SUM(C8:C24)</f>
        <v>1249536</v>
      </c>
      <c r="D25" s="60">
        <f>SUM(D8:D24)</f>
        <v>283063</v>
      </c>
      <c r="E25" s="61"/>
      <c r="F25" s="61"/>
      <c r="G25" s="61"/>
      <c r="H25" s="59" t="s">
        <v>57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57</v>
      </c>
      <c r="O25" s="72">
        <f>SUM(O8:O24)</f>
        <v>0</v>
      </c>
      <c r="P25" s="59" t="s">
        <v>57</v>
      </c>
      <c r="Q25" s="59" t="s">
        <v>57</v>
      </c>
      <c r="R25" s="59"/>
      <c r="S25" s="59"/>
      <c r="T25" s="72">
        <f>SUM(T8:T24)</f>
        <v>1532599</v>
      </c>
      <c r="U25" s="114">
        <f>D25+C25-T25-I25-K25-M25-O25</f>
        <v>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2" t="s">
        <v>58</v>
      </c>
      <c r="B26" s="62"/>
      <c r="C26" s="62" t="s">
        <v>59</v>
      </c>
      <c r="D26" s="62"/>
      <c r="E26" s="62"/>
      <c r="F26" s="63">
        <f>O26</f>
        <v>714021</v>
      </c>
      <c r="G26" s="64"/>
      <c r="H26" s="65" t="s">
        <v>60</v>
      </c>
      <c r="I26" s="84"/>
      <c r="J26" s="84"/>
      <c r="K26" s="84"/>
      <c r="L26" s="84"/>
      <c r="M26" s="85"/>
      <c r="N26" s="62" t="s">
        <v>61</v>
      </c>
      <c r="O26" s="86">
        <f>T15+T16+T17+T18</f>
        <v>714021</v>
      </c>
      <c r="P26" s="87"/>
      <c r="Q26" s="87"/>
      <c r="R26" s="87"/>
      <c r="S26" s="87"/>
      <c r="T26" s="87"/>
      <c r="U26" s="11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2"/>
      <c r="B27" s="62"/>
      <c r="C27" s="62" t="s">
        <v>62</v>
      </c>
      <c r="D27" s="62"/>
      <c r="E27" s="62"/>
      <c r="F27" s="63">
        <v>0</v>
      </c>
      <c r="G27" s="64"/>
      <c r="H27" s="66"/>
      <c r="I27" s="88"/>
      <c r="J27" s="88"/>
      <c r="K27" s="88"/>
      <c r="L27" s="88"/>
      <c r="M27" s="89"/>
      <c r="N27" s="62" t="s">
        <v>63</v>
      </c>
      <c r="O27" s="90">
        <f>O26</f>
        <v>714021</v>
      </c>
      <c r="P27" s="91"/>
      <c r="Q27" s="91"/>
      <c r="R27" s="91"/>
      <c r="S27" s="91"/>
      <c r="T27" s="91"/>
      <c r="U27" s="116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7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1" workbookViewId="0">
      <selection activeCell="A11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1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8"/>
      <c r="J2" s="8"/>
      <c r="K2" s="8"/>
      <c r="L2" s="8"/>
      <c r="M2" s="8"/>
      <c r="N2" s="8"/>
      <c r="O2" s="69" t="s">
        <v>4</v>
      </c>
      <c r="P2" s="69"/>
      <c r="Q2" s="92">
        <v>13731</v>
      </c>
      <c r="R2" s="70" t="s">
        <v>5</v>
      </c>
      <c r="S2" s="70"/>
      <c r="T2" s="93"/>
      <c r="U2" s="94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1785053.18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51"/>
      <c r="K3" s="51"/>
      <c r="L3" s="51"/>
      <c r="M3" s="51"/>
      <c r="N3" s="51"/>
      <c r="O3" s="7" t="s">
        <v>10</v>
      </c>
      <c r="P3" s="7"/>
      <c r="Q3" s="51" t="s">
        <v>11</v>
      </c>
      <c r="R3" s="95" t="s">
        <v>12</v>
      </c>
      <c r="S3" s="96"/>
      <c r="T3" s="97" t="s">
        <v>13</v>
      </c>
      <c r="U3" s="97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>
        <v>1855022</v>
      </c>
      <c r="D4" s="10"/>
      <c r="E4" s="10"/>
      <c r="F4" s="10" t="s">
        <v>15</v>
      </c>
      <c r="G4" s="12"/>
      <c r="H4" s="7" t="s">
        <v>16</v>
      </c>
      <c r="I4" s="7"/>
      <c r="J4" s="51" t="s">
        <v>17</v>
      </c>
      <c r="K4" s="51"/>
      <c r="L4" s="51"/>
      <c r="M4" s="51"/>
      <c r="N4" s="51"/>
      <c r="O4" s="7" t="s">
        <v>18</v>
      </c>
      <c r="P4" s="7"/>
      <c r="Q4" s="71" t="s">
        <v>19</v>
      </c>
      <c r="R4" s="10" t="s">
        <v>20</v>
      </c>
      <c r="S4" s="71" t="s">
        <v>21</v>
      </c>
      <c r="T4" s="98" t="s">
        <v>22</v>
      </c>
      <c r="U4" s="99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100" t="s">
        <v>29</v>
      </c>
      <c r="R5" s="101"/>
      <c r="S5" s="101"/>
      <c r="T5" s="98" t="s">
        <v>30</v>
      </c>
      <c r="U5" s="10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103" t="s">
        <v>37</v>
      </c>
      <c r="R6" s="104"/>
      <c r="S6" s="104"/>
      <c r="T6" s="98"/>
      <c r="U6" s="10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70" t="s">
        <v>45</v>
      </c>
      <c r="L7" s="70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98"/>
      <c r="U7" s="10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21">
        <v>1</v>
      </c>
      <c r="B8" s="22">
        <v>44230</v>
      </c>
      <c r="C8" s="23"/>
      <c r="D8" s="24">
        <v>278600</v>
      </c>
      <c r="E8" s="25" t="s">
        <v>50</v>
      </c>
      <c r="F8" s="26" t="s">
        <v>51</v>
      </c>
      <c r="G8" s="27"/>
      <c r="H8" s="28"/>
      <c r="I8" s="27"/>
      <c r="J8" s="46"/>
      <c r="K8" s="51"/>
      <c r="L8" s="51"/>
      <c r="M8" s="27"/>
      <c r="N8" s="71" t="s">
        <v>52</v>
      </c>
      <c r="O8" s="72"/>
      <c r="P8" s="10"/>
      <c r="Q8" s="105" t="s">
        <v>53</v>
      </c>
      <c r="R8" s="73"/>
      <c r="S8" s="73"/>
      <c r="T8" s="106">
        <v>100000</v>
      </c>
      <c r="U8" s="73" t="s">
        <v>54</v>
      </c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21"/>
      <c r="B9" s="22"/>
      <c r="C9" s="29"/>
      <c r="D9" s="24"/>
      <c r="E9" s="25"/>
      <c r="F9" s="25"/>
      <c r="G9" s="30"/>
      <c r="H9" s="28"/>
      <c r="I9" s="27"/>
      <c r="J9" s="46"/>
      <c r="K9" s="73"/>
      <c r="L9" s="73"/>
      <c r="M9" s="27"/>
      <c r="N9" s="71"/>
      <c r="O9" s="72"/>
      <c r="P9" s="10"/>
      <c r="Q9" s="105" t="s">
        <v>55</v>
      </c>
      <c r="R9" s="10"/>
      <c r="S9" s="10"/>
      <c r="T9" s="106">
        <v>178600</v>
      </c>
      <c r="U9" s="73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21">
        <v>2</v>
      </c>
      <c r="B10" s="22">
        <v>44337</v>
      </c>
      <c r="C10" s="23"/>
      <c r="D10" s="24">
        <v>4463</v>
      </c>
      <c r="E10" s="25" t="s">
        <v>50</v>
      </c>
      <c r="F10" s="26" t="s">
        <v>51</v>
      </c>
      <c r="G10" s="30"/>
      <c r="H10" s="28"/>
      <c r="I10" s="27"/>
      <c r="J10" s="31"/>
      <c r="K10" s="51"/>
      <c r="L10" s="51"/>
      <c r="M10" s="27"/>
      <c r="N10" s="71" t="s">
        <v>52</v>
      </c>
      <c r="O10" s="72"/>
      <c r="P10" s="10"/>
      <c r="Q10" s="105" t="s">
        <v>64</v>
      </c>
      <c r="R10" s="10"/>
      <c r="S10" s="10"/>
      <c r="T10" s="106">
        <v>4463</v>
      </c>
      <c r="U10" s="73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2" customHeight="1" spans="1:16384">
      <c r="A11" s="21">
        <v>3</v>
      </c>
      <c r="B11" s="22">
        <v>44456</v>
      </c>
      <c r="C11" s="24">
        <v>24069.29</v>
      </c>
      <c r="D11" s="24"/>
      <c r="E11" s="25" t="s">
        <v>65</v>
      </c>
      <c r="F11" s="26" t="s">
        <v>66</v>
      </c>
      <c r="G11" s="31"/>
      <c r="H11" s="28">
        <v>0.01</v>
      </c>
      <c r="I11" s="27">
        <v>5355.15</v>
      </c>
      <c r="J11" s="46" t="s">
        <v>67</v>
      </c>
      <c r="K11" s="27">
        <v>5355.15</v>
      </c>
      <c r="L11" s="73" t="s">
        <v>68</v>
      </c>
      <c r="M11" s="27">
        <v>8333</v>
      </c>
      <c r="N11" s="71" t="s">
        <v>69</v>
      </c>
      <c r="O11" s="74"/>
      <c r="P11" s="75"/>
      <c r="Q11" s="105" t="s">
        <v>70</v>
      </c>
      <c r="R11" s="10">
        <v>272250</v>
      </c>
      <c r="S11" s="10"/>
      <c r="T11" s="106">
        <v>272250</v>
      </c>
      <c r="U11" s="73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5" customHeight="1" spans="1:16384">
      <c r="A12" s="21"/>
      <c r="B12" s="22"/>
      <c r="C12" s="24">
        <v>511445.71</v>
      </c>
      <c r="D12" s="24"/>
      <c r="E12" s="25" t="s">
        <v>65</v>
      </c>
      <c r="F12" s="26" t="s">
        <v>66</v>
      </c>
      <c r="G12" s="31"/>
      <c r="H12" s="28"/>
      <c r="I12" s="27">
        <v>-5355.15</v>
      </c>
      <c r="J12" s="31"/>
      <c r="K12" s="27">
        <v>-5355.15</v>
      </c>
      <c r="L12" s="51"/>
      <c r="M12" s="27">
        <v>200</v>
      </c>
      <c r="N12" s="71" t="s">
        <v>71</v>
      </c>
      <c r="O12" s="72"/>
      <c r="P12" s="10"/>
      <c r="Q12" s="105" t="s">
        <v>72</v>
      </c>
      <c r="R12" s="10">
        <v>535516</v>
      </c>
      <c r="S12" s="10"/>
      <c r="T12" s="106">
        <v>200000</v>
      </c>
      <c r="U12" s="73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27" customHeight="1" spans="1:16384">
      <c r="A13" s="21"/>
      <c r="B13" s="22"/>
      <c r="C13" s="23"/>
      <c r="D13" s="24"/>
      <c r="E13" s="25"/>
      <c r="F13" s="25"/>
      <c r="G13" s="31"/>
      <c r="H13" s="28"/>
      <c r="I13" s="27"/>
      <c r="J13" s="31"/>
      <c r="K13" s="73"/>
      <c r="L13" s="73"/>
      <c r="M13" s="27">
        <v>-8533</v>
      </c>
      <c r="N13" s="71" t="s">
        <v>73</v>
      </c>
      <c r="O13" s="119"/>
      <c r="P13" s="75"/>
      <c r="Q13" s="105"/>
      <c r="R13" s="10"/>
      <c r="S13" s="10"/>
      <c r="T13" s="106"/>
      <c r="U13" s="73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6" customHeight="1" spans="1:16384">
      <c r="A14" s="21">
        <v>4</v>
      </c>
      <c r="B14" s="40">
        <v>44495</v>
      </c>
      <c r="C14" s="23"/>
      <c r="D14" s="24"/>
      <c r="E14" s="25"/>
      <c r="F14" s="25"/>
      <c r="G14" s="31"/>
      <c r="H14" s="28"/>
      <c r="I14" s="27"/>
      <c r="J14" s="31"/>
      <c r="K14" s="51"/>
      <c r="L14" s="51"/>
      <c r="M14" s="27"/>
      <c r="N14" s="71"/>
      <c r="O14" s="72"/>
      <c r="P14" s="10"/>
      <c r="Q14" s="110" t="s">
        <v>74</v>
      </c>
      <c r="R14" s="10">
        <v>178512</v>
      </c>
      <c r="S14" s="10"/>
      <c r="T14" s="106">
        <v>63265</v>
      </c>
      <c r="U14" s="111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21">
        <v>5</v>
      </c>
      <c r="B15" s="41">
        <v>44581</v>
      </c>
      <c r="C15" s="42">
        <v>714021</v>
      </c>
      <c r="D15" s="43"/>
      <c r="E15" s="25" t="s">
        <v>65</v>
      </c>
      <c r="F15" s="26" t="s">
        <v>66</v>
      </c>
      <c r="G15" s="31"/>
      <c r="H15" s="28">
        <v>0.01</v>
      </c>
      <c r="I15" s="27">
        <v>7140.21</v>
      </c>
      <c r="J15" s="46"/>
      <c r="K15" s="73">
        <v>7140.21</v>
      </c>
      <c r="L15" s="73" t="s">
        <v>68</v>
      </c>
      <c r="M15" s="27"/>
      <c r="N15" s="71"/>
      <c r="O15" s="72"/>
      <c r="P15" s="10"/>
      <c r="Q15" s="105" t="s">
        <v>74</v>
      </c>
      <c r="R15" s="10">
        <v>178512</v>
      </c>
      <c r="S15" s="10"/>
      <c r="T15" s="106">
        <v>115240</v>
      </c>
      <c r="U15" s="11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2" customHeight="1" spans="1:16384">
      <c r="A16" s="21"/>
      <c r="B16" s="40"/>
      <c r="C16" s="23"/>
      <c r="D16" s="44"/>
      <c r="E16" s="25"/>
      <c r="F16" s="25"/>
      <c r="G16" s="30"/>
      <c r="H16" s="28"/>
      <c r="I16" s="27">
        <v>-7140.21</v>
      </c>
      <c r="J16" s="27"/>
      <c r="K16" s="51">
        <v>-7140.21</v>
      </c>
      <c r="L16" s="51"/>
      <c r="M16" s="27"/>
      <c r="N16" s="71"/>
      <c r="O16" s="27"/>
      <c r="P16" s="71"/>
      <c r="Q16" s="110" t="s">
        <v>75</v>
      </c>
      <c r="R16" s="10">
        <v>196000</v>
      </c>
      <c r="S16" s="10"/>
      <c r="T16" s="112">
        <v>196000</v>
      </c>
      <c r="U16" s="11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42" customHeight="1" spans="1:16384">
      <c r="A17" s="21"/>
      <c r="B17" s="45"/>
      <c r="C17" s="23"/>
      <c r="D17" s="44"/>
      <c r="E17" s="46"/>
      <c r="F17" s="47"/>
      <c r="G17" s="48"/>
      <c r="H17" s="49"/>
      <c r="I17" s="27"/>
      <c r="J17" s="27"/>
      <c r="K17" s="27"/>
      <c r="L17" s="27"/>
      <c r="M17" s="27"/>
      <c r="N17" s="71"/>
      <c r="O17" s="27"/>
      <c r="P17" s="71"/>
      <c r="Q17" s="110" t="s">
        <v>70</v>
      </c>
      <c r="R17" s="10">
        <v>77000</v>
      </c>
      <c r="S17" s="10"/>
      <c r="T17" s="112">
        <v>67265</v>
      </c>
      <c r="U17" s="113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4" customHeight="1" spans="1:16384">
      <c r="A18" s="21"/>
      <c r="B18" s="45"/>
      <c r="C18" s="23"/>
      <c r="D18" s="44"/>
      <c r="E18" s="25"/>
      <c r="F18" s="25"/>
      <c r="G18" s="48"/>
      <c r="H18" s="50"/>
      <c r="I18" s="27"/>
      <c r="J18" s="27"/>
      <c r="K18" s="46"/>
      <c r="L18" s="46"/>
      <c r="M18" s="27"/>
      <c r="N18" s="71"/>
      <c r="O18" s="27"/>
      <c r="P18" s="71"/>
      <c r="Q18" s="110" t="s">
        <v>72</v>
      </c>
      <c r="R18" s="10">
        <v>535516</v>
      </c>
      <c r="S18" s="10"/>
      <c r="T18" s="112">
        <v>335516</v>
      </c>
      <c r="U18" s="113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6" customHeight="1" spans="1:16384">
      <c r="A19" s="32">
        <v>6</v>
      </c>
      <c r="B19" s="52">
        <v>44945</v>
      </c>
      <c r="C19" s="118">
        <v>384000</v>
      </c>
      <c r="D19" s="53"/>
      <c r="E19" s="36" t="s">
        <v>65</v>
      </c>
      <c r="F19" s="37" t="s">
        <v>66</v>
      </c>
      <c r="G19" s="55"/>
      <c r="H19" s="56">
        <v>0.01</v>
      </c>
      <c r="I19" s="120">
        <v>6054.86</v>
      </c>
      <c r="J19" s="121" t="s">
        <v>76</v>
      </c>
      <c r="K19" s="120">
        <v>6054.86</v>
      </c>
      <c r="L19" s="120" t="s">
        <v>68</v>
      </c>
      <c r="M19" s="76"/>
      <c r="N19" s="78"/>
      <c r="O19" s="76"/>
      <c r="P19" s="78"/>
      <c r="Q19" s="107" t="s">
        <v>77</v>
      </c>
      <c r="R19" s="108">
        <v>460980</v>
      </c>
      <c r="S19" s="108"/>
      <c r="T19" s="109">
        <v>200000</v>
      </c>
      <c r="U19" s="11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9" customHeight="1" spans="1:16384">
      <c r="A20" s="57"/>
      <c r="B20" s="58"/>
      <c r="C20" s="34"/>
      <c r="D20" s="53"/>
      <c r="E20" s="36"/>
      <c r="F20" s="36"/>
      <c r="G20" s="55"/>
      <c r="H20" s="56"/>
      <c r="I20" s="120">
        <v>-6054.86</v>
      </c>
      <c r="J20" s="76"/>
      <c r="K20" s="76">
        <v>-6054.86</v>
      </c>
      <c r="L20" s="76"/>
      <c r="M20" s="76"/>
      <c r="N20" s="78"/>
      <c r="O20" s="76"/>
      <c r="P20" s="78"/>
      <c r="Q20" s="107"/>
      <c r="R20" s="108"/>
      <c r="S20" s="108"/>
      <c r="T20" s="109"/>
      <c r="U20" s="11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39" customHeight="1" spans="1:16384">
      <c r="A21" s="57"/>
      <c r="B21" s="58"/>
      <c r="C21" s="34"/>
      <c r="D21" s="53"/>
      <c r="E21" s="36"/>
      <c r="F21" s="36"/>
      <c r="G21" s="55"/>
      <c r="H21" s="56"/>
      <c r="I21" s="76"/>
      <c r="J21" s="76"/>
      <c r="K21" s="76"/>
      <c r="L21" s="76"/>
      <c r="M21" s="76"/>
      <c r="N21" s="78"/>
      <c r="O21" s="76"/>
      <c r="P21" s="78"/>
      <c r="Q21" s="107"/>
      <c r="R21" s="108"/>
      <c r="S21" s="108"/>
      <c r="T21" s="109"/>
      <c r="U21" s="11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16384">
      <c r="A22" s="57"/>
      <c r="B22" s="58"/>
      <c r="C22" s="34"/>
      <c r="D22" s="53"/>
      <c r="E22" s="36"/>
      <c r="F22" s="36"/>
      <c r="G22" s="55"/>
      <c r="H22" s="56"/>
      <c r="I22" s="76"/>
      <c r="J22" s="76"/>
      <c r="K22" s="76"/>
      <c r="L22" s="76"/>
      <c r="M22" s="76"/>
      <c r="N22" s="78"/>
      <c r="O22" s="76"/>
      <c r="P22" s="78"/>
      <c r="Q22" s="107"/>
      <c r="R22" s="108"/>
      <c r="S22" s="108"/>
      <c r="T22" s="109"/>
      <c r="U22" s="11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16384">
      <c r="A23" s="57"/>
      <c r="B23" s="58"/>
      <c r="C23" s="34"/>
      <c r="D23" s="53"/>
      <c r="E23" s="36"/>
      <c r="F23" s="36"/>
      <c r="G23" s="55"/>
      <c r="H23" s="56"/>
      <c r="I23" s="76"/>
      <c r="J23" s="76"/>
      <c r="K23" s="76"/>
      <c r="L23" s="76"/>
      <c r="M23" s="76"/>
      <c r="N23" s="78"/>
      <c r="O23" s="76"/>
      <c r="P23" s="78"/>
      <c r="Q23" s="107"/>
      <c r="R23" s="108"/>
      <c r="S23" s="108"/>
      <c r="T23" s="109"/>
      <c r="U23" s="11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16384">
      <c r="A24" s="57"/>
      <c r="B24" s="58"/>
      <c r="C24" s="34"/>
      <c r="D24" s="53"/>
      <c r="E24" s="36"/>
      <c r="F24" s="36"/>
      <c r="G24" s="55"/>
      <c r="H24" s="56"/>
      <c r="I24" s="76"/>
      <c r="J24" s="76"/>
      <c r="K24" s="76"/>
      <c r="L24" s="76"/>
      <c r="M24" s="76"/>
      <c r="N24" s="78"/>
      <c r="O24" s="76"/>
      <c r="P24" s="78"/>
      <c r="Q24" s="107"/>
      <c r="R24" s="108"/>
      <c r="S24" s="108"/>
      <c r="T24" s="109"/>
      <c r="U24" s="11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56</v>
      </c>
      <c r="B25" s="7"/>
      <c r="C25" s="59">
        <f>SUM(C8:C24)</f>
        <v>1633536</v>
      </c>
      <c r="D25" s="60">
        <f>SUM(D8:D24)</f>
        <v>283063</v>
      </c>
      <c r="E25" s="61"/>
      <c r="F25" s="61"/>
      <c r="G25" s="61"/>
      <c r="H25" s="59" t="s">
        <v>57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57</v>
      </c>
      <c r="O25" s="72">
        <f>SUM(O8:O24)</f>
        <v>0</v>
      </c>
      <c r="P25" s="59" t="s">
        <v>57</v>
      </c>
      <c r="Q25" s="59" t="s">
        <v>57</v>
      </c>
      <c r="R25" s="59"/>
      <c r="S25" s="59"/>
      <c r="T25" s="72">
        <f>SUM(T8:T24)</f>
        <v>1732599</v>
      </c>
      <c r="U25" s="114">
        <f>D25+C25-T25-I25-K25-M25-O25</f>
        <v>184000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2" t="s">
        <v>58</v>
      </c>
      <c r="B26" s="62"/>
      <c r="C26" s="62" t="s">
        <v>59</v>
      </c>
      <c r="D26" s="62"/>
      <c r="E26" s="62"/>
      <c r="F26" s="63">
        <f>O26</f>
        <v>200000</v>
      </c>
      <c r="G26" s="64"/>
      <c r="H26" s="65" t="s">
        <v>60</v>
      </c>
      <c r="I26" s="84"/>
      <c r="J26" s="84"/>
      <c r="K26" s="84"/>
      <c r="L26" s="84"/>
      <c r="M26" s="85"/>
      <c r="N26" s="62" t="s">
        <v>61</v>
      </c>
      <c r="O26" s="86">
        <v>200000</v>
      </c>
      <c r="P26" s="87"/>
      <c r="Q26" s="87"/>
      <c r="R26" s="87"/>
      <c r="S26" s="87"/>
      <c r="T26" s="87"/>
      <c r="U26" s="11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2"/>
      <c r="B27" s="62"/>
      <c r="C27" s="62" t="s">
        <v>62</v>
      </c>
      <c r="D27" s="62"/>
      <c r="E27" s="62"/>
      <c r="F27" s="63">
        <v>0</v>
      </c>
      <c r="G27" s="64"/>
      <c r="H27" s="66"/>
      <c r="I27" s="88"/>
      <c r="J27" s="88"/>
      <c r="K27" s="88"/>
      <c r="L27" s="88"/>
      <c r="M27" s="89"/>
      <c r="N27" s="62" t="s">
        <v>63</v>
      </c>
      <c r="O27" s="90">
        <f>O26</f>
        <v>200000</v>
      </c>
      <c r="P27" s="91"/>
      <c r="Q27" s="91"/>
      <c r="R27" s="91"/>
      <c r="S27" s="91"/>
      <c r="T27" s="91"/>
      <c r="U27" s="116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>
        <f>C4*0.01</f>
        <v>18550.22</v>
      </c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>
        <f>J30-I11-I15</f>
        <v>6054.86</v>
      </c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7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5" workbookViewId="0">
      <selection activeCell="A15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1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8"/>
      <c r="J2" s="8"/>
      <c r="K2" s="8"/>
      <c r="L2" s="8"/>
      <c r="M2" s="8"/>
      <c r="N2" s="8"/>
      <c r="O2" s="69" t="s">
        <v>4</v>
      </c>
      <c r="P2" s="69"/>
      <c r="Q2" s="92">
        <v>13731</v>
      </c>
      <c r="R2" s="70" t="s">
        <v>5</v>
      </c>
      <c r="S2" s="70"/>
      <c r="T2" s="93"/>
      <c r="U2" s="94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1785053.18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51"/>
      <c r="K3" s="51"/>
      <c r="L3" s="51"/>
      <c r="M3" s="51"/>
      <c r="N3" s="51"/>
      <c r="O3" s="7" t="s">
        <v>10</v>
      </c>
      <c r="P3" s="7"/>
      <c r="Q3" s="51" t="s">
        <v>11</v>
      </c>
      <c r="R3" s="95" t="s">
        <v>12</v>
      </c>
      <c r="S3" s="96"/>
      <c r="T3" s="97" t="s">
        <v>13</v>
      </c>
      <c r="U3" s="97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>
        <v>1855022</v>
      </c>
      <c r="D4" s="10"/>
      <c r="E4" s="10"/>
      <c r="F4" s="10" t="s">
        <v>15</v>
      </c>
      <c r="G4" s="12"/>
      <c r="H4" s="7" t="s">
        <v>16</v>
      </c>
      <c r="I4" s="7"/>
      <c r="J4" s="51" t="s">
        <v>17</v>
      </c>
      <c r="K4" s="51"/>
      <c r="L4" s="51"/>
      <c r="M4" s="51"/>
      <c r="N4" s="51"/>
      <c r="O4" s="7" t="s">
        <v>18</v>
      </c>
      <c r="P4" s="7"/>
      <c r="Q4" s="71" t="s">
        <v>19</v>
      </c>
      <c r="R4" s="10" t="s">
        <v>20</v>
      </c>
      <c r="S4" s="71" t="s">
        <v>21</v>
      </c>
      <c r="T4" s="98" t="s">
        <v>22</v>
      </c>
      <c r="U4" s="99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100" t="s">
        <v>29</v>
      </c>
      <c r="R5" s="101"/>
      <c r="S5" s="101"/>
      <c r="T5" s="98" t="s">
        <v>30</v>
      </c>
      <c r="U5" s="10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103" t="s">
        <v>37</v>
      </c>
      <c r="R6" s="104"/>
      <c r="S6" s="104"/>
      <c r="T6" s="98"/>
      <c r="U6" s="10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70" t="s">
        <v>45</v>
      </c>
      <c r="L7" s="70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98"/>
      <c r="U7" s="10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21">
        <v>1</v>
      </c>
      <c r="B8" s="22">
        <v>44230</v>
      </c>
      <c r="C8" s="23"/>
      <c r="D8" s="24">
        <v>278600</v>
      </c>
      <c r="E8" s="25" t="s">
        <v>50</v>
      </c>
      <c r="F8" s="26" t="s">
        <v>51</v>
      </c>
      <c r="G8" s="27"/>
      <c r="H8" s="28"/>
      <c r="I8" s="27"/>
      <c r="J8" s="46"/>
      <c r="K8" s="51"/>
      <c r="L8" s="51"/>
      <c r="M8" s="27"/>
      <c r="N8" s="71" t="s">
        <v>52</v>
      </c>
      <c r="O8" s="72"/>
      <c r="P8" s="10"/>
      <c r="Q8" s="105" t="s">
        <v>53</v>
      </c>
      <c r="R8" s="73"/>
      <c r="S8" s="73"/>
      <c r="T8" s="106">
        <v>100000</v>
      </c>
      <c r="U8" s="73" t="s">
        <v>54</v>
      </c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21"/>
      <c r="B9" s="22"/>
      <c r="C9" s="29"/>
      <c r="D9" s="24"/>
      <c r="E9" s="25"/>
      <c r="F9" s="25"/>
      <c r="G9" s="30"/>
      <c r="H9" s="28"/>
      <c r="I9" s="27"/>
      <c r="J9" s="46"/>
      <c r="K9" s="73"/>
      <c r="L9" s="73"/>
      <c r="M9" s="27"/>
      <c r="N9" s="71"/>
      <c r="O9" s="72"/>
      <c r="P9" s="10"/>
      <c r="Q9" s="105" t="s">
        <v>55</v>
      </c>
      <c r="R9" s="10"/>
      <c r="S9" s="10"/>
      <c r="T9" s="106">
        <v>178600</v>
      </c>
      <c r="U9" s="73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21">
        <v>2</v>
      </c>
      <c r="B10" s="22">
        <v>44337</v>
      </c>
      <c r="C10" s="23"/>
      <c r="D10" s="24">
        <v>4463</v>
      </c>
      <c r="E10" s="25" t="s">
        <v>50</v>
      </c>
      <c r="F10" s="26" t="s">
        <v>51</v>
      </c>
      <c r="G10" s="30"/>
      <c r="H10" s="28"/>
      <c r="I10" s="27"/>
      <c r="J10" s="31"/>
      <c r="K10" s="51"/>
      <c r="L10" s="51"/>
      <c r="M10" s="27"/>
      <c r="N10" s="71" t="s">
        <v>52</v>
      </c>
      <c r="O10" s="72"/>
      <c r="P10" s="10"/>
      <c r="Q10" s="105" t="s">
        <v>64</v>
      </c>
      <c r="R10" s="10"/>
      <c r="S10" s="10"/>
      <c r="T10" s="106">
        <v>4463</v>
      </c>
      <c r="U10" s="73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2" customHeight="1" spans="1:16384">
      <c r="A11" s="21">
        <v>3</v>
      </c>
      <c r="B11" s="22">
        <v>44456</v>
      </c>
      <c r="C11" s="24">
        <v>24069.29</v>
      </c>
      <c r="D11" s="24"/>
      <c r="E11" s="25" t="s">
        <v>65</v>
      </c>
      <c r="F11" s="26" t="s">
        <v>66</v>
      </c>
      <c r="G11" s="31"/>
      <c r="H11" s="28">
        <v>0.01</v>
      </c>
      <c r="I11" s="27">
        <v>5355.15</v>
      </c>
      <c r="J11" s="46" t="s">
        <v>67</v>
      </c>
      <c r="K11" s="27">
        <v>5355.15</v>
      </c>
      <c r="L11" s="73" t="s">
        <v>68</v>
      </c>
      <c r="M11" s="27">
        <v>8333</v>
      </c>
      <c r="N11" s="71" t="s">
        <v>69</v>
      </c>
      <c r="O11" s="74"/>
      <c r="P11" s="75"/>
      <c r="Q11" s="105" t="s">
        <v>70</v>
      </c>
      <c r="R11" s="10">
        <v>272250</v>
      </c>
      <c r="S11" s="10"/>
      <c r="T11" s="106">
        <v>272250</v>
      </c>
      <c r="U11" s="73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5" customHeight="1" spans="1:16384">
      <c r="A12" s="21"/>
      <c r="B12" s="22"/>
      <c r="C12" s="24">
        <v>511445.71</v>
      </c>
      <c r="D12" s="24"/>
      <c r="E12" s="25" t="s">
        <v>65</v>
      </c>
      <c r="F12" s="26" t="s">
        <v>66</v>
      </c>
      <c r="G12" s="31"/>
      <c r="H12" s="28"/>
      <c r="I12" s="27">
        <v>-5355.15</v>
      </c>
      <c r="J12" s="31"/>
      <c r="K12" s="27">
        <v>-5355.15</v>
      </c>
      <c r="L12" s="51"/>
      <c r="M12" s="27">
        <v>200</v>
      </c>
      <c r="N12" s="71" t="s">
        <v>71</v>
      </c>
      <c r="O12" s="72"/>
      <c r="P12" s="10"/>
      <c r="Q12" s="105" t="s">
        <v>72</v>
      </c>
      <c r="R12" s="10">
        <v>535516</v>
      </c>
      <c r="S12" s="10"/>
      <c r="T12" s="106">
        <v>200000</v>
      </c>
      <c r="U12" s="73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27" customHeight="1" spans="1:16384">
      <c r="A13" s="21"/>
      <c r="B13" s="22"/>
      <c r="C13" s="23"/>
      <c r="D13" s="24"/>
      <c r="E13" s="25"/>
      <c r="F13" s="25"/>
      <c r="G13" s="31"/>
      <c r="H13" s="28"/>
      <c r="I13" s="27"/>
      <c r="J13" s="31"/>
      <c r="K13" s="73"/>
      <c r="L13" s="73"/>
      <c r="M13" s="27">
        <v>-8533</v>
      </c>
      <c r="N13" s="71" t="s">
        <v>73</v>
      </c>
      <c r="O13" s="119"/>
      <c r="P13" s="75"/>
      <c r="Q13" s="105"/>
      <c r="R13" s="10"/>
      <c r="S13" s="10"/>
      <c r="T13" s="106"/>
      <c r="U13" s="73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6" customHeight="1" spans="1:16384">
      <c r="A14" s="21">
        <v>4</v>
      </c>
      <c r="B14" s="40">
        <v>44495</v>
      </c>
      <c r="C14" s="23"/>
      <c r="D14" s="24"/>
      <c r="E14" s="25"/>
      <c r="F14" s="25"/>
      <c r="G14" s="31"/>
      <c r="H14" s="28"/>
      <c r="I14" s="27"/>
      <c r="J14" s="31"/>
      <c r="K14" s="51"/>
      <c r="L14" s="51"/>
      <c r="M14" s="27"/>
      <c r="N14" s="71"/>
      <c r="O14" s="72"/>
      <c r="P14" s="10"/>
      <c r="Q14" s="110" t="s">
        <v>74</v>
      </c>
      <c r="R14" s="10">
        <v>178512</v>
      </c>
      <c r="S14" s="10"/>
      <c r="T14" s="106">
        <v>63265</v>
      </c>
      <c r="U14" s="111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21">
        <v>5</v>
      </c>
      <c r="B15" s="41">
        <v>44581</v>
      </c>
      <c r="C15" s="42">
        <v>714021</v>
      </c>
      <c r="D15" s="43"/>
      <c r="E15" s="25" t="s">
        <v>65</v>
      </c>
      <c r="F15" s="26" t="s">
        <v>66</v>
      </c>
      <c r="G15" s="31"/>
      <c r="H15" s="28">
        <v>0.01</v>
      </c>
      <c r="I15" s="27">
        <v>7140.21</v>
      </c>
      <c r="J15" s="46"/>
      <c r="K15" s="73">
        <v>7140.21</v>
      </c>
      <c r="L15" s="73" t="s">
        <v>68</v>
      </c>
      <c r="M15" s="27"/>
      <c r="N15" s="71"/>
      <c r="O15" s="72"/>
      <c r="P15" s="10"/>
      <c r="Q15" s="105" t="s">
        <v>74</v>
      </c>
      <c r="R15" s="10">
        <v>178512</v>
      </c>
      <c r="S15" s="10"/>
      <c r="T15" s="106">
        <v>115240</v>
      </c>
      <c r="U15" s="11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2" customHeight="1" spans="1:16384">
      <c r="A16" s="21"/>
      <c r="B16" s="40"/>
      <c r="C16" s="23"/>
      <c r="D16" s="44"/>
      <c r="E16" s="25"/>
      <c r="F16" s="25"/>
      <c r="G16" s="30"/>
      <c r="H16" s="28"/>
      <c r="I16" s="27">
        <v>-7140.21</v>
      </c>
      <c r="J16" s="27"/>
      <c r="K16" s="51">
        <v>-7140.21</v>
      </c>
      <c r="L16" s="51"/>
      <c r="M16" s="27"/>
      <c r="N16" s="71"/>
      <c r="O16" s="27"/>
      <c r="P16" s="71"/>
      <c r="Q16" s="110" t="s">
        <v>75</v>
      </c>
      <c r="R16" s="10">
        <v>196000</v>
      </c>
      <c r="S16" s="10"/>
      <c r="T16" s="112">
        <v>196000</v>
      </c>
      <c r="U16" s="11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42" customHeight="1" spans="1:16384">
      <c r="A17" s="21"/>
      <c r="B17" s="45"/>
      <c r="C17" s="23"/>
      <c r="D17" s="44"/>
      <c r="E17" s="46"/>
      <c r="F17" s="47"/>
      <c r="G17" s="48"/>
      <c r="H17" s="49"/>
      <c r="I17" s="27"/>
      <c r="J17" s="27"/>
      <c r="K17" s="27"/>
      <c r="L17" s="27"/>
      <c r="M17" s="27"/>
      <c r="N17" s="71"/>
      <c r="O17" s="27"/>
      <c r="P17" s="71"/>
      <c r="Q17" s="110" t="s">
        <v>70</v>
      </c>
      <c r="R17" s="10">
        <v>77000</v>
      </c>
      <c r="S17" s="10"/>
      <c r="T17" s="112">
        <v>67265</v>
      </c>
      <c r="U17" s="113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4" customHeight="1" spans="1:16384">
      <c r="A18" s="21"/>
      <c r="B18" s="45"/>
      <c r="C18" s="23"/>
      <c r="D18" s="44"/>
      <c r="E18" s="25"/>
      <c r="F18" s="25"/>
      <c r="G18" s="48"/>
      <c r="H18" s="50"/>
      <c r="I18" s="27"/>
      <c r="J18" s="27"/>
      <c r="K18" s="46"/>
      <c r="L18" s="46"/>
      <c r="M18" s="27"/>
      <c r="N18" s="71"/>
      <c r="O18" s="27"/>
      <c r="P18" s="71"/>
      <c r="Q18" s="110" t="s">
        <v>72</v>
      </c>
      <c r="R18" s="10">
        <v>535516</v>
      </c>
      <c r="S18" s="10"/>
      <c r="T18" s="112">
        <v>335516</v>
      </c>
      <c r="U18" s="113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6" customHeight="1" spans="1:16384">
      <c r="A19" s="21">
        <v>6</v>
      </c>
      <c r="B19" s="41">
        <v>44945</v>
      </c>
      <c r="C19" s="42">
        <v>384000</v>
      </c>
      <c r="D19" s="44"/>
      <c r="E19" s="25" t="s">
        <v>65</v>
      </c>
      <c r="F19" s="26" t="s">
        <v>66</v>
      </c>
      <c r="G19" s="48"/>
      <c r="H19" s="50">
        <v>0.01</v>
      </c>
      <c r="I19" s="82">
        <v>6054.86</v>
      </c>
      <c r="J19" s="46" t="s">
        <v>76</v>
      </c>
      <c r="K19" s="82">
        <v>6054.86</v>
      </c>
      <c r="L19" s="82" t="s">
        <v>68</v>
      </c>
      <c r="M19" s="27"/>
      <c r="N19" s="71"/>
      <c r="O19" s="27"/>
      <c r="P19" s="71"/>
      <c r="Q19" s="110" t="s">
        <v>77</v>
      </c>
      <c r="R19" s="10">
        <v>460980</v>
      </c>
      <c r="S19" s="10"/>
      <c r="T19" s="112">
        <v>200000</v>
      </c>
      <c r="U19" s="11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9" customHeight="1" spans="1:16384">
      <c r="A20" s="51"/>
      <c r="B20" s="45"/>
      <c r="C20" s="23"/>
      <c r="D20" s="44"/>
      <c r="E20" s="25"/>
      <c r="F20" s="25"/>
      <c r="G20" s="48"/>
      <c r="H20" s="50"/>
      <c r="I20" s="82">
        <v>-6054.86</v>
      </c>
      <c r="J20" s="27"/>
      <c r="K20" s="27">
        <v>-6054.86</v>
      </c>
      <c r="L20" s="27"/>
      <c r="M20" s="27"/>
      <c r="N20" s="71"/>
      <c r="O20" s="27"/>
      <c r="P20" s="71"/>
      <c r="Q20" s="110"/>
      <c r="R20" s="10"/>
      <c r="S20" s="10"/>
      <c r="T20" s="112"/>
      <c r="U20" s="11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5" customHeight="1" spans="1:16384">
      <c r="A21" s="32">
        <v>7</v>
      </c>
      <c r="B21" s="52">
        <v>44971</v>
      </c>
      <c r="C21" s="34"/>
      <c r="D21" s="53"/>
      <c r="E21" s="36"/>
      <c r="F21" s="36"/>
      <c r="G21" s="55"/>
      <c r="H21" s="56"/>
      <c r="I21" s="76"/>
      <c r="J21" s="76"/>
      <c r="K21" s="76"/>
      <c r="L21" s="76"/>
      <c r="M21" s="76"/>
      <c r="N21" s="78"/>
      <c r="O21" s="76"/>
      <c r="P21" s="78"/>
      <c r="Q21" s="107" t="s">
        <v>77</v>
      </c>
      <c r="R21" s="108">
        <v>460980</v>
      </c>
      <c r="S21" s="108"/>
      <c r="T21" s="109">
        <v>184000</v>
      </c>
      <c r="U21" s="11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31" customHeight="1" spans="1:16384">
      <c r="A22" s="57"/>
      <c r="B22" s="58"/>
      <c r="C22" s="34"/>
      <c r="D22" s="53"/>
      <c r="E22" s="36"/>
      <c r="F22" s="36"/>
      <c r="G22" s="55"/>
      <c r="H22" s="56"/>
      <c r="I22" s="76"/>
      <c r="J22" s="76"/>
      <c r="K22" s="76"/>
      <c r="L22" s="76"/>
      <c r="M22" s="76"/>
      <c r="N22" s="78"/>
      <c r="O22" s="76"/>
      <c r="P22" s="78"/>
      <c r="Q22" s="107"/>
      <c r="R22" s="108"/>
      <c r="S22" s="108"/>
      <c r="T22" s="109"/>
      <c r="U22" s="11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31" customHeight="1" spans="1:16384">
      <c r="A23" s="57"/>
      <c r="B23" s="58"/>
      <c r="C23" s="34"/>
      <c r="D23" s="53"/>
      <c r="E23" s="36"/>
      <c r="F23" s="36"/>
      <c r="G23" s="55"/>
      <c r="H23" s="56"/>
      <c r="I23" s="76"/>
      <c r="J23" s="76"/>
      <c r="K23" s="76"/>
      <c r="L23" s="76"/>
      <c r="M23" s="76"/>
      <c r="N23" s="78"/>
      <c r="O23" s="76"/>
      <c r="P23" s="78"/>
      <c r="Q23" s="107"/>
      <c r="R23" s="108"/>
      <c r="S23" s="108"/>
      <c r="T23" s="109"/>
      <c r="U23" s="11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16384">
      <c r="A24" s="57"/>
      <c r="B24" s="58"/>
      <c r="C24" s="34"/>
      <c r="D24" s="53"/>
      <c r="E24" s="36"/>
      <c r="F24" s="36"/>
      <c r="G24" s="55"/>
      <c r="H24" s="56"/>
      <c r="I24" s="76"/>
      <c r="J24" s="76"/>
      <c r="K24" s="76"/>
      <c r="L24" s="76"/>
      <c r="M24" s="76"/>
      <c r="N24" s="78"/>
      <c r="O24" s="76"/>
      <c r="P24" s="78"/>
      <c r="Q24" s="107"/>
      <c r="R24" s="108"/>
      <c r="S24" s="108"/>
      <c r="T24" s="109"/>
      <c r="U24" s="11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56</v>
      </c>
      <c r="B25" s="7"/>
      <c r="C25" s="59">
        <f>SUM(C8:C24)</f>
        <v>1633536</v>
      </c>
      <c r="D25" s="60">
        <f>SUM(D8:D24)</f>
        <v>283063</v>
      </c>
      <c r="E25" s="61"/>
      <c r="F25" s="61"/>
      <c r="G25" s="61"/>
      <c r="H25" s="59" t="s">
        <v>57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57</v>
      </c>
      <c r="O25" s="72">
        <f>SUM(O8:O24)</f>
        <v>0</v>
      </c>
      <c r="P25" s="59" t="s">
        <v>57</v>
      </c>
      <c r="Q25" s="59" t="s">
        <v>57</v>
      </c>
      <c r="R25" s="59"/>
      <c r="S25" s="59"/>
      <c r="T25" s="72">
        <f>SUM(T8:T24)</f>
        <v>1916599</v>
      </c>
      <c r="U25" s="114">
        <f>D25+C25-T25-I25-K25-M25-O25</f>
        <v>0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2" t="s">
        <v>58</v>
      </c>
      <c r="B26" s="62"/>
      <c r="C26" s="62" t="s">
        <v>59</v>
      </c>
      <c r="D26" s="62"/>
      <c r="E26" s="62"/>
      <c r="F26" s="63">
        <f>O26</f>
        <v>184000</v>
      </c>
      <c r="G26" s="64"/>
      <c r="H26" s="65" t="s">
        <v>60</v>
      </c>
      <c r="I26" s="84"/>
      <c r="J26" s="84"/>
      <c r="K26" s="84"/>
      <c r="L26" s="84"/>
      <c r="M26" s="85"/>
      <c r="N26" s="62" t="s">
        <v>61</v>
      </c>
      <c r="O26" s="86">
        <v>184000</v>
      </c>
      <c r="P26" s="87"/>
      <c r="Q26" s="87"/>
      <c r="R26" s="87"/>
      <c r="S26" s="87"/>
      <c r="T26" s="87"/>
      <c r="U26" s="11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2"/>
      <c r="B27" s="62"/>
      <c r="C27" s="62" t="s">
        <v>62</v>
      </c>
      <c r="D27" s="62"/>
      <c r="E27" s="62"/>
      <c r="F27" s="63">
        <v>0</v>
      </c>
      <c r="G27" s="64"/>
      <c r="H27" s="66"/>
      <c r="I27" s="88"/>
      <c r="J27" s="88"/>
      <c r="K27" s="88"/>
      <c r="L27" s="88"/>
      <c r="M27" s="89"/>
      <c r="N27" s="62" t="s">
        <v>63</v>
      </c>
      <c r="O27" s="90">
        <f>O26</f>
        <v>184000</v>
      </c>
      <c r="P27" s="91"/>
      <c r="Q27" s="91"/>
      <c r="R27" s="91"/>
      <c r="S27" s="91"/>
      <c r="T27" s="91"/>
      <c r="U27" s="116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>
        <f>C4*0.01</f>
        <v>18550.22</v>
      </c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>
        <f>J30-I11-I15</f>
        <v>6054.86</v>
      </c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7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3"/>
  <sheetViews>
    <sheetView topLeftCell="A17" workbookViewId="0">
      <selection activeCell="A17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16.1083333333333" style="1" customWidth="1"/>
    <col min="15" max="15" width="10.1083333333333" style="1" customWidth="1"/>
    <col min="16" max="16" width="9.10833333333333" style="1" customWidth="1"/>
    <col min="17" max="17" width="43.1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8"/>
      <c r="J2" s="8"/>
      <c r="K2" s="8"/>
      <c r="L2" s="8"/>
      <c r="M2" s="8"/>
      <c r="N2" s="8"/>
      <c r="O2" s="69" t="s">
        <v>4</v>
      </c>
      <c r="P2" s="69"/>
      <c r="Q2" s="92">
        <v>13731</v>
      </c>
      <c r="R2" s="70" t="s">
        <v>5</v>
      </c>
      <c r="S2" s="70"/>
      <c r="T2" s="93"/>
      <c r="U2" s="94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1785053.18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51"/>
      <c r="K3" s="51"/>
      <c r="L3" s="51"/>
      <c r="M3" s="51"/>
      <c r="N3" s="51"/>
      <c r="O3" s="7" t="s">
        <v>10</v>
      </c>
      <c r="P3" s="7"/>
      <c r="Q3" s="51" t="s">
        <v>11</v>
      </c>
      <c r="R3" s="95" t="s">
        <v>12</v>
      </c>
      <c r="S3" s="96"/>
      <c r="T3" s="97" t="s">
        <v>13</v>
      </c>
      <c r="U3" s="97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>
        <v>1855022</v>
      </c>
      <c r="D4" s="10"/>
      <c r="E4" s="10"/>
      <c r="F4" s="10" t="s">
        <v>15</v>
      </c>
      <c r="G4" s="12"/>
      <c r="H4" s="7" t="s">
        <v>16</v>
      </c>
      <c r="I4" s="7"/>
      <c r="J4" s="51" t="s">
        <v>17</v>
      </c>
      <c r="K4" s="51"/>
      <c r="L4" s="51"/>
      <c r="M4" s="51"/>
      <c r="N4" s="51"/>
      <c r="O4" s="7" t="s">
        <v>18</v>
      </c>
      <c r="P4" s="7"/>
      <c r="Q4" s="71" t="s">
        <v>19</v>
      </c>
      <c r="R4" s="10" t="s">
        <v>20</v>
      </c>
      <c r="S4" s="71" t="s">
        <v>21</v>
      </c>
      <c r="T4" s="98" t="s">
        <v>22</v>
      </c>
      <c r="U4" s="99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100" t="s">
        <v>29</v>
      </c>
      <c r="R5" s="101"/>
      <c r="S5" s="101"/>
      <c r="T5" s="98" t="s">
        <v>30</v>
      </c>
      <c r="U5" s="10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103" t="s">
        <v>37</v>
      </c>
      <c r="R6" s="104"/>
      <c r="S6" s="104"/>
      <c r="T6" s="98"/>
      <c r="U6" s="10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70" t="s">
        <v>45</v>
      </c>
      <c r="L7" s="70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98"/>
      <c r="U7" s="10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21">
        <v>1</v>
      </c>
      <c r="B8" s="22">
        <v>44230</v>
      </c>
      <c r="C8" s="23"/>
      <c r="D8" s="24">
        <v>278600</v>
      </c>
      <c r="E8" s="25" t="s">
        <v>50</v>
      </c>
      <c r="F8" s="26" t="s">
        <v>51</v>
      </c>
      <c r="G8" s="27"/>
      <c r="H8" s="28"/>
      <c r="I8" s="27"/>
      <c r="J8" s="46"/>
      <c r="K8" s="51"/>
      <c r="L8" s="51"/>
      <c r="M8" s="27"/>
      <c r="N8" s="71" t="s">
        <v>52</v>
      </c>
      <c r="O8" s="72"/>
      <c r="P8" s="10"/>
      <c r="Q8" s="105" t="s">
        <v>53</v>
      </c>
      <c r="R8" s="73"/>
      <c r="S8" s="73"/>
      <c r="T8" s="106">
        <v>100000</v>
      </c>
      <c r="U8" s="73" t="s">
        <v>78</v>
      </c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21"/>
      <c r="B9" s="22"/>
      <c r="C9" s="29"/>
      <c r="D9" s="24"/>
      <c r="E9" s="25"/>
      <c r="F9" s="25"/>
      <c r="G9" s="30"/>
      <c r="H9" s="28"/>
      <c r="I9" s="27"/>
      <c r="J9" s="46"/>
      <c r="K9" s="73"/>
      <c r="L9" s="73"/>
      <c r="M9" s="27"/>
      <c r="N9" s="71"/>
      <c r="O9" s="72"/>
      <c r="P9" s="10"/>
      <c r="Q9" s="105" t="s">
        <v>55</v>
      </c>
      <c r="R9" s="10"/>
      <c r="S9" s="10"/>
      <c r="T9" s="106">
        <v>178600</v>
      </c>
      <c r="U9" s="73" t="s">
        <v>78</v>
      </c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21">
        <v>2</v>
      </c>
      <c r="B10" s="22">
        <v>44337</v>
      </c>
      <c r="C10" s="23"/>
      <c r="D10" s="24">
        <v>4463</v>
      </c>
      <c r="E10" s="25" t="s">
        <v>50</v>
      </c>
      <c r="F10" s="26" t="s">
        <v>51</v>
      </c>
      <c r="G10" s="30"/>
      <c r="H10" s="28"/>
      <c r="I10" s="27"/>
      <c r="J10" s="31"/>
      <c r="K10" s="51"/>
      <c r="L10" s="51"/>
      <c r="M10" s="27"/>
      <c r="N10" s="71" t="s">
        <v>52</v>
      </c>
      <c r="O10" s="72"/>
      <c r="P10" s="10"/>
      <c r="Q10" s="105" t="s">
        <v>64</v>
      </c>
      <c r="R10" s="10"/>
      <c r="S10" s="10"/>
      <c r="T10" s="106">
        <v>4463</v>
      </c>
      <c r="U10" s="73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2" customHeight="1" spans="1:16384">
      <c r="A11" s="21">
        <v>3</v>
      </c>
      <c r="B11" s="22">
        <v>44456</v>
      </c>
      <c r="C11" s="24">
        <v>24069.29</v>
      </c>
      <c r="D11" s="24"/>
      <c r="E11" s="25" t="s">
        <v>65</v>
      </c>
      <c r="F11" s="26" t="s">
        <v>66</v>
      </c>
      <c r="G11" s="31"/>
      <c r="H11" s="28">
        <v>0.01</v>
      </c>
      <c r="I11" s="27">
        <v>5355.15</v>
      </c>
      <c r="J11" s="46" t="s">
        <v>67</v>
      </c>
      <c r="K11" s="27">
        <v>5355.15</v>
      </c>
      <c r="L11" s="73" t="s">
        <v>68</v>
      </c>
      <c r="M11" s="27">
        <v>8333</v>
      </c>
      <c r="N11" s="71" t="s">
        <v>69</v>
      </c>
      <c r="O11" s="74"/>
      <c r="P11" s="75"/>
      <c r="Q11" s="105" t="s">
        <v>70</v>
      </c>
      <c r="R11" s="10">
        <v>272250</v>
      </c>
      <c r="S11" s="10"/>
      <c r="T11" s="106">
        <v>272250</v>
      </c>
      <c r="U11" s="73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5" customHeight="1" spans="1:16384">
      <c r="A12" s="21"/>
      <c r="B12" s="22"/>
      <c r="C12" s="24">
        <v>511445.71</v>
      </c>
      <c r="D12" s="24"/>
      <c r="E12" s="25" t="s">
        <v>65</v>
      </c>
      <c r="F12" s="26" t="s">
        <v>66</v>
      </c>
      <c r="G12" s="31"/>
      <c r="H12" s="28"/>
      <c r="I12" s="27">
        <v>-5355.15</v>
      </c>
      <c r="J12" s="31"/>
      <c r="K12" s="27">
        <v>-5355.15</v>
      </c>
      <c r="L12" s="51"/>
      <c r="M12" s="27">
        <v>200</v>
      </c>
      <c r="N12" s="71" t="s">
        <v>71</v>
      </c>
      <c r="O12" s="72"/>
      <c r="P12" s="10"/>
      <c r="Q12" s="105" t="s">
        <v>72</v>
      </c>
      <c r="R12" s="10">
        <v>535516</v>
      </c>
      <c r="S12" s="10"/>
      <c r="T12" s="106">
        <v>200000</v>
      </c>
      <c r="U12" s="73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1" customFormat="1" ht="27" customHeight="1" spans="1:16384">
      <c r="A13" s="21"/>
      <c r="B13" s="22"/>
      <c r="C13" s="23"/>
      <c r="D13" s="24"/>
      <c r="E13" s="25"/>
      <c r="F13" s="25"/>
      <c r="G13" s="31"/>
      <c r="H13" s="28"/>
      <c r="I13" s="27"/>
      <c r="J13" s="31"/>
      <c r="K13" s="73"/>
      <c r="L13" s="73"/>
      <c r="M13" s="27">
        <v>-8533</v>
      </c>
      <c r="N13" s="71" t="s">
        <v>73</v>
      </c>
      <c r="O13" s="119"/>
      <c r="P13" s="75"/>
      <c r="Q13" s="105"/>
      <c r="R13" s="10"/>
      <c r="S13" s="10"/>
      <c r="T13" s="106"/>
      <c r="U13" s="73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  <c r="XEV13" s="5"/>
      <c r="XEW13" s="5"/>
      <c r="XEX13" s="5"/>
      <c r="XEY13" s="5"/>
      <c r="XEZ13" s="5"/>
      <c r="XFA13" s="5"/>
      <c r="XFB13" s="5"/>
      <c r="XFC13" s="5"/>
      <c r="XFD13" s="5"/>
    </row>
    <row r="14" s="1" customFormat="1" ht="46" customHeight="1" spans="1:16384">
      <c r="A14" s="21">
        <v>4</v>
      </c>
      <c r="B14" s="40">
        <v>44495</v>
      </c>
      <c r="C14" s="23"/>
      <c r="D14" s="24"/>
      <c r="E14" s="25"/>
      <c r="F14" s="25"/>
      <c r="G14" s="31"/>
      <c r="H14" s="28"/>
      <c r="I14" s="27"/>
      <c r="J14" s="31"/>
      <c r="K14" s="51"/>
      <c r="L14" s="51"/>
      <c r="M14" s="27"/>
      <c r="N14" s="71"/>
      <c r="O14" s="72"/>
      <c r="P14" s="10"/>
      <c r="Q14" s="110" t="s">
        <v>74</v>
      </c>
      <c r="R14" s="10">
        <v>178512</v>
      </c>
      <c r="S14" s="10"/>
      <c r="T14" s="106">
        <v>63265</v>
      </c>
      <c r="U14" s="111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21">
        <v>5</v>
      </c>
      <c r="B15" s="41">
        <v>44581</v>
      </c>
      <c r="C15" s="42">
        <v>714021</v>
      </c>
      <c r="D15" s="43"/>
      <c r="E15" s="25" t="s">
        <v>65</v>
      </c>
      <c r="F15" s="26" t="s">
        <v>66</v>
      </c>
      <c r="G15" s="31"/>
      <c r="H15" s="28">
        <v>0.01</v>
      </c>
      <c r="I15" s="27">
        <v>7140.21</v>
      </c>
      <c r="J15" s="46"/>
      <c r="K15" s="73">
        <v>7140.21</v>
      </c>
      <c r="L15" s="73" t="s">
        <v>68</v>
      </c>
      <c r="M15" s="27"/>
      <c r="N15" s="71"/>
      <c r="O15" s="72"/>
      <c r="P15" s="10"/>
      <c r="Q15" s="105" t="s">
        <v>74</v>
      </c>
      <c r="R15" s="10">
        <v>178512</v>
      </c>
      <c r="S15" s="10"/>
      <c r="T15" s="106">
        <v>115240</v>
      </c>
      <c r="U15" s="11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2" customHeight="1" spans="1:16384">
      <c r="A16" s="21"/>
      <c r="B16" s="40"/>
      <c r="C16" s="23"/>
      <c r="D16" s="44"/>
      <c r="E16" s="25"/>
      <c r="F16" s="25"/>
      <c r="G16" s="30"/>
      <c r="H16" s="28"/>
      <c r="I16" s="27">
        <v>-7140.21</v>
      </c>
      <c r="J16" s="27"/>
      <c r="K16" s="51">
        <v>-7140.21</v>
      </c>
      <c r="L16" s="51"/>
      <c r="M16" s="27"/>
      <c r="N16" s="71"/>
      <c r="O16" s="27"/>
      <c r="P16" s="71"/>
      <c r="Q16" s="110" t="s">
        <v>75</v>
      </c>
      <c r="R16" s="10">
        <v>196000</v>
      </c>
      <c r="S16" s="10"/>
      <c r="T16" s="112">
        <v>196000</v>
      </c>
      <c r="U16" s="11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42" customHeight="1" spans="1:16384">
      <c r="A17" s="21"/>
      <c r="B17" s="45"/>
      <c r="C17" s="23"/>
      <c r="D17" s="44"/>
      <c r="E17" s="46"/>
      <c r="F17" s="47"/>
      <c r="G17" s="48"/>
      <c r="H17" s="49"/>
      <c r="I17" s="27"/>
      <c r="J17" s="27"/>
      <c r="K17" s="27"/>
      <c r="L17" s="27"/>
      <c r="M17" s="27"/>
      <c r="N17" s="71"/>
      <c r="O17" s="27"/>
      <c r="P17" s="71"/>
      <c r="Q17" s="110" t="s">
        <v>70</v>
      </c>
      <c r="R17" s="10">
        <v>77000</v>
      </c>
      <c r="S17" s="10"/>
      <c r="T17" s="112">
        <v>67265</v>
      </c>
      <c r="U17" s="113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4" customHeight="1" spans="1:16384">
      <c r="A18" s="21"/>
      <c r="B18" s="45"/>
      <c r="C18" s="23"/>
      <c r="D18" s="44"/>
      <c r="E18" s="25"/>
      <c r="F18" s="25"/>
      <c r="G18" s="48"/>
      <c r="H18" s="50"/>
      <c r="I18" s="27"/>
      <c r="J18" s="27"/>
      <c r="K18" s="46"/>
      <c r="L18" s="46"/>
      <c r="M18" s="27"/>
      <c r="N18" s="71"/>
      <c r="O18" s="27"/>
      <c r="P18" s="71"/>
      <c r="Q18" s="110" t="s">
        <v>72</v>
      </c>
      <c r="R18" s="10">
        <v>535516</v>
      </c>
      <c r="S18" s="10"/>
      <c r="T18" s="112">
        <v>335516</v>
      </c>
      <c r="U18" s="113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6" customHeight="1" spans="1:16384">
      <c r="A19" s="21">
        <v>6</v>
      </c>
      <c r="B19" s="41">
        <v>44945</v>
      </c>
      <c r="C19" s="42">
        <v>384000</v>
      </c>
      <c r="D19" s="44"/>
      <c r="E19" s="25" t="s">
        <v>65</v>
      </c>
      <c r="F19" s="26" t="s">
        <v>66</v>
      </c>
      <c r="G19" s="48"/>
      <c r="H19" s="50">
        <v>0.01</v>
      </c>
      <c r="I19" s="82">
        <v>6054.86</v>
      </c>
      <c r="J19" s="46" t="s">
        <v>76</v>
      </c>
      <c r="K19" s="82">
        <v>6054.86</v>
      </c>
      <c r="L19" s="82" t="s">
        <v>68</v>
      </c>
      <c r="M19" s="27"/>
      <c r="N19" s="71"/>
      <c r="O19" s="27"/>
      <c r="P19" s="71"/>
      <c r="Q19" s="110" t="s">
        <v>77</v>
      </c>
      <c r="R19" s="10">
        <v>460980</v>
      </c>
      <c r="S19" s="10"/>
      <c r="T19" s="112">
        <v>200000</v>
      </c>
      <c r="U19" s="11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9" customHeight="1" spans="1:16384">
      <c r="A20" s="51"/>
      <c r="B20" s="45"/>
      <c r="C20" s="23"/>
      <c r="D20" s="44"/>
      <c r="E20" s="25"/>
      <c r="F20" s="25"/>
      <c r="G20" s="48"/>
      <c r="H20" s="50"/>
      <c r="I20" s="82">
        <v>-6054.86</v>
      </c>
      <c r="J20" s="27"/>
      <c r="K20" s="27">
        <v>-6054.86</v>
      </c>
      <c r="L20" s="27"/>
      <c r="M20" s="27"/>
      <c r="N20" s="71"/>
      <c r="O20" s="27"/>
      <c r="P20" s="71"/>
      <c r="Q20" s="110"/>
      <c r="R20" s="10"/>
      <c r="S20" s="10"/>
      <c r="T20" s="112"/>
      <c r="U20" s="11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5" customHeight="1" spans="1:16384">
      <c r="A21" s="21">
        <v>7</v>
      </c>
      <c r="B21" s="41">
        <v>44971</v>
      </c>
      <c r="C21" s="23"/>
      <c r="D21" s="44"/>
      <c r="E21" s="25"/>
      <c r="F21" s="25"/>
      <c r="G21" s="48"/>
      <c r="H21" s="50"/>
      <c r="I21" s="27"/>
      <c r="J21" s="27"/>
      <c r="K21" s="27"/>
      <c r="L21" s="27"/>
      <c r="M21" s="27"/>
      <c r="N21" s="71"/>
      <c r="O21" s="27"/>
      <c r="P21" s="71"/>
      <c r="Q21" s="110" t="s">
        <v>77</v>
      </c>
      <c r="R21" s="10">
        <v>460980</v>
      </c>
      <c r="S21" s="10"/>
      <c r="T21" s="112">
        <v>184000</v>
      </c>
      <c r="U21" s="11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47" customHeight="1" spans="1:16384">
      <c r="A22" s="32">
        <v>8</v>
      </c>
      <c r="B22" s="52">
        <v>45070</v>
      </c>
      <c r="C22" s="118">
        <v>165334.98</v>
      </c>
      <c r="D22" s="53"/>
      <c r="E22" s="36" t="s">
        <v>65</v>
      </c>
      <c r="F22" s="37" t="s">
        <v>66</v>
      </c>
      <c r="G22" s="55"/>
      <c r="H22" s="56"/>
      <c r="I22" s="76"/>
      <c r="J22" s="76"/>
      <c r="K22" s="76"/>
      <c r="L22" s="76"/>
      <c r="M22" s="76"/>
      <c r="N22" s="78"/>
      <c r="O22" s="76"/>
      <c r="P22" s="78"/>
      <c r="Q22" s="107" t="s">
        <v>77</v>
      </c>
      <c r="R22" s="108">
        <v>460980</v>
      </c>
      <c r="S22" s="108"/>
      <c r="T22" s="109">
        <v>76980</v>
      </c>
      <c r="U22" s="11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45" customHeight="1" spans="1:16384">
      <c r="A23" s="57"/>
      <c r="B23" s="58"/>
      <c r="C23" s="34"/>
      <c r="D23" s="53"/>
      <c r="E23" s="36"/>
      <c r="F23" s="36"/>
      <c r="G23" s="55"/>
      <c r="H23" s="56"/>
      <c r="I23" s="76"/>
      <c r="J23" s="76"/>
      <c r="K23" s="76"/>
      <c r="L23" s="76"/>
      <c r="M23" s="76"/>
      <c r="N23" s="78"/>
      <c r="O23" s="76"/>
      <c r="P23" s="78"/>
      <c r="Q23" s="107" t="s">
        <v>70</v>
      </c>
      <c r="R23" s="108">
        <v>77000</v>
      </c>
      <c r="S23" s="108"/>
      <c r="T23" s="109">
        <v>9735</v>
      </c>
      <c r="U23" s="11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31" customHeight="1" spans="1:16384">
      <c r="A24" s="57"/>
      <c r="B24" s="58"/>
      <c r="C24" s="34"/>
      <c r="D24" s="53"/>
      <c r="E24" s="36"/>
      <c r="F24" s="36"/>
      <c r="G24" s="55"/>
      <c r="H24" s="56"/>
      <c r="I24" s="76"/>
      <c r="J24" s="76"/>
      <c r="K24" s="76"/>
      <c r="L24" s="76"/>
      <c r="M24" s="76"/>
      <c r="N24" s="78"/>
      <c r="O24" s="76"/>
      <c r="P24" s="78"/>
      <c r="Q24" s="107"/>
      <c r="R24" s="108"/>
      <c r="S24" s="108"/>
      <c r="T24" s="109"/>
      <c r="U24" s="11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30" customHeight="1" spans="1:16384">
      <c r="A25" s="7" t="s">
        <v>56</v>
      </c>
      <c r="B25" s="7"/>
      <c r="C25" s="59">
        <f>SUM(C8:C24)</f>
        <v>1798870.98</v>
      </c>
      <c r="D25" s="60">
        <f>SUM(D8:D24)</f>
        <v>283063</v>
      </c>
      <c r="E25" s="61"/>
      <c r="F25" s="61"/>
      <c r="G25" s="61"/>
      <c r="H25" s="59" t="s">
        <v>57</v>
      </c>
      <c r="I25" s="72">
        <f>SUM(I8:I24)</f>
        <v>0</v>
      </c>
      <c r="J25" s="61"/>
      <c r="K25" s="72">
        <f>SUM(K8:K17)</f>
        <v>0</v>
      </c>
      <c r="L25" s="72"/>
      <c r="M25" s="72">
        <f>SUM(M8:M24)</f>
        <v>0</v>
      </c>
      <c r="N25" s="59" t="s">
        <v>57</v>
      </c>
      <c r="O25" s="72">
        <f>SUM(O8:O24)</f>
        <v>0</v>
      </c>
      <c r="P25" s="59" t="s">
        <v>57</v>
      </c>
      <c r="Q25" s="59" t="s">
        <v>57</v>
      </c>
      <c r="R25" s="59"/>
      <c r="S25" s="59"/>
      <c r="T25" s="72">
        <f>SUM(T8:T24)</f>
        <v>2003314</v>
      </c>
      <c r="U25" s="114">
        <f>D25+C25-T25-I25-K25-M25-O25</f>
        <v>78619.98</v>
      </c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30" customHeight="1" spans="1:16384">
      <c r="A26" s="62" t="s">
        <v>58</v>
      </c>
      <c r="B26" s="62"/>
      <c r="C26" s="62" t="s">
        <v>59</v>
      </c>
      <c r="D26" s="62"/>
      <c r="E26" s="62"/>
      <c r="F26" s="63">
        <f>O26</f>
        <v>86715</v>
      </c>
      <c r="G26" s="64"/>
      <c r="H26" s="65" t="s">
        <v>60</v>
      </c>
      <c r="I26" s="84"/>
      <c r="J26" s="84"/>
      <c r="K26" s="84"/>
      <c r="L26" s="84"/>
      <c r="M26" s="85"/>
      <c r="N26" s="62" t="s">
        <v>61</v>
      </c>
      <c r="O26" s="86">
        <f>T22+T23</f>
        <v>86715</v>
      </c>
      <c r="P26" s="87"/>
      <c r="Q26" s="87"/>
      <c r="R26" s="87"/>
      <c r="S26" s="87"/>
      <c r="T26" s="87"/>
      <c r="U26" s="115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30" customHeight="1" spans="1:16384">
      <c r="A27" s="62"/>
      <c r="B27" s="62"/>
      <c r="C27" s="62" t="s">
        <v>62</v>
      </c>
      <c r="D27" s="62"/>
      <c r="E27" s="62"/>
      <c r="F27" s="63">
        <v>0</v>
      </c>
      <c r="G27" s="64"/>
      <c r="H27" s="66"/>
      <c r="I27" s="88"/>
      <c r="J27" s="88"/>
      <c r="K27" s="88"/>
      <c r="L27" s="88"/>
      <c r="M27" s="89"/>
      <c r="N27" s="62" t="s">
        <v>63</v>
      </c>
      <c r="O27" s="90">
        <f>O26</f>
        <v>86715</v>
      </c>
      <c r="P27" s="91"/>
      <c r="Q27" s="91"/>
      <c r="R27" s="91"/>
      <c r="S27" s="91"/>
      <c r="T27" s="91"/>
      <c r="U27" s="116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spans="2:16384">
      <c r="B28" s="3"/>
      <c r="E28" s="4"/>
      <c r="F28" s="4"/>
      <c r="G28" s="4"/>
      <c r="I28" s="4"/>
      <c r="J28" s="4"/>
      <c r="M28" s="4"/>
      <c r="T28" s="4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spans="2:16384">
      <c r="B29" s="3"/>
      <c r="E29" s="4"/>
      <c r="F29" s="4"/>
      <c r="G29" s="4"/>
      <c r="I29" s="4"/>
      <c r="J29" s="4"/>
      <c r="M29" s="4"/>
      <c r="T29" s="4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spans="2:16384">
      <c r="B30" s="3"/>
      <c r="E30" s="4"/>
      <c r="F30" s="4"/>
      <c r="G30" s="4"/>
      <c r="I30" s="4"/>
      <c r="J30" s="4"/>
      <c r="M30" s="4"/>
      <c r="T30" s="4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spans="2:16384">
      <c r="B31" s="3"/>
      <c r="E31" s="4"/>
      <c r="F31" s="4"/>
      <c r="G31" s="4"/>
      <c r="I31" s="4"/>
      <c r="J31" s="4"/>
      <c r="M31" s="4"/>
      <c r="T31" s="4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spans="2:16384">
      <c r="B32" s="3"/>
      <c r="E32" s="4"/>
      <c r="F32" s="4"/>
      <c r="G32" s="4"/>
      <c r="I32" s="4"/>
      <c r="J32" s="4"/>
      <c r="M32" s="4"/>
      <c r="T32" s="4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67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5:B25"/>
    <mergeCell ref="C26:E26"/>
    <mergeCell ref="F26:G26"/>
    <mergeCell ref="O26:U26"/>
    <mergeCell ref="C27:E27"/>
    <mergeCell ref="F27:G27"/>
    <mergeCell ref="O27:U27"/>
    <mergeCell ref="A5:A7"/>
    <mergeCell ref="T5:T7"/>
    <mergeCell ref="U5:U7"/>
    <mergeCell ref="A26:B27"/>
    <mergeCell ref="H26:M27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"/>
  <sheetViews>
    <sheetView tabSelected="1" topLeftCell="D1" workbookViewId="0">
      <pane ySplit="7" topLeftCell="A26" activePane="bottomLeft" state="frozen"/>
      <selection/>
      <selection pane="bottomLeft" activeCell="Q26" sqref="Q2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19.1083333333333" style="4" customWidth="1"/>
    <col min="7" max="7" width="5.125" style="4" customWidth="1"/>
    <col min="8" max="8" width="4.89166666666667" style="1" customWidth="1"/>
    <col min="9" max="9" width="10.3333333333333" style="4" customWidth="1"/>
    <col min="10" max="10" width="10" style="4" customWidth="1"/>
    <col min="11" max="12" width="9.33333333333333" style="1" customWidth="1"/>
    <col min="13" max="13" width="9.66666666666667" style="4" customWidth="1"/>
    <col min="14" max="14" width="9.375" style="1" customWidth="1"/>
    <col min="15" max="15" width="10.1083333333333" style="1" customWidth="1"/>
    <col min="16" max="16" width="9.10833333333333" style="1" customWidth="1"/>
    <col min="17" max="17" width="43.125" style="1" customWidth="1"/>
    <col min="18" max="18" width="14.8" style="1" customWidth="1"/>
    <col min="19" max="19" width="14.5333333333333" style="1" customWidth="1"/>
    <col min="20" max="20" width="15.5333333333333" style="4" customWidth="1"/>
    <col min="21" max="21" width="15.4416666666667" style="1" customWidth="1"/>
    <col min="22" max="16362" width="9" style="1" customWidth="1"/>
    <col min="16363" max="16384" width="9" style="5"/>
  </cols>
  <sheetData>
    <row r="1" s="1" customFormat="1" ht="24.9" customHeight="1" spans="1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7.9" customHeight="1" spans="1:16384">
      <c r="A2" s="7" t="s">
        <v>1</v>
      </c>
      <c r="B2" s="7"/>
      <c r="C2" s="8" t="s">
        <v>2</v>
      </c>
      <c r="D2" s="8"/>
      <c r="E2" s="8"/>
      <c r="F2" s="8"/>
      <c r="G2" s="8"/>
      <c r="H2" s="9" t="s">
        <v>3</v>
      </c>
      <c r="I2" s="68"/>
      <c r="J2" s="8" t="s">
        <v>79</v>
      </c>
      <c r="K2" s="8"/>
      <c r="L2" s="8"/>
      <c r="M2" s="8"/>
      <c r="N2" s="8"/>
      <c r="O2" s="69" t="s">
        <v>4</v>
      </c>
      <c r="P2" s="69"/>
      <c r="Q2" s="92">
        <v>13731</v>
      </c>
      <c r="R2" s="70" t="s">
        <v>5</v>
      </c>
      <c r="S2" s="70"/>
      <c r="T2" s="93"/>
      <c r="U2" s="94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s="1" customFormat="1" ht="27.9" customHeight="1" spans="1:16384">
      <c r="A3" s="7" t="s">
        <v>6</v>
      </c>
      <c r="B3" s="7"/>
      <c r="C3" s="10">
        <v>1785053.18</v>
      </c>
      <c r="D3" s="10"/>
      <c r="E3" s="10"/>
      <c r="F3" s="10" t="s">
        <v>7</v>
      </c>
      <c r="G3" s="11" t="s">
        <v>8</v>
      </c>
      <c r="H3" s="7" t="s">
        <v>9</v>
      </c>
      <c r="I3" s="7"/>
      <c r="J3" s="51" t="s">
        <v>80</v>
      </c>
      <c r="K3" s="51"/>
      <c r="L3" s="51"/>
      <c r="M3" s="51"/>
      <c r="N3" s="51"/>
      <c r="O3" s="7" t="s">
        <v>10</v>
      </c>
      <c r="P3" s="7"/>
      <c r="Q3" s="51" t="s">
        <v>11</v>
      </c>
      <c r="R3" s="95" t="s">
        <v>12</v>
      </c>
      <c r="S3" s="96"/>
      <c r="T3" s="97" t="s">
        <v>13</v>
      </c>
      <c r="U3" s="97"/>
      <c r="XEI3" s="5"/>
      <c r="XEJ3" s="5"/>
      <c r="XEK3" s="5"/>
      <c r="XEL3" s="5"/>
      <c r="XEM3" s="5"/>
      <c r="XEN3" s="5"/>
      <c r="XEO3" s="5"/>
      <c r="XEP3" s="5"/>
      <c r="XEQ3" s="5"/>
      <c r="XER3" s="5"/>
      <c r="XES3" s="5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s="1" customFormat="1" ht="27.9" customHeight="1" spans="1:16384">
      <c r="A4" s="7" t="s">
        <v>14</v>
      </c>
      <c r="B4" s="7"/>
      <c r="C4" s="10">
        <v>1855022</v>
      </c>
      <c r="D4" s="10"/>
      <c r="E4" s="10"/>
      <c r="F4" s="10" t="s">
        <v>15</v>
      </c>
      <c r="G4" s="12"/>
      <c r="H4" s="7" t="s">
        <v>16</v>
      </c>
      <c r="I4" s="7"/>
      <c r="J4" s="51" t="s">
        <v>17</v>
      </c>
      <c r="K4" s="51"/>
      <c r="L4" s="51"/>
      <c r="M4" s="51"/>
      <c r="N4" s="51"/>
      <c r="O4" s="7" t="s">
        <v>18</v>
      </c>
      <c r="P4" s="7"/>
      <c r="Q4" s="71" t="s">
        <v>19</v>
      </c>
      <c r="R4" s="10" t="s">
        <v>20</v>
      </c>
      <c r="S4" s="71" t="s">
        <v>21</v>
      </c>
      <c r="T4" s="98" t="s">
        <v>22</v>
      </c>
      <c r="U4" s="99" t="s">
        <v>21</v>
      </c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1" customFormat="1" ht="27.9" customHeight="1" spans="1:16384">
      <c r="A5" s="7" t="s">
        <v>23</v>
      </c>
      <c r="B5" s="13" t="s">
        <v>24</v>
      </c>
      <c r="C5" s="14"/>
      <c r="D5" s="14"/>
      <c r="E5" s="14"/>
      <c r="F5" s="15"/>
      <c r="G5" s="16" t="s">
        <v>25</v>
      </c>
      <c r="H5" s="13" t="s">
        <v>24</v>
      </c>
      <c r="I5" s="14"/>
      <c r="J5" s="15"/>
      <c r="K5" s="13" t="s">
        <v>26</v>
      </c>
      <c r="L5" s="14"/>
      <c r="M5" s="13" t="s">
        <v>27</v>
      </c>
      <c r="N5" s="15"/>
      <c r="O5" s="13" t="s">
        <v>28</v>
      </c>
      <c r="P5" s="15"/>
      <c r="Q5" s="100" t="s">
        <v>29</v>
      </c>
      <c r="R5" s="101"/>
      <c r="S5" s="101"/>
      <c r="T5" s="98" t="s">
        <v>30</v>
      </c>
      <c r="U5" s="102" t="s">
        <v>31</v>
      </c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1" customFormat="1" ht="27.9" customHeight="1" spans="1:16384">
      <c r="A6" s="7"/>
      <c r="B6" s="17" t="s">
        <v>32</v>
      </c>
      <c r="C6" s="18"/>
      <c r="D6" s="18"/>
      <c r="E6" s="18"/>
      <c r="F6" s="19"/>
      <c r="G6" s="7"/>
      <c r="H6" s="17" t="s">
        <v>33</v>
      </c>
      <c r="I6" s="18"/>
      <c r="J6" s="19"/>
      <c r="K6" s="17" t="s">
        <v>34</v>
      </c>
      <c r="L6" s="18"/>
      <c r="M6" s="17" t="s">
        <v>35</v>
      </c>
      <c r="N6" s="19"/>
      <c r="O6" s="17" t="s">
        <v>36</v>
      </c>
      <c r="P6" s="19"/>
      <c r="Q6" s="103" t="s">
        <v>37</v>
      </c>
      <c r="R6" s="104"/>
      <c r="S6" s="104"/>
      <c r="T6" s="98"/>
      <c r="U6" s="102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1" customFormat="1" ht="27.9" customHeight="1" spans="1:16384">
      <c r="A7" s="7"/>
      <c r="B7" s="20" t="s">
        <v>38</v>
      </c>
      <c r="C7" s="7" t="s">
        <v>39</v>
      </c>
      <c r="D7" s="7" t="s">
        <v>40</v>
      </c>
      <c r="E7" s="10" t="s">
        <v>41</v>
      </c>
      <c r="F7" s="10" t="s">
        <v>42</v>
      </c>
      <c r="G7" s="20" t="s">
        <v>43</v>
      </c>
      <c r="H7" s="7" t="s">
        <v>44</v>
      </c>
      <c r="I7" s="10" t="s">
        <v>45</v>
      </c>
      <c r="J7" s="10" t="s">
        <v>46</v>
      </c>
      <c r="K7" s="70" t="s">
        <v>45</v>
      </c>
      <c r="L7" s="70" t="s">
        <v>46</v>
      </c>
      <c r="M7" s="10" t="s">
        <v>45</v>
      </c>
      <c r="N7" s="7" t="s">
        <v>46</v>
      </c>
      <c r="O7" s="7" t="s">
        <v>45</v>
      </c>
      <c r="P7" s="7" t="s">
        <v>46</v>
      </c>
      <c r="Q7" s="10" t="s">
        <v>47</v>
      </c>
      <c r="R7" s="10" t="s">
        <v>48</v>
      </c>
      <c r="S7" s="10" t="s">
        <v>49</v>
      </c>
      <c r="T7" s="98"/>
      <c r="U7" s="102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1" customFormat="1" ht="45" customHeight="1" spans="1:16384">
      <c r="A8" s="21">
        <v>1</v>
      </c>
      <c r="B8" s="22">
        <v>44230</v>
      </c>
      <c r="C8" s="23"/>
      <c r="D8" s="24">
        <v>278600</v>
      </c>
      <c r="E8" s="25" t="s">
        <v>50</v>
      </c>
      <c r="F8" s="26" t="s">
        <v>51</v>
      </c>
      <c r="G8" s="27"/>
      <c r="H8" s="28"/>
      <c r="I8" s="27"/>
      <c r="J8" s="46"/>
      <c r="K8" s="51"/>
      <c r="L8" s="51"/>
      <c r="M8" s="27"/>
      <c r="N8" s="71" t="s">
        <v>52</v>
      </c>
      <c r="O8" s="72"/>
      <c r="P8" s="10"/>
      <c r="Q8" s="105" t="s">
        <v>53</v>
      </c>
      <c r="R8" s="73"/>
      <c r="S8" s="73"/>
      <c r="T8" s="106">
        <v>100000</v>
      </c>
      <c r="U8" s="73" t="s">
        <v>78</v>
      </c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s="1" customFormat="1" ht="46" customHeight="1" spans="1:16384">
      <c r="A9" s="21"/>
      <c r="B9" s="22"/>
      <c r="C9" s="29"/>
      <c r="D9" s="24"/>
      <c r="E9" s="25"/>
      <c r="F9" s="25"/>
      <c r="G9" s="30"/>
      <c r="H9" s="28"/>
      <c r="I9" s="27"/>
      <c r="J9" s="46"/>
      <c r="K9" s="73"/>
      <c r="L9" s="73"/>
      <c r="M9" s="27"/>
      <c r="N9" s="71"/>
      <c r="O9" s="72"/>
      <c r="P9" s="10"/>
      <c r="Q9" s="105" t="s">
        <v>55</v>
      </c>
      <c r="R9" s="10"/>
      <c r="S9" s="10"/>
      <c r="T9" s="106">
        <v>178600</v>
      </c>
      <c r="U9" s="73" t="s">
        <v>78</v>
      </c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  <c r="XEV9" s="5"/>
      <c r="XEW9" s="5"/>
      <c r="XEX9" s="5"/>
      <c r="XEY9" s="5"/>
      <c r="XEZ9" s="5"/>
      <c r="XFA9" s="5"/>
      <c r="XFB9" s="5"/>
      <c r="XFC9" s="5"/>
      <c r="XFD9" s="5"/>
    </row>
    <row r="10" s="1" customFormat="1" ht="46" customHeight="1" spans="1:16384">
      <c r="A10" s="21">
        <v>2</v>
      </c>
      <c r="B10" s="22">
        <v>44337</v>
      </c>
      <c r="C10" s="23"/>
      <c r="D10" s="24">
        <v>4463</v>
      </c>
      <c r="E10" s="25" t="s">
        <v>50</v>
      </c>
      <c r="F10" s="26" t="s">
        <v>51</v>
      </c>
      <c r="G10" s="30"/>
      <c r="H10" s="28"/>
      <c r="I10" s="27"/>
      <c r="J10" s="31"/>
      <c r="K10" s="51"/>
      <c r="L10" s="51"/>
      <c r="M10" s="27"/>
      <c r="N10" s="71" t="s">
        <v>52</v>
      </c>
      <c r="O10" s="72"/>
      <c r="P10" s="10"/>
      <c r="Q10" s="105" t="s">
        <v>64</v>
      </c>
      <c r="R10" s="10"/>
      <c r="S10" s="10"/>
      <c r="T10" s="106">
        <v>4463</v>
      </c>
      <c r="U10" s="73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  <c r="XEV10" s="5"/>
      <c r="XEW10" s="5"/>
      <c r="XEX10" s="5"/>
      <c r="XEY10" s="5"/>
      <c r="XEZ10" s="5"/>
      <c r="XFA10" s="5"/>
      <c r="XFB10" s="5"/>
      <c r="XFC10" s="5"/>
      <c r="XFD10" s="5"/>
    </row>
    <row r="11" s="1" customFormat="1" ht="42" customHeight="1" spans="1:16384">
      <c r="A11" s="21">
        <v>3</v>
      </c>
      <c r="B11" s="22">
        <v>44456</v>
      </c>
      <c r="C11" s="24">
        <v>24069.29</v>
      </c>
      <c r="D11" s="24"/>
      <c r="E11" s="25" t="s">
        <v>65</v>
      </c>
      <c r="F11" s="26" t="s">
        <v>66</v>
      </c>
      <c r="G11" s="31"/>
      <c r="H11" s="28">
        <v>0.01</v>
      </c>
      <c r="I11" s="27">
        <v>5355.15</v>
      </c>
      <c r="J11" s="46" t="s">
        <v>67</v>
      </c>
      <c r="K11" s="27">
        <v>5355.15</v>
      </c>
      <c r="L11" s="73" t="s">
        <v>68</v>
      </c>
      <c r="M11" s="27">
        <v>8333</v>
      </c>
      <c r="N11" s="71" t="s">
        <v>69</v>
      </c>
      <c r="O11" s="74"/>
      <c r="P11" s="75"/>
      <c r="Q11" s="105" t="s">
        <v>70</v>
      </c>
      <c r="R11" s="10">
        <v>272250</v>
      </c>
      <c r="S11" s="10"/>
      <c r="T11" s="106">
        <v>272250</v>
      </c>
      <c r="U11" s="73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  <c r="XEV11" s="5"/>
      <c r="XEW11" s="5"/>
      <c r="XEX11" s="5"/>
      <c r="XEY11" s="5"/>
      <c r="XEZ11" s="5"/>
      <c r="XFA11" s="5"/>
      <c r="XFB11" s="5"/>
      <c r="XFC11" s="5"/>
      <c r="XFD11" s="5"/>
    </row>
    <row r="12" s="1" customFormat="1" ht="45" customHeight="1" spans="1:16384">
      <c r="A12" s="21"/>
      <c r="B12" s="22"/>
      <c r="C12" s="24">
        <v>511445.71</v>
      </c>
      <c r="D12" s="24"/>
      <c r="E12" s="25" t="s">
        <v>65</v>
      </c>
      <c r="F12" s="26" t="s">
        <v>66</v>
      </c>
      <c r="G12" s="31"/>
      <c r="H12" s="28"/>
      <c r="I12" s="27">
        <v>-5355.15</v>
      </c>
      <c r="J12" s="31"/>
      <c r="K12" s="27">
        <v>-5355.15</v>
      </c>
      <c r="L12" s="51"/>
      <c r="M12" s="27">
        <v>200</v>
      </c>
      <c r="N12" s="71" t="s">
        <v>71</v>
      </c>
      <c r="O12" s="72"/>
      <c r="P12" s="10"/>
      <c r="Q12" s="105" t="s">
        <v>72</v>
      </c>
      <c r="R12" s="10">
        <v>535516</v>
      </c>
      <c r="S12" s="10"/>
      <c r="T12" s="106">
        <v>200000</v>
      </c>
      <c r="U12" s="73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  <c r="XEV12" s="5"/>
      <c r="XEW12" s="5"/>
      <c r="XEX12" s="5"/>
      <c r="XEY12" s="5"/>
      <c r="XEZ12" s="5"/>
      <c r="XFA12" s="5"/>
      <c r="XFB12" s="5"/>
      <c r="XFC12" s="5"/>
      <c r="XFD12" s="5"/>
    </row>
    <row r="13" s="2" customFormat="1" ht="27" customHeight="1" spans="1:16384">
      <c r="A13" s="32">
        <v>4</v>
      </c>
      <c r="B13" s="33">
        <v>44504</v>
      </c>
      <c r="C13" s="34"/>
      <c r="D13" s="35">
        <v>2000</v>
      </c>
      <c r="E13" s="36" t="s">
        <v>65</v>
      </c>
      <c r="F13" s="37" t="s">
        <v>66</v>
      </c>
      <c r="G13" s="38"/>
      <c r="H13" s="39"/>
      <c r="I13" s="76"/>
      <c r="J13" s="38"/>
      <c r="K13" s="77"/>
      <c r="L13" s="77"/>
      <c r="M13" s="76">
        <v>-8533</v>
      </c>
      <c r="N13" s="78" t="s">
        <v>73</v>
      </c>
      <c r="O13" s="79"/>
      <c r="P13" s="80"/>
      <c r="Q13" s="107"/>
      <c r="R13" s="108"/>
      <c r="S13" s="108"/>
      <c r="T13" s="109"/>
      <c r="U13" s="77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117"/>
      <c r="XEJ13" s="117"/>
      <c r="XEK13" s="117"/>
      <c r="XEL13" s="117"/>
      <c r="XEM13" s="117"/>
      <c r="XEN13" s="117"/>
      <c r="XEO13" s="117"/>
      <c r="XEP13" s="117"/>
      <c r="XEQ13" s="117"/>
      <c r="XER13" s="117"/>
      <c r="XES13" s="117"/>
      <c r="XET13" s="117"/>
      <c r="XEU13" s="117"/>
      <c r="XEV13" s="117"/>
      <c r="XEW13" s="117"/>
      <c r="XEX13" s="117"/>
      <c r="XEY13" s="117"/>
      <c r="XEZ13" s="117"/>
      <c r="XFA13" s="117"/>
      <c r="XFB13" s="117"/>
      <c r="XFC13" s="117"/>
      <c r="XFD13" s="117"/>
    </row>
    <row r="14" s="1" customFormat="1" ht="46" customHeight="1" spans="1:16384">
      <c r="A14" s="21">
        <v>5</v>
      </c>
      <c r="B14" s="40">
        <v>44495</v>
      </c>
      <c r="C14" s="23"/>
      <c r="D14" s="24"/>
      <c r="E14" s="25"/>
      <c r="F14" s="25"/>
      <c r="G14" s="31"/>
      <c r="H14" s="28"/>
      <c r="I14" s="27"/>
      <c r="J14" s="31"/>
      <c r="K14" s="51"/>
      <c r="L14" s="51"/>
      <c r="M14" s="27"/>
      <c r="N14" s="71"/>
      <c r="O14" s="72"/>
      <c r="P14" s="10"/>
      <c r="Q14" s="110" t="s">
        <v>74</v>
      </c>
      <c r="R14" s="10">
        <v>178512</v>
      </c>
      <c r="S14" s="10"/>
      <c r="T14" s="106">
        <v>63265</v>
      </c>
      <c r="U14" s="111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  <c r="XEV14" s="5"/>
      <c r="XEW14" s="5"/>
      <c r="XEX14" s="5"/>
      <c r="XEY14" s="5"/>
      <c r="XEZ14" s="5"/>
      <c r="XFA14" s="5"/>
      <c r="XFB14" s="5"/>
      <c r="XFC14" s="5"/>
      <c r="XFD14" s="5"/>
    </row>
    <row r="15" s="1" customFormat="1" ht="42" customHeight="1" spans="1:16384">
      <c r="A15" s="21">
        <v>6</v>
      </c>
      <c r="B15" s="41">
        <v>44581</v>
      </c>
      <c r="C15" s="42">
        <v>714021</v>
      </c>
      <c r="D15" s="43"/>
      <c r="E15" s="25" t="s">
        <v>65</v>
      </c>
      <c r="F15" s="26" t="s">
        <v>66</v>
      </c>
      <c r="G15" s="31"/>
      <c r="H15" s="28">
        <v>0.01</v>
      </c>
      <c r="I15" s="27">
        <v>7140.21</v>
      </c>
      <c r="J15" s="46"/>
      <c r="K15" s="73">
        <v>7140.21</v>
      </c>
      <c r="L15" s="73" t="s">
        <v>68</v>
      </c>
      <c r="M15" s="81"/>
      <c r="N15" s="71"/>
      <c r="O15" s="72"/>
      <c r="P15" s="10"/>
      <c r="Q15" s="105" t="s">
        <v>74</v>
      </c>
      <c r="R15" s="10">
        <v>178512</v>
      </c>
      <c r="S15" s="10"/>
      <c r="T15" s="106">
        <v>115240</v>
      </c>
      <c r="U15" s="111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  <c r="XEV15" s="5"/>
      <c r="XEW15" s="5"/>
      <c r="XEX15" s="5"/>
      <c r="XEY15" s="5"/>
      <c r="XEZ15" s="5"/>
      <c r="XFA15" s="5"/>
      <c r="XFB15" s="5"/>
      <c r="XFC15" s="5"/>
      <c r="XFD15" s="5"/>
    </row>
    <row r="16" s="1" customFormat="1" ht="42" customHeight="1" spans="1:16384">
      <c r="A16" s="21"/>
      <c r="B16" s="40"/>
      <c r="C16" s="23"/>
      <c r="D16" s="44"/>
      <c r="E16" s="25"/>
      <c r="F16" s="25"/>
      <c r="G16" s="30"/>
      <c r="H16" s="28"/>
      <c r="I16" s="27">
        <v>-7140.21</v>
      </c>
      <c r="J16" s="27"/>
      <c r="K16" s="51">
        <v>-7140.21</v>
      </c>
      <c r="L16" s="51"/>
      <c r="M16" s="27"/>
      <c r="N16" s="71"/>
      <c r="O16" s="27"/>
      <c r="P16" s="71"/>
      <c r="Q16" s="110" t="s">
        <v>75</v>
      </c>
      <c r="R16" s="10">
        <v>196000</v>
      </c>
      <c r="S16" s="10"/>
      <c r="T16" s="112">
        <v>196000</v>
      </c>
      <c r="U16" s="111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  <c r="XEV16" s="5"/>
      <c r="XEW16" s="5"/>
      <c r="XEX16" s="5"/>
      <c r="XEY16" s="5"/>
      <c r="XEZ16" s="5"/>
      <c r="XFA16" s="5"/>
      <c r="XFB16" s="5"/>
      <c r="XFC16" s="5"/>
      <c r="XFD16" s="5"/>
    </row>
    <row r="17" s="1" customFormat="1" ht="42" customHeight="1" spans="1:16384">
      <c r="A17" s="21"/>
      <c r="B17" s="45"/>
      <c r="C17" s="23"/>
      <c r="D17" s="44"/>
      <c r="E17" s="46"/>
      <c r="F17" s="47"/>
      <c r="G17" s="48"/>
      <c r="H17" s="49"/>
      <c r="I17" s="27"/>
      <c r="J17" s="27"/>
      <c r="K17" s="27"/>
      <c r="L17" s="27"/>
      <c r="M17" s="27"/>
      <c r="N17" s="71"/>
      <c r="O17" s="27"/>
      <c r="P17" s="71"/>
      <c r="Q17" s="110" t="s">
        <v>70</v>
      </c>
      <c r="R17" s="10">
        <v>77000</v>
      </c>
      <c r="S17" s="10"/>
      <c r="T17" s="112">
        <v>67265</v>
      </c>
      <c r="U17" s="113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  <c r="XEV17" s="5"/>
      <c r="XEW17" s="5"/>
      <c r="XEX17" s="5"/>
      <c r="XEY17" s="5"/>
      <c r="XEZ17" s="5"/>
      <c r="XFA17" s="5"/>
      <c r="XFB17" s="5"/>
      <c r="XFC17" s="5"/>
      <c r="XFD17" s="5"/>
    </row>
    <row r="18" s="1" customFormat="1" ht="44" customHeight="1" spans="1:16384">
      <c r="A18" s="21"/>
      <c r="B18" s="45"/>
      <c r="C18" s="23"/>
      <c r="D18" s="44"/>
      <c r="E18" s="25"/>
      <c r="F18" s="25"/>
      <c r="G18" s="48"/>
      <c r="H18" s="50"/>
      <c r="I18" s="27"/>
      <c r="J18" s="27"/>
      <c r="K18" s="46"/>
      <c r="L18" s="46"/>
      <c r="M18" s="27"/>
      <c r="N18" s="71"/>
      <c r="O18" s="27"/>
      <c r="P18" s="71"/>
      <c r="Q18" s="110" t="s">
        <v>72</v>
      </c>
      <c r="R18" s="10">
        <v>535516</v>
      </c>
      <c r="S18" s="10"/>
      <c r="T18" s="112">
        <v>335516</v>
      </c>
      <c r="U18" s="113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  <c r="XEV18" s="5"/>
      <c r="XEW18" s="5"/>
      <c r="XEX18" s="5"/>
      <c r="XEY18" s="5"/>
      <c r="XEZ18" s="5"/>
      <c r="XFA18" s="5"/>
      <c r="XFB18" s="5"/>
      <c r="XFC18" s="5"/>
      <c r="XFD18" s="5"/>
    </row>
    <row r="19" s="1" customFormat="1" ht="46" customHeight="1" spans="1:16384">
      <c r="A19" s="21">
        <v>7</v>
      </c>
      <c r="B19" s="41">
        <v>44945</v>
      </c>
      <c r="C19" s="42">
        <v>384000</v>
      </c>
      <c r="D19" s="44"/>
      <c r="E19" s="25" t="s">
        <v>65</v>
      </c>
      <c r="F19" s="26" t="s">
        <v>66</v>
      </c>
      <c r="G19" s="48"/>
      <c r="H19" s="50">
        <v>0.01</v>
      </c>
      <c r="I19" s="82">
        <v>6054.86</v>
      </c>
      <c r="J19" s="46" t="s">
        <v>76</v>
      </c>
      <c r="K19" s="82">
        <v>6054.86</v>
      </c>
      <c r="L19" s="82" t="s">
        <v>68</v>
      </c>
      <c r="M19" s="27"/>
      <c r="N19" s="71"/>
      <c r="O19" s="27"/>
      <c r="P19" s="71"/>
      <c r="Q19" s="110" t="s">
        <v>77</v>
      </c>
      <c r="R19" s="10">
        <v>460980</v>
      </c>
      <c r="S19" s="10"/>
      <c r="T19" s="112">
        <v>200000</v>
      </c>
      <c r="U19" s="113"/>
      <c r="XEI19" s="5"/>
      <c r="XEJ19" s="5"/>
      <c r="XEK19" s="5"/>
      <c r="XEL19" s="5"/>
      <c r="XEM19" s="5"/>
      <c r="XEN19" s="5"/>
      <c r="XEO19" s="5"/>
      <c r="XEP19" s="5"/>
      <c r="XEQ19" s="5"/>
      <c r="XER19" s="5"/>
      <c r="XES19" s="5"/>
      <c r="XET19" s="5"/>
      <c r="XEU19" s="5"/>
      <c r="XEV19" s="5"/>
      <c r="XEW19" s="5"/>
      <c r="XEX19" s="5"/>
      <c r="XEY19" s="5"/>
      <c r="XEZ19" s="5"/>
      <c r="XFA19" s="5"/>
      <c r="XFB19" s="5"/>
      <c r="XFC19" s="5"/>
      <c r="XFD19" s="5"/>
    </row>
    <row r="20" s="1" customFormat="1" ht="39" customHeight="1" spans="1:16384">
      <c r="A20" s="51"/>
      <c r="B20" s="45"/>
      <c r="C20" s="23"/>
      <c r="D20" s="44"/>
      <c r="E20" s="25"/>
      <c r="F20" s="25"/>
      <c r="G20" s="48"/>
      <c r="H20" s="50"/>
      <c r="I20" s="82">
        <v>-6054.86</v>
      </c>
      <c r="J20" s="27"/>
      <c r="K20" s="27">
        <v>-6054.86</v>
      </c>
      <c r="L20" s="27"/>
      <c r="M20" s="27"/>
      <c r="N20" s="71"/>
      <c r="O20" s="27"/>
      <c r="P20" s="71"/>
      <c r="Q20" s="110"/>
      <c r="R20" s="10"/>
      <c r="S20" s="10"/>
      <c r="T20" s="112"/>
      <c r="U20" s="113"/>
      <c r="XEI20" s="5"/>
      <c r="XEJ20" s="5"/>
      <c r="XEK20" s="5"/>
      <c r="XEL20" s="5"/>
      <c r="XEM20" s="5"/>
      <c r="XEN20" s="5"/>
      <c r="XEO20" s="5"/>
      <c r="XEP20" s="5"/>
      <c r="XEQ20" s="5"/>
      <c r="XER20" s="5"/>
      <c r="XES20" s="5"/>
      <c r="XET20" s="5"/>
      <c r="XEU20" s="5"/>
      <c r="XEV20" s="5"/>
      <c r="XEW20" s="5"/>
      <c r="XEX20" s="5"/>
      <c r="XEY20" s="5"/>
      <c r="XEZ20" s="5"/>
      <c r="XFA20" s="5"/>
      <c r="XFB20" s="5"/>
      <c r="XFC20" s="5"/>
      <c r="XFD20" s="5"/>
    </row>
    <row r="21" s="1" customFormat="1" ht="45" customHeight="1" spans="1:16384">
      <c r="A21" s="21">
        <v>8</v>
      </c>
      <c r="B21" s="41">
        <v>44971</v>
      </c>
      <c r="C21" s="23"/>
      <c r="D21" s="44"/>
      <c r="E21" s="25"/>
      <c r="F21" s="25"/>
      <c r="G21" s="48"/>
      <c r="H21" s="50"/>
      <c r="I21" s="27"/>
      <c r="J21" s="27"/>
      <c r="K21" s="83">
        <v>574.21</v>
      </c>
      <c r="L21" s="81" t="s">
        <v>81</v>
      </c>
      <c r="M21" s="27"/>
      <c r="N21" s="71"/>
      <c r="O21" s="27"/>
      <c r="P21" s="71"/>
      <c r="Q21" s="110" t="s">
        <v>77</v>
      </c>
      <c r="R21" s="10">
        <v>460980</v>
      </c>
      <c r="S21" s="10"/>
      <c r="T21" s="112">
        <v>184000</v>
      </c>
      <c r="U21" s="113"/>
      <c r="XEI21" s="5"/>
      <c r="XEJ21" s="5"/>
      <c r="XEK21" s="5"/>
      <c r="XEL21" s="5"/>
      <c r="XEM21" s="5"/>
      <c r="XEN21" s="5"/>
      <c r="XEO21" s="5"/>
      <c r="XEP21" s="5"/>
      <c r="XEQ21" s="5"/>
      <c r="XER21" s="5"/>
      <c r="XES21" s="5"/>
      <c r="XET21" s="5"/>
      <c r="XEU21" s="5"/>
      <c r="XEV21" s="5"/>
      <c r="XEW21" s="5"/>
      <c r="XEX21" s="5"/>
      <c r="XEY21" s="5"/>
      <c r="XEZ21" s="5"/>
      <c r="XFA21" s="5"/>
      <c r="XFB21" s="5"/>
      <c r="XFC21" s="5"/>
      <c r="XFD21" s="5"/>
    </row>
    <row r="22" s="1" customFormat="1" ht="47" customHeight="1" spans="1:16384">
      <c r="A22" s="21">
        <v>9</v>
      </c>
      <c r="B22" s="41">
        <v>45070</v>
      </c>
      <c r="C22" s="42">
        <v>165334.98</v>
      </c>
      <c r="D22" s="44"/>
      <c r="E22" s="25" t="s">
        <v>65</v>
      </c>
      <c r="F22" s="26" t="s">
        <v>66</v>
      </c>
      <c r="G22" s="48"/>
      <c r="H22" s="50"/>
      <c r="I22" s="27"/>
      <c r="J22" s="27"/>
      <c r="K22" s="27">
        <v>50</v>
      </c>
      <c r="L22" s="81" t="s">
        <v>82</v>
      </c>
      <c r="M22" s="27"/>
      <c r="N22" s="71"/>
      <c r="O22" s="27"/>
      <c r="P22" s="71"/>
      <c r="Q22" s="110" t="s">
        <v>77</v>
      </c>
      <c r="R22" s="10">
        <v>460980</v>
      </c>
      <c r="S22" s="10"/>
      <c r="T22" s="112">
        <v>76980</v>
      </c>
      <c r="U22" s="113"/>
      <c r="XEI22" s="5"/>
      <c r="XEJ22" s="5"/>
      <c r="XEK22" s="5"/>
      <c r="XEL22" s="5"/>
      <c r="XEM22" s="5"/>
      <c r="XEN22" s="5"/>
      <c r="XEO22" s="5"/>
      <c r="XEP22" s="5"/>
      <c r="XEQ22" s="5"/>
      <c r="XER22" s="5"/>
      <c r="XES22" s="5"/>
      <c r="XET22" s="5"/>
      <c r="XEU22" s="5"/>
      <c r="XEV22" s="5"/>
      <c r="XEW22" s="5"/>
      <c r="XEX22" s="5"/>
      <c r="XEY22" s="5"/>
      <c r="XEZ22" s="5"/>
      <c r="XFA22" s="5"/>
      <c r="XFB22" s="5"/>
      <c r="XFC22" s="5"/>
      <c r="XFD22" s="5"/>
    </row>
    <row r="23" s="1" customFormat="1" ht="45" customHeight="1" spans="1:16384">
      <c r="A23" s="51"/>
      <c r="B23" s="45"/>
      <c r="C23" s="23"/>
      <c r="D23" s="44"/>
      <c r="E23" s="25"/>
      <c r="F23" s="25"/>
      <c r="G23" s="48"/>
      <c r="H23" s="50"/>
      <c r="I23" s="27"/>
      <c r="J23" s="27"/>
      <c r="K23" s="81">
        <v>1328</v>
      </c>
      <c r="L23" s="71" t="s">
        <v>83</v>
      </c>
      <c r="M23" s="27"/>
      <c r="N23" s="71"/>
      <c r="O23" s="27"/>
      <c r="P23" s="71"/>
      <c r="Q23" s="110" t="s">
        <v>70</v>
      </c>
      <c r="R23" s="10">
        <v>77000</v>
      </c>
      <c r="S23" s="10"/>
      <c r="T23" s="112">
        <v>9735</v>
      </c>
      <c r="U23" s="113"/>
      <c r="XEI23" s="5"/>
      <c r="XEJ23" s="5"/>
      <c r="XEK23" s="5"/>
      <c r="XEL23" s="5"/>
      <c r="XEM23" s="5"/>
      <c r="XEN23" s="5"/>
      <c r="XEO23" s="5"/>
      <c r="XEP23" s="5"/>
      <c r="XEQ23" s="5"/>
      <c r="XER23" s="5"/>
      <c r="XES23" s="5"/>
      <c r="XET23" s="5"/>
      <c r="XEU23" s="5"/>
      <c r="XEV23" s="5"/>
      <c r="XEW23" s="5"/>
      <c r="XEX23" s="5"/>
      <c r="XEY23" s="5"/>
      <c r="XEZ23" s="5"/>
      <c r="XFA23" s="5"/>
      <c r="XFB23" s="5"/>
      <c r="XFC23" s="5"/>
      <c r="XFD23" s="5"/>
    </row>
    <row r="24" s="1" customFormat="1" ht="47" customHeight="1" spans="1:16384">
      <c r="A24" s="21">
        <v>10</v>
      </c>
      <c r="B24" s="41">
        <v>45091</v>
      </c>
      <c r="C24" s="23"/>
      <c r="D24" s="44"/>
      <c r="E24" s="25"/>
      <c r="F24" s="25"/>
      <c r="G24" s="48"/>
      <c r="H24" s="50"/>
      <c r="I24" s="27"/>
      <c r="J24" s="27"/>
      <c r="K24" s="27"/>
      <c r="L24" s="27"/>
      <c r="M24" s="27"/>
      <c r="N24" s="71"/>
      <c r="O24" s="27"/>
      <c r="P24" s="71"/>
      <c r="Q24" s="110" t="s">
        <v>84</v>
      </c>
      <c r="R24" s="10">
        <v>50000</v>
      </c>
      <c r="S24" s="10"/>
      <c r="T24" s="112">
        <v>50000</v>
      </c>
      <c r="U24" s="113"/>
      <c r="XEI24" s="5"/>
      <c r="XEJ24" s="5"/>
      <c r="XEK24" s="5"/>
      <c r="XEL24" s="5"/>
      <c r="XEM24" s="5"/>
      <c r="XEN24" s="5"/>
      <c r="XEO24" s="5"/>
      <c r="XEP24" s="5"/>
      <c r="XEQ24" s="5"/>
      <c r="XER24" s="5"/>
      <c r="XES24" s="5"/>
      <c r="XET24" s="5"/>
      <c r="XEU24" s="5"/>
      <c r="XEV24" s="5"/>
      <c r="XEW24" s="5"/>
      <c r="XEX24" s="5"/>
      <c r="XEY24" s="5"/>
      <c r="XEZ24" s="5"/>
      <c r="XFA24" s="5"/>
      <c r="XFB24" s="5"/>
      <c r="XFC24" s="5"/>
      <c r="XFD24" s="5"/>
    </row>
    <row r="25" s="1" customFormat="1" ht="43" customHeight="1" spans="1:16384">
      <c r="A25" s="21">
        <v>11</v>
      </c>
      <c r="B25" s="41">
        <v>45110</v>
      </c>
      <c r="C25" s="23"/>
      <c r="D25" s="44">
        <v>500</v>
      </c>
      <c r="E25" s="25" t="s">
        <v>65</v>
      </c>
      <c r="F25" s="26" t="s">
        <v>66</v>
      </c>
      <c r="G25" s="48"/>
      <c r="H25" s="50"/>
      <c r="I25" s="27"/>
      <c r="J25" s="27"/>
      <c r="K25" s="27"/>
      <c r="L25" s="27"/>
      <c r="M25" s="27"/>
      <c r="N25" s="71"/>
      <c r="O25" s="27"/>
      <c r="P25" s="71"/>
      <c r="Q25" s="110" t="s">
        <v>85</v>
      </c>
      <c r="R25" s="10"/>
      <c r="S25" s="10"/>
      <c r="T25" s="112">
        <v>28219</v>
      </c>
      <c r="U25" s="111"/>
      <c r="XEI25" s="5"/>
      <c r="XEJ25" s="5"/>
      <c r="XEK25" s="5"/>
      <c r="XEL25" s="5"/>
      <c r="XEM25" s="5"/>
      <c r="XEN25" s="5"/>
      <c r="XEO25" s="5"/>
      <c r="XEP25" s="5"/>
      <c r="XEQ25" s="5"/>
      <c r="XER25" s="5"/>
      <c r="XES25" s="5"/>
      <c r="XET25" s="5"/>
      <c r="XEU25" s="5"/>
      <c r="XEV25" s="5"/>
      <c r="XEW25" s="5"/>
      <c r="XEX25" s="5"/>
      <c r="XEY25" s="5"/>
      <c r="XEZ25" s="5"/>
      <c r="XFA25" s="5"/>
      <c r="XFB25" s="5"/>
      <c r="XFC25" s="5"/>
      <c r="XFD25" s="5"/>
    </row>
    <row r="26" s="1" customFormat="1" ht="43" customHeight="1" spans="1:16384">
      <c r="A26" s="21">
        <v>12</v>
      </c>
      <c r="B26" s="52">
        <v>45930</v>
      </c>
      <c r="C26" s="34">
        <v>36133.59</v>
      </c>
      <c r="D26" s="53"/>
      <c r="E26" s="36" t="s">
        <v>86</v>
      </c>
      <c r="F26" s="54" t="s">
        <v>87</v>
      </c>
      <c r="G26" s="55"/>
      <c r="H26" s="56"/>
      <c r="I26" s="76"/>
      <c r="J26" s="76"/>
      <c r="K26" s="76"/>
      <c r="L26" s="76"/>
      <c r="M26" s="76"/>
      <c r="N26" s="78"/>
      <c r="O26" s="76"/>
      <c r="P26" s="78"/>
      <c r="Q26" s="107" t="s">
        <v>88</v>
      </c>
      <c r="R26" s="108"/>
      <c r="S26" s="108"/>
      <c r="T26" s="109">
        <v>278000</v>
      </c>
      <c r="U26" s="113"/>
      <c r="XEI26" s="5"/>
      <c r="XEJ26" s="5"/>
      <c r="XEK26" s="5"/>
      <c r="XEL26" s="5"/>
      <c r="XEM26" s="5"/>
      <c r="XEN26" s="5"/>
      <c r="XEO26" s="5"/>
      <c r="XEP26" s="5"/>
      <c r="XEQ26" s="5"/>
      <c r="XER26" s="5"/>
      <c r="XES26" s="5"/>
      <c r="XET26" s="5"/>
      <c r="XEU26" s="5"/>
      <c r="XEV26" s="5"/>
      <c r="XEW26" s="5"/>
      <c r="XEX26" s="5"/>
      <c r="XEY26" s="5"/>
      <c r="XEZ26" s="5"/>
      <c r="XFA26" s="5"/>
      <c r="XFB26" s="5"/>
      <c r="XFC26" s="5"/>
      <c r="XFD26" s="5"/>
    </row>
    <row r="27" s="1" customFormat="1" ht="43" customHeight="1" spans="1:16384">
      <c r="A27" s="21">
        <v>13</v>
      </c>
      <c r="B27" s="52">
        <v>45974</v>
      </c>
      <c r="C27" s="34">
        <v>19516.41</v>
      </c>
      <c r="D27" s="53">
        <v>-278000</v>
      </c>
      <c r="E27" s="36" t="s">
        <v>86</v>
      </c>
      <c r="F27" s="54" t="s">
        <v>87</v>
      </c>
      <c r="G27" s="55"/>
      <c r="H27" s="56"/>
      <c r="I27" s="76"/>
      <c r="J27" s="76"/>
      <c r="K27" s="76"/>
      <c r="L27" s="76"/>
      <c r="M27" s="76"/>
      <c r="N27" s="78"/>
      <c r="O27" s="76"/>
      <c r="P27" s="78"/>
      <c r="Q27" s="73"/>
      <c r="R27" s="73"/>
      <c r="S27" s="73"/>
      <c r="T27" s="73"/>
      <c r="U27" s="113"/>
      <c r="XEI27" s="5"/>
      <c r="XEJ27" s="5"/>
      <c r="XEK27" s="5"/>
      <c r="XEL27" s="5"/>
      <c r="XEM27" s="5"/>
      <c r="XEN27" s="5"/>
      <c r="XEO27" s="5"/>
      <c r="XEP27" s="5"/>
      <c r="XEQ27" s="5"/>
      <c r="XER27" s="5"/>
      <c r="XES27" s="5"/>
      <c r="XET27" s="5"/>
      <c r="XEU27" s="5"/>
      <c r="XEV27" s="5"/>
      <c r="XEW27" s="5"/>
      <c r="XEX27" s="5"/>
      <c r="XEY27" s="5"/>
      <c r="XEZ27" s="5"/>
      <c r="XFA27" s="5"/>
      <c r="XFB27" s="5"/>
      <c r="XFC27" s="5"/>
      <c r="XFD27" s="5"/>
    </row>
    <row r="28" s="1" customFormat="1" ht="43" customHeight="1" spans="1:16384">
      <c r="A28" s="32"/>
      <c r="B28" s="52"/>
      <c r="C28" s="34"/>
      <c r="D28" s="53"/>
      <c r="E28" s="36"/>
      <c r="F28" s="54"/>
      <c r="G28" s="55"/>
      <c r="H28" s="56"/>
      <c r="I28" s="76"/>
      <c r="J28" s="76"/>
      <c r="K28" s="76"/>
      <c r="L28" s="76"/>
      <c r="M28" s="76"/>
      <c r="N28" s="78"/>
      <c r="O28" s="76"/>
      <c r="P28" s="78"/>
      <c r="Q28" s="107"/>
      <c r="R28" s="108"/>
      <c r="S28" s="108"/>
      <c r="T28" s="109"/>
      <c r="U28" s="113"/>
      <c r="XEI28" s="5"/>
      <c r="XEJ28" s="5"/>
      <c r="XEK28" s="5"/>
      <c r="XEL28" s="5"/>
      <c r="XEM28" s="5"/>
      <c r="XEN28" s="5"/>
      <c r="XEO28" s="5"/>
      <c r="XEP28" s="5"/>
      <c r="XEQ28" s="5"/>
      <c r="XER28" s="5"/>
      <c r="XES28" s="5"/>
      <c r="XET28" s="5"/>
      <c r="XEU28" s="5"/>
      <c r="XEV28" s="5"/>
      <c r="XEW28" s="5"/>
      <c r="XEX28" s="5"/>
      <c r="XEY28" s="5"/>
      <c r="XEZ28" s="5"/>
      <c r="XFA28" s="5"/>
      <c r="XFB28" s="5"/>
      <c r="XFC28" s="5"/>
      <c r="XFD28" s="5"/>
    </row>
    <row r="29" s="1" customFormat="1" ht="31" customHeight="1" spans="1:16384">
      <c r="A29" s="57"/>
      <c r="B29" s="58"/>
      <c r="C29" s="34"/>
      <c r="D29" s="53"/>
      <c r="E29" s="36"/>
      <c r="F29" s="36"/>
      <c r="G29" s="55"/>
      <c r="H29" s="56"/>
      <c r="I29" s="76"/>
      <c r="J29" s="76"/>
      <c r="K29" s="76"/>
      <c r="L29" s="76"/>
      <c r="M29" s="76"/>
      <c r="N29" s="78"/>
      <c r="O29" s="76"/>
      <c r="P29" s="78"/>
      <c r="Q29" s="107"/>
      <c r="R29" s="108"/>
      <c r="S29" s="108"/>
      <c r="T29" s="109"/>
      <c r="U29" s="113"/>
      <c r="XEI29" s="5"/>
      <c r="XEJ29" s="5"/>
      <c r="XEK29" s="5"/>
      <c r="XEL29" s="5"/>
      <c r="XEM29" s="5"/>
      <c r="XEN29" s="5"/>
      <c r="XEO29" s="5"/>
      <c r="XEP29" s="5"/>
      <c r="XEQ29" s="5"/>
      <c r="XER29" s="5"/>
      <c r="XES29" s="5"/>
      <c r="XET29" s="5"/>
      <c r="XEU29" s="5"/>
      <c r="XEV29" s="5"/>
      <c r="XEW29" s="5"/>
      <c r="XEX29" s="5"/>
      <c r="XEY29" s="5"/>
      <c r="XEZ29" s="5"/>
      <c r="XFA29" s="5"/>
      <c r="XFB29" s="5"/>
      <c r="XFC29" s="5"/>
      <c r="XFD29" s="5"/>
    </row>
    <row r="30" s="1" customFormat="1" ht="30" customHeight="1" spans="1:16384">
      <c r="A30" s="7" t="s">
        <v>56</v>
      </c>
      <c r="B30" s="7"/>
      <c r="C30" s="59">
        <f>SUM(C8:C29)</f>
        <v>1854520.98</v>
      </c>
      <c r="D30" s="60">
        <f>SUM(D8:D29)</f>
        <v>7563</v>
      </c>
      <c r="E30" s="61"/>
      <c r="F30" s="61"/>
      <c r="G30" s="61"/>
      <c r="H30" s="59" t="s">
        <v>57</v>
      </c>
      <c r="I30" s="72">
        <f>SUM(I8:I29)</f>
        <v>0</v>
      </c>
      <c r="J30" s="61"/>
      <c r="K30" s="72">
        <f>SUM(K8:K29)</f>
        <v>1952.21</v>
      </c>
      <c r="L30" s="72"/>
      <c r="M30" s="72">
        <f>SUM(M8:M29)</f>
        <v>0</v>
      </c>
      <c r="N30" s="59" t="s">
        <v>57</v>
      </c>
      <c r="O30" s="72">
        <f>SUM(O8:O29)</f>
        <v>0</v>
      </c>
      <c r="P30" s="59" t="s">
        <v>57</v>
      </c>
      <c r="Q30" s="59" t="s">
        <v>57</v>
      </c>
      <c r="R30" s="59"/>
      <c r="S30" s="59"/>
      <c r="T30" s="72">
        <f>SUM(T8:T29)</f>
        <v>2359533</v>
      </c>
      <c r="U30" s="114">
        <f>D30+C30-T30-I30-K30-M30-O30</f>
        <v>-499401.23</v>
      </c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  <c r="XFD30" s="5"/>
    </row>
    <row r="31" s="1" customFormat="1" ht="30" customHeight="1" spans="1:16384">
      <c r="A31" s="62" t="s">
        <v>58</v>
      </c>
      <c r="B31" s="62"/>
      <c r="C31" s="62" t="s">
        <v>59</v>
      </c>
      <c r="D31" s="62"/>
      <c r="E31" s="62"/>
      <c r="F31" s="63">
        <f>O31</f>
        <v>55075.79</v>
      </c>
      <c r="G31" s="64"/>
      <c r="H31" s="65" t="s">
        <v>60</v>
      </c>
      <c r="I31" s="84"/>
      <c r="J31" s="84"/>
      <c r="K31" s="84"/>
      <c r="L31" s="84"/>
      <c r="M31" s="85"/>
      <c r="N31" s="62" t="s">
        <v>61</v>
      </c>
      <c r="O31" s="86">
        <v>55075.79</v>
      </c>
      <c r="P31" s="87"/>
      <c r="Q31" s="87"/>
      <c r="R31" s="87"/>
      <c r="S31" s="87"/>
      <c r="T31" s="87"/>
      <c r="U31" s="115"/>
      <c r="XEI31" s="5"/>
      <c r="XEJ31" s="5"/>
      <c r="XEK31" s="5"/>
      <c r="XEL31" s="5"/>
      <c r="XEM31" s="5"/>
      <c r="XEN31" s="5"/>
      <c r="XEO31" s="5"/>
      <c r="XEP31" s="5"/>
      <c r="XEQ31" s="5"/>
      <c r="XER31" s="5"/>
      <c r="XES31" s="5"/>
      <c r="XET31" s="5"/>
      <c r="XEU31" s="5"/>
      <c r="XEV31" s="5"/>
      <c r="XEW31" s="5"/>
      <c r="XEX31" s="5"/>
      <c r="XEY31" s="5"/>
      <c r="XEZ31" s="5"/>
      <c r="XFA31" s="5"/>
      <c r="XFB31" s="5"/>
      <c r="XFC31" s="5"/>
      <c r="XFD31" s="5"/>
    </row>
    <row r="32" s="1" customFormat="1" ht="30" customHeight="1" spans="1:16384">
      <c r="A32" s="62"/>
      <c r="B32" s="62"/>
      <c r="C32" s="62" t="s">
        <v>62</v>
      </c>
      <c r="D32" s="62"/>
      <c r="E32" s="62"/>
      <c r="F32" s="63">
        <v>0</v>
      </c>
      <c r="G32" s="64"/>
      <c r="H32" s="66"/>
      <c r="I32" s="88"/>
      <c r="J32" s="88"/>
      <c r="K32" s="88"/>
      <c r="L32" s="88"/>
      <c r="M32" s="89"/>
      <c r="N32" s="62" t="s">
        <v>63</v>
      </c>
      <c r="O32" s="90">
        <f>O31</f>
        <v>55075.79</v>
      </c>
      <c r="P32" s="91"/>
      <c r="Q32" s="91"/>
      <c r="R32" s="91"/>
      <c r="S32" s="91"/>
      <c r="T32" s="91"/>
      <c r="U32" s="116"/>
      <c r="XEI32" s="5"/>
      <c r="XEJ32" s="5"/>
      <c r="XEK32" s="5"/>
      <c r="XEL32" s="5"/>
      <c r="XEM32" s="5"/>
      <c r="XEN32" s="5"/>
      <c r="XEO32" s="5"/>
      <c r="XEP32" s="5"/>
      <c r="XEQ32" s="5"/>
      <c r="XER32" s="5"/>
      <c r="XES32" s="5"/>
      <c r="XET32" s="5"/>
      <c r="XEU32" s="5"/>
      <c r="XEV32" s="5"/>
      <c r="XEW32" s="5"/>
      <c r="XEX32" s="5"/>
      <c r="XEY32" s="5"/>
      <c r="XEZ32" s="5"/>
      <c r="XFA32" s="5"/>
      <c r="XFB32" s="5"/>
      <c r="XFC32" s="5"/>
      <c r="XFD32" s="5"/>
    </row>
    <row r="33" s="1" customFormat="1" spans="2:16384">
      <c r="B33" s="3"/>
      <c r="E33" s="4"/>
      <c r="F33" s="4"/>
      <c r="G33" s="4"/>
      <c r="I33" s="4"/>
      <c r="J33" s="4"/>
      <c r="M33" s="4"/>
      <c r="T33" s="4"/>
      <c r="XEI33" s="5"/>
      <c r="XEJ33" s="5"/>
      <c r="XEK33" s="5"/>
      <c r="XEL33" s="5"/>
      <c r="XEM33" s="5"/>
      <c r="XEN33" s="5"/>
      <c r="XEO33" s="5"/>
      <c r="XEP33" s="5"/>
      <c r="XEQ33" s="5"/>
      <c r="XER33" s="5"/>
      <c r="XES33" s="5"/>
      <c r="XET33" s="5"/>
      <c r="XEU33" s="5"/>
      <c r="XEV33" s="5"/>
      <c r="XEW33" s="5"/>
      <c r="XEX33" s="5"/>
      <c r="XEY33" s="5"/>
      <c r="XEZ33" s="5"/>
      <c r="XFA33" s="5"/>
      <c r="XFB33" s="5"/>
      <c r="XFC33" s="5"/>
      <c r="XFD33" s="5"/>
    </row>
    <row r="34" s="1" customFormat="1" spans="2:16384">
      <c r="B34" s="3"/>
      <c r="E34" s="4"/>
      <c r="F34" s="4"/>
      <c r="G34" s="4"/>
      <c r="I34" s="4"/>
      <c r="J34" s="4"/>
      <c r="M34" s="4"/>
      <c r="T34" s="4"/>
      <c r="XEI34" s="5"/>
      <c r="XEJ34" s="5"/>
      <c r="XEK34" s="5"/>
      <c r="XEL34" s="5"/>
      <c r="XEM34" s="5"/>
      <c r="XEN34" s="5"/>
      <c r="XEO34" s="5"/>
      <c r="XEP34" s="5"/>
      <c r="XEQ34" s="5"/>
      <c r="XER34" s="5"/>
      <c r="XES34" s="5"/>
      <c r="XET34" s="5"/>
      <c r="XEU34" s="5"/>
      <c r="XEV34" s="5"/>
      <c r="XEW34" s="5"/>
      <c r="XEX34" s="5"/>
      <c r="XEY34" s="5"/>
      <c r="XEZ34" s="5"/>
      <c r="XFA34" s="5"/>
      <c r="XFB34" s="5"/>
      <c r="XFC34" s="5"/>
      <c r="XFD34" s="5"/>
    </row>
    <row r="35" s="1" customFormat="1" spans="2:16384">
      <c r="B35" s="3"/>
      <c r="E35" s="4"/>
      <c r="F35" s="4"/>
      <c r="G35" s="4"/>
      <c r="I35" s="4"/>
      <c r="J35" s="4"/>
      <c r="M35" s="4"/>
      <c r="T35" s="4"/>
      <c r="XEI35" s="5"/>
      <c r="XEJ35" s="5"/>
      <c r="XEK35" s="5"/>
      <c r="XEL35" s="5"/>
      <c r="XEM35" s="5"/>
      <c r="XEN35" s="5"/>
      <c r="XEO35" s="5"/>
      <c r="XEP35" s="5"/>
      <c r="XEQ35" s="5"/>
      <c r="XER35" s="5"/>
      <c r="XES35" s="5"/>
      <c r="XET35" s="5"/>
      <c r="XEU35" s="5"/>
      <c r="XEV35" s="5"/>
      <c r="XEW35" s="5"/>
      <c r="XEX35" s="5"/>
      <c r="XEY35" s="5"/>
      <c r="XEZ35" s="5"/>
      <c r="XFA35" s="5"/>
      <c r="XFB35" s="5"/>
      <c r="XFC35" s="5"/>
      <c r="XFD35" s="5"/>
    </row>
    <row r="36" s="1" customFormat="1" spans="2:16384">
      <c r="B36" s="3"/>
      <c r="E36" s="4"/>
      <c r="F36" s="4"/>
      <c r="G36" s="4"/>
      <c r="I36" s="4"/>
      <c r="J36" s="4"/>
      <c r="M36" s="4"/>
      <c r="T36" s="4"/>
      <c r="XEI36" s="5"/>
      <c r="XEJ36" s="5"/>
      <c r="XEK36" s="5"/>
      <c r="XEL36" s="5"/>
      <c r="XEM36" s="5"/>
      <c r="XEN36" s="5"/>
      <c r="XEO36" s="5"/>
      <c r="XEP36" s="5"/>
      <c r="XEQ36" s="5"/>
      <c r="XER36" s="5"/>
      <c r="XES36" s="5"/>
      <c r="XET36" s="5"/>
      <c r="XEU36" s="5"/>
      <c r="XEV36" s="5"/>
      <c r="XEW36" s="5"/>
      <c r="XEX36" s="5"/>
      <c r="XEY36" s="5"/>
      <c r="XEZ36" s="5"/>
      <c r="XFA36" s="5"/>
      <c r="XFB36" s="5"/>
      <c r="XFC36" s="5"/>
      <c r="XFD36" s="5"/>
    </row>
    <row r="37" s="1" customFormat="1" spans="2:16384">
      <c r="B37" s="3"/>
      <c r="E37" s="4"/>
      <c r="F37" s="4"/>
      <c r="G37" s="4"/>
      <c r="I37" s="4"/>
      <c r="J37" s="4"/>
      <c r="M37" s="4"/>
      <c r="T37" s="4"/>
      <c r="XEI37" s="5"/>
      <c r="XEJ37" s="5"/>
      <c r="XEK37" s="5"/>
      <c r="XEL37" s="5"/>
      <c r="XEM37" s="5"/>
      <c r="XEN37" s="5"/>
      <c r="XEO37" s="5"/>
      <c r="XEP37" s="5"/>
      <c r="XEQ37" s="5"/>
      <c r="XER37" s="5"/>
      <c r="XES37" s="5"/>
      <c r="XET37" s="5"/>
      <c r="XEU37" s="5"/>
      <c r="XEV37" s="5"/>
      <c r="XEW37" s="5"/>
      <c r="XEX37" s="5"/>
      <c r="XEY37" s="5"/>
      <c r="XEZ37" s="5"/>
      <c r="XFA37" s="5"/>
      <c r="XFB37" s="5"/>
      <c r="XFC37" s="5"/>
      <c r="XFD37" s="5"/>
    </row>
    <row r="38" s="1" customFormat="1" spans="2:16384">
      <c r="B38" s="67"/>
      <c r="E38" s="4"/>
      <c r="F38" s="4"/>
      <c r="G38" s="4"/>
      <c r="I38" s="4"/>
      <c r="J38" s="4"/>
      <c r="M38" s="4"/>
      <c r="T38" s="4"/>
      <c r="XEI38" s="5"/>
      <c r="XEJ38" s="5"/>
      <c r="XEK38" s="5"/>
      <c r="XEL38" s="5"/>
      <c r="XEM38" s="5"/>
      <c r="XEN38" s="5"/>
      <c r="XEO38" s="5"/>
      <c r="XEP38" s="5"/>
      <c r="XEQ38" s="5"/>
      <c r="XER38" s="5"/>
      <c r="XES38" s="5"/>
      <c r="XET38" s="5"/>
      <c r="XEU38" s="5"/>
      <c r="XEV38" s="5"/>
      <c r="XEW38" s="5"/>
      <c r="XEX38" s="5"/>
      <c r="XEY38" s="5"/>
      <c r="XEZ38" s="5"/>
      <c r="XFA38" s="5"/>
      <c r="XFB38" s="5"/>
      <c r="XFC38" s="5"/>
      <c r="XFD38" s="5"/>
    </row>
  </sheetData>
  <mergeCells count="4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30:B30"/>
    <mergeCell ref="C31:E31"/>
    <mergeCell ref="F31:G31"/>
    <mergeCell ref="O31:U31"/>
    <mergeCell ref="C32:E32"/>
    <mergeCell ref="F32:G32"/>
    <mergeCell ref="O32:U32"/>
    <mergeCell ref="A5:A7"/>
    <mergeCell ref="T5:T7"/>
    <mergeCell ref="U5:U7"/>
    <mergeCell ref="A31:B32"/>
    <mergeCell ref="H31:M32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1-1</vt:lpstr>
      <vt:lpstr>1-2</vt:lpstr>
      <vt:lpstr>1-3</vt:lpstr>
      <vt:lpstr>1-4</vt:lpstr>
      <vt:lpstr>2-1</vt:lpstr>
      <vt:lpstr>3-1</vt:lpstr>
      <vt:lpstr>3-2</vt:lpstr>
      <vt:lpstr>4-1</vt:lpstr>
      <vt:lpstr>4-2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WPS_1680575033</cp:lastModifiedBy>
  <dcterms:created xsi:type="dcterms:W3CDTF">2017-01-11T04:48:00Z</dcterms:created>
  <dcterms:modified xsi:type="dcterms:W3CDTF">2025-11-27T05:55:56Z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F68181F6B9634207A95492B065FDA041</vt:lpwstr>
  </property>
</Properties>
</file>