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6"/>
  </bookViews>
  <sheets>
    <sheet name="1-1" sheetId="11" r:id="rId1"/>
    <sheet name="1-2" sheetId="12" r:id="rId2"/>
    <sheet name="1-3" sheetId="13" r:id="rId3"/>
    <sheet name="2-1" sheetId="14" r:id="rId4"/>
    <sheet name="2-2" sheetId="15" r:id="rId5"/>
    <sheet name="2-3" sheetId="16" r:id="rId6"/>
    <sheet name="3-1" sheetId="17" r:id="rId7"/>
  </sheets>
  <calcPr calcId="144525"/>
</workbook>
</file>

<file path=xl/sharedStrings.xml><?xml version="1.0" encoding="utf-8"?>
<sst xmlns="http://schemas.openxmlformats.org/spreadsheetml/2006/main" count="612" uniqueCount="81">
  <si>
    <t xml:space="preserve">工程款支付证书 </t>
  </si>
  <si>
    <t>工程名称</t>
  </si>
  <si>
    <t>歙县农村公路扩面延伸工程岔口镇大孟至水塘坞公路硬化工程</t>
  </si>
  <si>
    <t>建设单位</t>
  </si>
  <si>
    <t>ERP编号</t>
  </si>
  <si>
    <t>档案编号</t>
  </si>
  <si>
    <t>合同金额</t>
  </si>
  <si>
    <t>中标时间</t>
  </si>
  <si>
    <t>2021.3.9</t>
  </si>
  <si>
    <t>已提供工程资料</t>
  </si>
  <si>
    <t>中标通知书、施工合同、不领章承诺书、投资协议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</si>
  <si>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</si>
  <si>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</si>
  <si>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</si>
  <si>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</si>
  <si>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</si>
  <si>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</si>
  <si>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</si>
  <si>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</si>
  <si>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</si>
  <si>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汪桂君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</si>
  <si>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</si>
  <si>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</si>
  <si>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</si>
  <si>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</si>
  <si>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</si>
  <si>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</si>
  <si>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</si>
  <si>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</si>
  <si>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</si>
  <si>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</si>
  <si>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</si>
  <si>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</si>
  <si>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</si>
  <si>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</si>
  <si>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</si>
  <si>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</si>
  <si>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</si>
  <si>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</si>
  <si>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</si>
  <si>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</si>
  <si>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</si>
  <si>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</si>
  <si>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</si>
  <si>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</si>
  <si>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</si>
  <si>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</si>
  <si>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</si>
  <si>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</si>
  <si>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</si>
  <si>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</si>
  <si>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徽行包河工业园支行</t>
  </si>
  <si>
    <t>5206 7432 3131 0000 02</t>
  </si>
  <si>
    <t>转账费下次扣</t>
  </si>
  <si>
    <t>新华人寿保险股份有限公司黄山中心支公司-一切险
开户行：工行黄山荷花池支行
账号：1310 0913 2902 4900 137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</si>
  <si>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</si>
  <si>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</si>
  <si>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</si>
  <si>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</si>
  <si>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</si>
  <si>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</si>
  <si>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</si>
  <si>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</si>
  <si>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中行合肥蜀山支行</t>
  </si>
  <si>
    <t>1752 5719 0682</t>
  </si>
  <si>
    <t>1%企税</t>
  </si>
  <si>
    <t>转账费</t>
  </si>
  <si>
    <t>歙县大杰工程机械租赁行-机械租赁
开户行：中国工商银行歙县支行
账号：1310 0940 0920 0071 753</t>
  </si>
  <si>
    <t>2021/6/8外经证</t>
  </si>
  <si>
    <t>建造师占用费2500*3</t>
  </si>
  <si>
    <t>黄山韶川建设工程有限公司-劳务
开户行：中国银行歙县支行
账号：1857 5798 6352</t>
  </si>
  <si>
    <t>转账费已转宛建军卡号</t>
  </si>
  <si>
    <t>吴建明（歙县大建建材店）-黄沙石子水泥片石
开户行：歙县农村商业银行北岸支行
账号：6217 7883 6340 1682 608</t>
  </si>
  <si>
    <t>罗旅平（歙县老罗建材店）-水泥
开户行：歙县农村商业银行北岸支行
账号：6229 5381 0340 0602 506</t>
  </si>
  <si>
    <t>徽商</t>
  </si>
  <si>
    <t>5206 8432 3131 0000 02</t>
  </si>
  <si>
    <t>歙县岔口镇财政所-质保金
开户行：歙县农村商业银行岔口分理处
账号：2000 0171 5482 1030 0000 059</t>
  </si>
  <si>
    <t>中标通知书、施工合同、不领章承诺书、投资协议、交工、审计</t>
  </si>
  <si>
    <t>建造师费</t>
  </si>
  <si>
    <t>歙县旭华建材店-石子
开户行：
账号：</t>
  </si>
  <si>
    <t>汪桂君-退预交税金
开户行：
账号：</t>
  </si>
</sst>
</file>

<file path=xl/styles.xml><?xml version="1.0" encoding="utf-8"?>
<styleSheet xmlns="http://schemas.openxmlformats.org/spreadsheetml/2006/main">
  <numFmts count="12">
    <numFmt numFmtId="176" formatCode="#,##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yy/m/d;@"/>
    <numFmt numFmtId="43" formatCode="_ * #,##0.00_ ;_ * \-#,##0.00_ ;_ * &quot;-&quot;??_ ;_ @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name val="宋体"/>
      <charset val="134"/>
    </font>
    <font>
      <sz val="8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9" borderId="14" applyNumberFormat="0" applyAlignment="0" applyProtection="0">
      <alignment vertical="center"/>
    </xf>
    <xf numFmtId="44" fontId="23" fillId="0" borderId="0">
      <protection locked="0"/>
    </xf>
    <xf numFmtId="41" fontId="17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5" borderId="16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3" fillId="0" borderId="0">
      <protection locked="0"/>
    </xf>
    <xf numFmtId="0" fontId="16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2" fillId="8" borderId="18" applyNumberFormat="0" applyAlignment="0" applyProtection="0">
      <alignment vertical="center"/>
    </xf>
    <xf numFmtId="0" fontId="22" fillId="8" borderId="14" applyNumberFormat="0" applyAlignment="0" applyProtection="0">
      <alignment vertical="center"/>
    </xf>
    <xf numFmtId="0" fontId="25" fillId="12" borderId="1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6" fillId="0" borderId="0">
      <protection locked="0"/>
    </xf>
  </cellStyleXfs>
  <cellXfs count="13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6" fontId="0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9" fontId="0" fillId="2" borderId="2" xfId="4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8" fontId="7" fillId="0" borderId="6" xfId="0" applyNumberFormat="1" applyFont="1" applyFill="1" applyBorder="1" applyAlignment="1">
      <alignment horizontal="center" vertical="center"/>
    </xf>
    <xf numFmtId="176" fontId="7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4" applyNumberFormat="1" applyFont="1" applyFill="1" applyBorder="1" applyAlignment="1" applyProtection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/>
    </xf>
    <xf numFmtId="176" fontId="6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6" fontId="8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9" fontId="0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6" fontId="9" fillId="2" borderId="4" xfId="50" applyNumberFormat="1" applyFont="1" applyFill="1" applyBorder="1" applyAlignment="1" applyProtection="1">
      <alignment horizontal="right" vertical="center" shrinkToFit="1"/>
    </xf>
    <xf numFmtId="179" fontId="6" fillId="2" borderId="2" xfId="4" applyNumberFormat="1" applyFont="1" applyFill="1" applyBorder="1" applyAlignment="1" applyProtection="1">
      <alignment horizontal="center" vertical="center" wrapTex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0" fontId="5" fillId="2" borderId="2" xfId="50" applyFont="1" applyFill="1" applyBorder="1" applyAlignment="1" applyProtection="1">
      <alignment horizontal="center" vertical="center" wrapText="1"/>
    </xf>
    <xf numFmtId="181" fontId="11" fillId="2" borderId="3" xfId="50" applyNumberFormat="1" applyFont="1" applyFill="1" applyBorder="1" applyAlignment="1" applyProtection="1">
      <alignment horizontal="center" vertical="center" shrinkToFit="1"/>
    </xf>
    <xf numFmtId="181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176" fontId="6" fillId="2" borderId="2" xfId="50" applyNumberFormat="1" applyFont="1" applyFill="1" applyBorder="1" applyAlignment="1" applyProtection="1">
      <alignment horizontal="right" vertical="center" shrinkToFit="1"/>
    </xf>
    <xf numFmtId="176" fontId="6" fillId="2" borderId="2" xfId="50" applyNumberFormat="1" applyFont="1" applyFill="1" applyBorder="1" applyAlignment="1" applyProtection="1">
      <alignment horizontal="center" vertical="center" wrapText="1"/>
    </xf>
    <xf numFmtId="176" fontId="0" fillId="2" borderId="2" xfId="50" applyNumberFormat="1" applyFont="1" applyFill="1" applyBorder="1" applyAlignment="1" applyProtection="1">
      <alignment horizontal="center" vertical="center" wrapText="1" shrinkToFi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6" fontId="11" fillId="2" borderId="3" xfId="50" applyNumberFormat="1" applyFont="1" applyFill="1" applyBorder="1" applyAlignment="1" applyProtection="1">
      <alignment horizontal="center" vertical="center" shrinkToFit="1"/>
    </xf>
    <xf numFmtId="176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Fill="1" applyBorder="1" applyAlignment="1">
      <alignment vertical="center" wrapText="1"/>
    </xf>
    <xf numFmtId="179" fontId="0" fillId="2" borderId="2" xfId="0" applyNumberFormat="1" applyFont="1" applyFill="1" applyBorder="1" applyAlignment="1">
      <alignment vertical="center"/>
    </xf>
    <xf numFmtId="10" fontId="7" fillId="0" borderId="2" xfId="0" applyNumberFormat="1" applyFont="1" applyFill="1" applyBorder="1" applyAlignment="1">
      <alignment vertical="center" wrapText="1"/>
    </xf>
    <xf numFmtId="176" fontId="12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vertical="center"/>
    </xf>
    <xf numFmtId="179" fontId="6" fillId="2" borderId="2" xfId="50" applyNumberFormat="1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6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13" fillId="2" borderId="2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horizontal="center" vertical="center" wrapText="1"/>
    </xf>
    <xf numFmtId="176" fontId="6" fillId="2" borderId="2" xfId="50" applyNumberFormat="1" applyFont="1" applyFill="1" applyBorder="1" applyAlignment="1" applyProtection="1">
      <alignment vertical="center" shrinkToFit="1"/>
    </xf>
    <xf numFmtId="180" fontId="6" fillId="2" borderId="2" xfId="19" applyNumberFormat="1" applyFont="1" applyFill="1" applyBorder="1" applyAlignment="1" applyProtection="1">
      <alignment horizontal="center" vertical="center" wrapText="1"/>
    </xf>
    <xf numFmtId="10" fontId="0" fillId="0" borderId="2" xfId="0" applyNumberFormat="1" applyFont="1" applyFill="1" applyBorder="1" applyAlignment="1">
      <alignment vertical="center"/>
    </xf>
    <xf numFmtId="178" fontId="7" fillId="2" borderId="6" xfId="50" applyNumberFormat="1" applyFont="1" applyFill="1" applyBorder="1" applyAlignment="1" applyProtection="1">
      <alignment horizontal="center" vertical="center" shrinkToFit="1"/>
    </xf>
    <xf numFmtId="176" fontId="14" fillId="2" borderId="2" xfId="50" applyNumberFormat="1" applyFont="1" applyFill="1" applyBorder="1" applyAlignment="1" applyProtection="1">
      <alignment horizontal="right" vertical="center" shrinkToFit="1"/>
    </xf>
    <xf numFmtId="176" fontId="6" fillId="2" borderId="2" xfId="50" applyNumberFormat="1" applyFont="1" applyFill="1" applyBorder="1" applyAlignment="1" applyProtection="1">
      <alignment horizontal="left" vertical="center" wrapText="1" shrinkToFit="1"/>
    </xf>
    <xf numFmtId="0" fontId="6" fillId="2" borderId="2" xfId="50" applyFont="1" applyFill="1" applyBorder="1" applyAlignment="1" applyProtection="1">
      <alignment horizontal="center" vertical="center"/>
    </xf>
    <xf numFmtId="176" fontId="12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left" vertical="center" wrapText="1"/>
    </xf>
    <xf numFmtId="10" fontId="7" fillId="0" borderId="2" xfId="0" applyNumberFormat="1" applyFont="1" applyFill="1" applyBorder="1" applyAlignment="1">
      <alignment vertical="center"/>
    </xf>
    <xf numFmtId="179" fontId="7" fillId="0" borderId="2" xfId="0" applyNumberFormat="1" applyFont="1" applyFill="1" applyBorder="1" applyAlignment="1">
      <alignment vertical="center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8" fontId="7" fillId="0" borderId="2" xfId="0" applyNumberFormat="1" applyFont="1" applyFill="1" applyBorder="1" applyAlignment="1">
      <alignment horizontal="center" vertical="center"/>
    </xf>
    <xf numFmtId="176" fontId="6" fillId="2" borderId="4" xfId="50" applyNumberFormat="1" applyFont="1" applyFill="1" applyBorder="1" applyAlignment="1" applyProtection="1">
      <alignment horizontal="right" vertical="center" shrinkToFit="1"/>
    </xf>
    <xf numFmtId="176" fontId="6" fillId="2" borderId="2" xfId="50" applyNumberFormat="1" applyFont="1" applyFill="1" applyBorder="1" applyAlignment="1" applyProtection="1">
      <alignment horizontal="center" vertical="center" wrapText="1" shrinkToFit="1"/>
    </xf>
    <xf numFmtId="182" fontId="6" fillId="2" borderId="2" xfId="50" applyNumberFormat="1" applyFont="1" applyFill="1" applyBorder="1" applyAlignment="1" applyProtection="1">
      <alignment vertical="center" shrinkToFit="1"/>
    </xf>
    <xf numFmtId="176" fontId="6" fillId="2" borderId="2" xfId="50" applyNumberFormat="1" applyFont="1" applyFill="1" applyBorder="1" applyAlignment="1" applyProtection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95250</xdr:colOff>
      <xdr:row>27</xdr:row>
      <xdr:rowOff>142240</xdr:rowOff>
    </xdr:from>
    <xdr:to>
      <xdr:col>6</xdr:col>
      <xdr:colOff>554355</xdr:colOff>
      <xdr:row>47</xdr:row>
      <xdr:rowOff>81915</xdr:rowOff>
    </xdr:to>
    <xdr:pic>
      <xdr:nvPicPr>
        <xdr:cNvPr id="2" name="图片 1" descr="9069fc98bdc78beccd3305edfc4e82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8108950"/>
          <a:ext cx="7207885" cy="3368675"/>
        </a:xfrm>
        <a:prstGeom prst="rect">
          <a:avLst/>
        </a:prstGeom>
      </xdr:spPr>
    </xdr:pic>
    <xdr:clientData/>
  </xdr:twoCellAnchor>
  <xdr:twoCellAnchor editAs="oneCell">
    <xdr:from>
      <xdr:col>6</xdr:col>
      <xdr:colOff>609600</xdr:colOff>
      <xdr:row>27</xdr:row>
      <xdr:rowOff>123825</xdr:rowOff>
    </xdr:from>
    <xdr:to>
      <xdr:col>13</xdr:col>
      <xdr:colOff>1078230</xdr:colOff>
      <xdr:row>57</xdr:row>
      <xdr:rowOff>152400</xdr:rowOff>
    </xdr:to>
    <xdr:pic>
      <xdr:nvPicPr>
        <xdr:cNvPr id="3" name="图片 2" descr="]2}@C`VB3[D9M~6[1G19IR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358380" y="8090535"/>
          <a:ext cx="5878830" cy="5172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</xdr:colOff>
      <xdr:row>27</xdr:row>
      <xdr:rowOff>95250</xdr:rowOff>
    </xdr:from>
    <xdr:to>
      <xdr:col>6</xdr:col>
      <xdr:colOff>1282065</xdr:colOff>
      <xdr:row>55</xdr:row>
      <xdr:rowOff>104775</xdr:rowOff>
    </xdr:to>
    <xdr:pic>
      <xdr:nvPicPr>
        <xdr:cNvPr id="4" name="图片 3" descr="ad0d884885fbd22d30f9d14a04e77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825" y="8061960"/>
          <a:ext cx="7907020" cy="4810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</xdr:colOff>
      <xdr:row>27</xdr:row>
      <xdr:rowOff>95250</xdr:rowOff>
    </xdr:from>
    <xdr:to>
      <xdr:col>6</xdr:col>
      <xdr:colOff>1282065</xdr:colOff>
      <xdr:row>55</xdr:row>
      <xdr:rowOff>104775</xdr:rowOff>
    </xdr:to>
    <xdr:pic>
      <xdr:nvPicPr>
        <xdr:cNvPr id="2" name="图片 1" descr="ad0d884885fbd22d30f9d14a04e77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825" y="8239760"/>
          <a:ext cx="7907020" cy="4810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38100</xdr:rowOff>
    </xdr:from>
    <xdr:to>
      <xdr:col>7</xdr:col>
      <xdr:colOff>259080</xdr:colOff>
      <xdr:row>58</xdr:row>
      <xdr:rowOff>114300</xdr:rowOff>
    </xdr:to>
    <xdr:pic>
      <xdr:nvPicPr>
        <xdr:cNvPr id="3" name="图片 2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69910"/>
          <a:ext cx="8336280" cy="5391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38100</xdr:rowOff>
    </xdr:from>
    <xdr:to>
      <xdr:col>7</xdr:col>
      <xdr:colOff>259080</xdr:colOff>
      <xdr:row>59</xdr:row>
      <xdr:rowOff>114300</xdr:rowOff>
    </xdr:to>
    <xdr:pic>
      <xdr:nvPicPr>
        <xdr:cNvPr id="2" name="图片 1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827510"/>
          <a:ext cx="8336280" cy="5391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38100</xdr:rowOff>
    </xdr:from>
    <xdr:to>
      <xdr:col>7</xdr:col>
      <xdr:colOff>259080</xdr:colOff>
      <xdr:row>59</xdr:row>
      <xdr:rowOff>114300</xdr:rowOff>
    </xdr:to>
    <xdr:pic>
      <xdr:nvPicPr>
        <xdr:cNvPr id="2" name="图片 1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992610"/>
          <a:ext cx="8336280" cy="5391150"/>
        </a:xfrm>
        <a:prstGeom prst="rect">
          <a:avLst/>
        </a:prstGeom>
      </xdr:spPr>
    </xdr:pic>
    <xdr:clientData/>
  </xdr:twoCellAnchor>
  <xdr:twoCellAnchor editAs="oneCell">
    <xdr:from>
      <xdr:col>6</xdr:col>
      <xdr:colOff>1212850</xdr:colOff>
      <xdr:row>28</xdr:row>
      <xdr:rowOff>152400</xdr:rowOff>
    </xdr:from>
    <xdr:to>
      <xdr:col>14</xdr:col>
      <xdr:colOff>556260</xdr:colOff>
      <xdr:row>59</xdr:row>
      <xdr:rowOff>104775</xdr:rowOff>
    </xdr:to>
    <xdr:pic>
      <xdr:nvPicPr>
        <xdr:cNvPr id="3" name="图片 2" descr="V]J]%%2_UKQ[FM~P@TN(_3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61630" y="12106910"/>
          <a:ext cx="5981065" cy="52673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123825</xdr:rowOff>
    </xdr:from>
    <xdr:to>
      <xdr:col>6</xdr:col>
      <xdr:colOff>282575</xdr:colOff>
      <xdr:row>59</xdr:row>
      <xdr:rowOff>57150</xdr:rowOff>
    </xdr:to>
    <xdr:pic>
      <xdr:nvPicPr>
        <xdr:cNvPr id="4" name="图片 3" descr="Cache_39e4c65f493b611a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738735"/>
          <a:ext cx="703072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89">
        <v>13519</v>
      </c>
      <c r="R2" s="68" t="s">
        <v>5</v>
      </c>
      <c r="S2" s="68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21" t="s">
        <v>10</v>
      </c>
      <c r="K3" s="21"/>
      <c r="L3" s="21"/>
      <c r="M3" s="21"/>
      <c r="N3" s="21"/>
      <c r="O3" s="6" t="s">
        <v>11</v>
      </c>
      <c r="P3" s="6"/>
      <c r="Q3" s="21" t="s">
        <v>12</v>
      </c>
      <c r="R3" s="92" t="s">
        <v>13</v>
      </c>
      <c r="S3" s="93"/>
      <c r="T3" s="94" t="s">
        <v>14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21"/>
      <c r="O4" s="6" t="s">
        <v>19</v>
      </c>
      <c r="P4" s="6"/>
      <c r="Q4" s="69" t="s">
        <v>20</v>
      </c>
      <c r="R4" s="10" t="s">
        <v>21</v>
      </c>
      <c r="S4" s="69" t="s">
        <v>22</v>
      </c>
      <c r="T4" s="95" t="s">
        <v>23</v>
      </c>
      <c r="U4" s="96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7" t="s">
        <v>30</v>
      </c>
      <c r="R5" s="98"/>
      <c r="S5" s="98"/>
      <c r="T5" s="95" t="s">
        <v>31</v>
      </c>
      <c r="U5" s="99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0" t="s">
        <v>38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68" t="s">
        <v>46</v>
      </c>
      <c r="L7" s="68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6">
        <v>1</v>
      </c>
      <c r="B8" s="127">
        <v>44342</v>
      </c>
      <c r="C8" s="54"/>
      <c r="D8" s="125">
        <v>2000</v>
      </c>
      <c r="E8" s="40" t="s">
        <v>51</v>
      </c>
      <c r="F8" s="114" t="s">
        <v>52</v>
      </c>
      <c r="G8" s="78"/>
      <c r="H8" s="116"/>
      <c r="I8" s="78"/>
      <c r="J8" s="129"/>
      <c r="K8" s="36"/>
      <c r="L8" s="36"/>
      <c r="M8" s="78"/>
      <c r="N8" s="79" t="s">
        <v>53</v>
      </c>
      <c r="O8" s="122"/>
      <c r="P8" s="106"/>
      <c r="Q8" s="123" t="s">
        <v>54</v>
      </c>
      <c r="R8" s="121"/>
      <c r="S8" s="121"/>
      <c r="T8" s="76">
        <v>2000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6"/>
      <c r="B9" s="127"/>
      <c r="C9" s="128"/>
      <c r="D9" s="125"/>
      <c r="E9" s="40"/>
      <c r="F9" s="40"/>
      <c r="G9" s="115"/>
      <c r="H9" s="116"/>
      <c r="I9" s="78"/>
      <c r="J9" s="129"/>
      <c r="K9" s="121"/>
      <c r="L9" s="121"/>
      <c r="M9" s="78"/>
      <c r="N9" s="79"/>
      <c r="O9" s="122"/>
      <c r="P9" s="106"/>
      <c r="Q9" s="123"/>
      <c r="R9" s="106"/>
      <c r="S9" s="106"/>
      <c r="T9" s="76"/>
      <c r="U9" s="7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6"/>
      <c r="B10" s="127"/>
      <c r="C10" s="54"/>
      <c r="D10" s="125"/>
      <c r="E10" s="40"/>
      <c r="F10" s="40"/>
      <c r="G10" s="115"/>
      <c r="H10" s="116"/>
      <c r="I10" s="78"/>
      <c r="J10" s="120"/>
      <c r="K10" s="36"/>
      <c r="L10" s="36"/>
      <c r="M10" s="78"/>
      <c r="N10" s="79"/>
      <c r="O10" s="122"/>
      <c r="P10" s="106"/>
      <c r="Q10" s="123"/>
      <c r="R10" s="106"/>
      <c r="S10" s="106"/>
      <c r="T10" s="76"/>
      <c r="U10" s="7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6"/>
      <c r="B11" s="127"/>
      <c r="C11" s="128"/>
      <c r="D11" s="125"/>
      <c r="E11" s="40"/>
      <c r="F11" s="40"/>
      <c r="G11" s="120"/>
      <c r="H11" s="116"/>
      <c r="I11" s="78"/>
      <c r="J11" s="129"/>
      <c r="K11" s="121"/>
      <c r="L11" s="121"/>
      <c r="M11" s="78"/>
      <c r="N11" s="79"/>
      <c r="O11" s="130"/>
      <c r="P11" s="131"/>
      <c r="Q11" s="123"/>
      <c r="R11" s="106"/>
      <c r="S11" s="106"/>
      <c r="T11" s="76"/>
      <c r="U11" s="7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6"/>
      <c r="B12" s="127"/>
      <c r="C12" s="54"/>
      <c r="D12" s="125"/>
      <c r="E12" s="114"/>
      <c r="F12" s="40"/>
      <c r="G12" s="120"/>
      <c r="H12" s="116"/>
      <c r="I12" s="78"/>
      <c r="J12" s="120"/>
      <c r="K12" s="36"/>
      <c r="L12" s="36"/>
      <c r="M12" s="78"/>
      <c r="N12" s="79"/>
      <c r="O12" s="122"/>
      <c r="P12" s="106"/>
      <c r="Q12" s="123"/>
      <c r="R12" s="106"/>
      <c r="S12" s="106"/>
      <c r="T12" s="76"/>
      <c r="U12" s="7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44"/>
      <c r="D13" s="24"/>
      <c r="E13" s="25"/>
      <c r="F13" s="25"/>
      <c r="G13" s="30"/>
      <c r="H13" s="28"/>
      <c r="I13" s="27"/>
      <c r="J13" s="30"/>
      <c r="K13" s="72"/>
      <c r="L13" s="72"/>
      <c r="M13" s="27"/>
      <c r="N13" s="69"/>
      <c r="O13" s="75"/>
      <c r="P13" s="74"/>
      <c r="Q13" s="102"/>
      <c r="R13" s="10"/>
      <c r="S13" s="10"/>
      <c r="T13" s="33"/>
      <c r="U13" s="7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1"/>
      <c r="C14" s="44"/>
      <c r="D14" s="24"/>
      <c r="E14" s="25"/>
      <c r="F14" s="25"/>
      <c r="G14" s="30"/>
      <c r="H14" s="28"/>
      <c r="I14" s="27"/>
      <c r="J14" s="30"/>
      <c r="K14" s="21"/>
      <c r="L14" s="21"/>
      <c r="M14" s="27"/>
      <c r="N14" s="69"/>
      <c r="O14" s="70"/>
      <c r="P14" s="10"/>
      <c r="Q14" s="117"/>
      <c r="R14" s="10"/>
      <c r="S14" s="10"/>
      <c r="T14" s="33"/>
      <c r="U14" s="7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6"/>
      <c r="B15" s="126"/>
      <c r="C15" s="54"/>
      <c r="D15" s="119"/>
      <c r="E15" s="40"/>
      <c r="F15" s="40"/>
      <c r="G15" s="120"/>
      <c r="H15" s="116"/>
      <c r="I15" s="78"/>
      <c r="J15" s="120"/>
      <c r="K15" s="121"/>
      <c r="L15" s="121"/>
      <c r="M15" s="78"/>
      <c r="N15" s="79"/>
      <c r="O15" s="122"/>
      <c r="P15" s="106"/>
      <c r="Q15" s="123"/>
      <c r="R15" s="106"/>
      <c r="S15" s="106"/>
      <c r="T15" s="76"/>
      <c r="U15" s="7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6"/>
      <c r="B16" s="37"/>
      <c r="C16" s="54"/>
      <c r="D16" s="55"/>
      <c r="E16" s="40"/>
      <c r="F16" s="40"/>
      <c r="G16" s="115"/>
      <c r="H16" s="116"/>
      <c r="I16" s="78"/>
      <c r="J16" s="78"/>
      <c r="K16" s="36"/>
      <c r="L16" s="36"/>
      <c r="M16" s="78"/>
      <c r="N16" s="79"/>
      <c r="O16" s="78"/>
      <c r="P16" s="79"/>
      <c r="Q16" s="124"/>
      <c r="R16" s="106"/>
      <c r="S16" s="106"/>
      <c r="T16" s="107"/>
      <c r="U16" s="7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1"/>
      <c r="B17" s="43"/>
      <c r="C17" s="44"/>
      <c r="D17" s="48"/>
      <c r="E17" s="49"/>
      <c r="F17" s="50"/>
      <c r="G17" s="45"/>
      <c r="H17" s="51"/>
      <c r="I17" s="27"/>
      <c r="J17" s="27"/>
      <c r="K17" s="27"/>
      <c r="L17" s="27"/>
      <c r="M17" s="27"/>
      <c r="N17" s="69"/>
      <c r="O17" s="27"/>
      <c r="P17" s="69"/>
      <c r="Q17" s="117"/>
      <c r="R17" s="10"/>
      <c r="S17" s="10"/>
      <c r="T17" s="104"/>
      <c r="U17" s="7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1"/>
      <c r="B18" s="43"/>
      <c r="C18" s="44"/>
      <c r="D18" s="48"/>
      <c r="E18" s="25"/>
      <c r="F18" s="25"/>
      <c r="G18" s="45"/>
      <c r="H18" s="52"/>
      <c r="I18" s="27"/>
      <c r="J18" s="27"/>
      <c r="K18" s="49"/>
      <c r="L18" s="49"/>
      <c r="M18" s="27"/>
      <c r="N18" s="69"/>
      <c r="O18" s="27"/>
      <c r="P18" s="69"/>
      <c r="Q18" s="117"/>
      <c r="R18" s="10"/>
      <c r="S18" s="10"/>
      <c r="T18" s="104"/>
      <c r="U18" s="7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1"/>
      <c r="B19" s="43"/>
      <c r="C19" s="47"/>
      <c r="D19" s="48"/>
      <c r="E19" s="49"/>
      <c r="F19" s="50"/>
      <c r="G19" s="45"/>
      <c r="H19" s="51"/>
      <c r="I19" s="27"/>
      <c r="J19" s="27"/>
      <c r="K19" s="27"/>
      <c r="L19" s="27"/>
      <c r="M19" s="27"/>
      <c r="N19" s="69"/>
      <c r="O19" s="27"/>
      <c r="P19" s="69"/>
      <c r="Q19" s="103"/>
      <c r="R19" s="10"/>
      <c r="S19" s="10"/>
      <c r="T19" s="104"/>
      <c r="U19" s="10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1"/>
      <c r="B20" s="43"/>
      <c r="C20" s="44"/>
      <c r="D20" s="48"/>
      <c r="E20" s="25"/>
      <c r="F20" s="25"/>
      <c r="G20" s="45"/>
      <c r="H20" s="52"/>
      <c r="I20" s="27"/>
      <c r="J20" s="27"/>
      <c r="K20" s="27"/>
      <c r="L20" s="27"/>
      <c r="M20" s="27"/>
      <c r="N20" s="69"/>
      <c r="O20" s="27"/>
      <c r="P20" s="69"/>
      <c r="Q20" s="103"/>
      <c r="R20" s="10"/>
      <c r="S20" s="10"/>
      <c r="T20" s="104"/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1"/>
      <c r="B21" s="43"/>
      <c r="C21" s="44"/>
      <c r="D21" s="48"/>
      <c r="E21" s="25"/>
      <c r="F21" s="25"/>
      <c r="G21" s="45"/>
      <c r="H21" s="52"/>
      <c r="I21" s="27"/>
      <c r="J21" s="27"/>
      <c r="K21" s="27"/>
      <c r="L21" s="27"/>
      <c r="M21" s="27"/>
      <c r="N21" s="69"/>
      <c r="O21" s="27"/>
      <c r="P21" s="69"/>
      <c r="Q21" s="103"/>
      <c r="R21" s="10"/>
      <c r="S21" s="10"/>
      <c r="T21" s="104"/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6"/>
      <c r="B22" s="53"/>
      <c r="C22" s="54"/>
      <c r="D22" s="55"/>
      <c r="E22" s="40"/>
      <c r="F22" s="40"/>
      <c r="G22" s="41"/>
      <c r="H22" s="56"/>
      <c r="I22" s="78"/>
      <c r="J22" s="78"/>
      <c r="K22" s="78"/>
      <c r="L22" s="78"/>
      <c r="M22" s="78"/>
      <c r="N22" s="79"/>
      <c r="O22" s="78"/>
      <c r="P22" s="79"/>
      <c r="Q22" s="105"/>
      <c r="R22" s="106"/>
      <c r="S22" s="106"/>
      <c r="T22" s="107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6"/>
      <c r="B23" s="53"/>
      <c r="C23" s="54"/>
      <c r="D23" s="55"/>
      <c r="E23" s="40"/>
      <c r="F23" s="40"/>
      <c r="G23" s="41"/>
      <c r="H23" s="56"/>
      <c r="I23" s="78"/>
      <c r="J23" s="78"/>
      <c r="K23" s="78"/>
      <c r="L23" s="78"/>
      <c r="M23" s="78"/>
      <c r="N23" s="79"/>
      <c r="O23" s="78"/>
      <c r="P23" s="79"/>
      <c r="Q23" s="105"/>
      <c r="R23" s="106"/>
      <c r="S23" s="106"/>
      <c r="T23" s="107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6"/>
      <c r="B24" s="53"/>
      <c r="C24" s="54"/>
      <c r="D24" s="55"/>
      <c r="E24" s="40"/>
      <c r="F24" s="40"/>
      <c r="G24" s="41"/>
      <c r="H24" s="56"/>
      <c r="I24" s="78"/>
      <c r="J24" s="78"/>
      <c r="K24" s="78"/>
      <c r="L24" s="78"/>
      <c r="M24" s="78"/>
      <c r="N24" s="79"/>
      <c r="O24" s="78"/>
      <c r="P24" s="79"/>
      <c r="Q24" s="105"/>
      <c r="R24" s="106"/>
      <c r="S24" s="106"/>
      <c r="T24" s="107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7">
        <f>SUM(C8:C24)</f>
        <v>0</v>
      </c>
      <c r="D25" s="58">
        <f>SUM(D8:D24)</f>
        <v>2000</v>
      </c>
      <c r="E25" s="59"/>
      <c r="F25" s="59"/>
      <c r="G25" s="59"/>
      <c r="H25" s="57" t="s">
        <v>56</v>
      </c>
      <c r="I25" s="70">
        <f>SUM(I8:I24)</f>
        <v>0</v>
      </c>
      <c r="J25" s="59"/>
      <c r="K25" s="70">
        <f>SUM(K8:K17)</f>
        <v>0</v>
      </c>
      <c r="L25" s="70"/>
      <c r="M25" s="70">
        <f>SUM(M8:M24)</f>
        <v>0</v>
      </c>
      <c r="N25" s="57" t="s">
        <v>56</v>
      </c>
      <c r="O25" s="70">
        <f>SUM(O8:O24)</f>
        <v>0</v>
      </c>
      <c r="P25" s="57" t="s">
        <v>56</v>
      </c>
      <c r="Q25" s="57" t="s">
        <v>56</v>
      </c>
      <c r="R25" s="57"/>
      <c r="S25" s="57"/>
      <c r="T25" s="70">
        <f>SUM(T8:T24)</f>
        <v>2000</v>
      </c>
      <c r="U25" s="109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0" t="s">
        <v>57</v>
      </c>
      <c r="B26" s="60"/>
      <c r="C26" s="60" t="s">
        <v>58</v>
      </c>
      <c r="D26" s="60"/>
      <c r="E26" s="60"/>
      <c r="F26" s="61">
        <f>O26</f>
        <v>2000</v>
      </c>
      <c r="G26" s="62"/>
      <c r="H26" s="63" t="s">
        <v>59</v>
      </c>
      <c r="I26" s="81"/>
      <c r="J26" s="81"/>
      <c r="K26" s="81"/>
      <c r="L26" s="81"/>
      <c r="M26" s="82"/>
      <c r="N26" s="60" t="s">
        <v>60</v>
      </c>
      <c r="O26" s="83">
        <v>2000</v>
      </c>
      <c r="P26" s="84"/>
      <c r="Q26" s="84"/>
      <c r="R26" s="84"/>
      <c r="S26" s="84"/>
      <c r="T26" s="84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0"/>
      <c r="B27" s="60"/>
      <c r="C27" s="60" t="s">
        <v>61</v>
      </c>
      <c r="D27" s="60"/>
      <c r="E27" s="60"/>
      <c r="F27" s="61">
        <v>0</v>
      </c>
      <c r="G27" s="62"/>
      <c r="H27" s="64"/>
      <c r="I27" s="85"/>
      <c r="J27" s="85"/>
      <c r="K27" s="85"/>
      <c r="L27" s="85"/>
      <c r="M27" s="86"/>
      <c r="N27" s="60" t="s">
        <v>62</v>
      </c>
      <c r="O27" s="87">
        <f>O26</f>
        <v>2000</v>
      </c>
      <c r="P27" s="88"/>
      <c r="Q27" s="88"/>
      <c r="R27" s="88"/>
      <c r="S27" s="88"/>
      <c r="T27" s="88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5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89">
        <v>13519</v>
      </c>
      <c r="R2" s="68" t="s">
        <v>5</v>
      </c>
      <c r="S2" s="68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21" t="s">
        <v>10</v>
      </c>
      <c r="K3" s="21"/>
      <c r="L3" s="21"/>
      <c r="M3" s="21"/>
      <c r="N3" s="21"/>
      <c r="O3" s="6" t="s">
        <v>11</v>
      </c>
      <c r="P3" s="6"/>
      <c r="Q3" s="21" t="s">
        <v>12</v>
      </c>
      <c r="R3" s="92" t="s">
        <v>13</v>
      </c>
      <c r="S3" s="93"/>
      <c r="T3" s="94" t="s">
        <v>14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21"/>
      <c r="O4" s="6" t="s">
        <v>19</v>
      </c>
      <c r="P4" s="6"/>
      <c r="Q4" s="69" t="s">
        <v>20</v>
      </c>
      <c r="R4" s="10" t="s">
        <v>21</v>
      </c>
      <c r="S4" s="69" t="s">
        <v>22</v>
      </c>
      <c r="T4" s="95" t="s">
        <v>23</v>
      </c>
      <c r="U4" s="96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7" t="s">
        <v>30</v>
      </c>
      <c r="R5" s="98"/>
      <c r="S5" s="98"/>
      <c r="T5" s="95" t="s">
        <v>31</v>
      </c>
      <c r="U5" s="99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0" t="s">
        <v>38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68" t="s">
        <v>46</v>
      </c>
      <c r="L7" s="68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1">
        <v>1</v>
      </c>
      <c r="B8" s="22">
        <v>44342</v>
      </c>
      <c r="C8" s="44"/>
      <c r="D8" s="24">
        <v>2000</v>
      </c>
      <c r="E8" s="25" t="s">
        <v>51</v>
      </c>
      <c r="F8" s="26" t="s">
        <v>52</v>
      </c>
      <c r="G8" s="27"/>
      <c r="H8" s="28"/>
      <c r="I8" s="27"/>
      <c r="J8" s="49"/>
      <c r="K8" s="21"/>
      <c r="L8" s="21"/>
      <c r="M8" s="27"/>
      <c r="N8" s="69" t="s">
        <v>53</v>
      </c>
      <c r="O8" s="70"/>
      <c r="P8" s="10"/>
      <c r="Q8" s="102" t="s">
        <v>54</v>
      </c>
      <c r="R8" s="72"/>
      <c r="S8" s="72"/>
      <c r="T8" s="33">
        <v>2000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6">
        <v>2</v>
      </c>
      <c r="B9" s="127">
        <v>44390</v>
      </c>
      <c r="C9" s="128">
        <v>304930</v>
      </c>
      <c r="D9" s="125"/>
      <c r="E9" s="40" t="s">
        <v>63</v>
      </c>
      <c r="F9" s="40" t="s">
        <v>64</v>
      </c>
      <c r="G9" s="115"/>
      <c r="H9" s="116">
        <v>0.01</v>
      </c>
      <c r="I9" s="78">
        <f>C9*H9</f>
        <v>3049.3</v>
      </c>
      <c r="J9" s="129"/>
      <c r="K9" s="108">
        <v>3049.3</v>
      </c>
      <c r="L9" s="121" t="s">
        <v>65</v>
      </c>
      <c r="M9" s="78">
        <v>100</v>
      </c>
      <c r="N9" s="79" t="s">
        <v>66</v>
      </c>
      <c r="O9" s="122"/>
      <c r="P9" s="106"/>
      <c r="Q9" s="123" t="s">
        <v>67</v>
      </c>
      <c r="R9" s="106">
        <v>108000</v>
      </c>
      <c r="S9" s="106"/>
      <c r="T9" s="76">
        <v>108000</v>
      </c>
      <c r="U9" s="7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6"/>
      <c r="B10" s="127"/>
      <c r="C10" s="54"/>
      <c r="D10" s="125"/>
      <c r="E10" s="40"/>
      <c r="F10" s="40"/>
      <c r="G10" s="115"/>
      <c r="H10" s="116"/>
      <c r="J10" s="120"/>
      <c r="K10" s="36"/>
      <c r="L10" s="36"/>
      <c r="M10" s="78">
        <v>500</v>
      </c>
      <c r="N10" s="79" t="s">
        <v>68</v>
      </c>
      <c r="O10" s="122"/>
      <c r="P10" s="106"/>
      <c r="Q10" s="123"/>
      <c r="R10" s="106"/>
      <c r="S10" s="106"/>
      <c r="T10" s="76"/>
      <c r="U10" s="7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6"/>
      <c r="B11" s="127"/>
      <c r="C11" s="128"/>
      <c r="D11" s="125"/>
      <c r="E11" s="40"/>
      <c r="F11" s="40"/>
      <c r="G11" s="120"/>
      <c r="H11" s="116"/>
      <c r="I11" s="78"/>
      <c r="J11" s="129"/>
      <c r="K11" s="121"/>
      <c r="L11" s="121"/>
      <c r="M11" s="78">
        <v>7500</v>
      </c>
      <c r="N11" s="79" t="s">
        <v>69</v>
      </c>
      <c r="O11" s="130"/>
      <c r="P11" s="131"/>
      <c r="Q11" s="123"/>
      <c r="R11" s="106"/>
      <c r="S11" s="106"/>
      <c r="T11" s="76"/>
      <c r="U11" s="7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6"/>
      <c r="B12" s="127"/>
      <c r="C12" s="54"/>
      <c r="D12" s="125"/>
      <c r="E12" s="114"/>
      <c r="F12" s="40"/>
      <c r="G12" s="120"/>
      <c r="H12" s="116"/>
      <c r="I12" s="78"/>
      <c r="J12" s="120"/>
      <c r="K12" s="36"/>
      <c r="L12" s="36"/>
      <c r="M12" s="78"/>
      <c r="N12" s="79"/>
      <c r="O12" s="122"/>
      <c r="P12" s="106"/>
      <c r="Q12" s="123"/>
      <c r="R12" s="106"/>
      <c r="S12" s="106"/>
      <c r="T12" s="76"/>
      <c r="U12" s="7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44"/>
      <c r="D13" s="24"/>
      <c r="E13" s="25"/>
      <c r="F13" s="25"/>
      <c r="G13" s="30"/>
      <c r="H13" s="28"/>
      <c r="I13" s="27"/>
      <c r="J13" s="30"/>
      <c r="K13" s="72"/>
      <c r="L13" s="72"/>
      <c r="M13" s="27"/>
      <c r="N13" s="69"/>
      <c r="O13" s="75"/>
      <c r="P13" s="74"/>
      <c r="Q13" s="102"/>
      <c r="R13" s="10"/>
      <c r="S13" s="10"/>
      <c r="T13" s="33"/>
      <c r="U13" s="7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1"/>
      <c r="C14" s="44"/>
      <c r="D14" s="24"/>
      <c r="E14" s="25"/>
      <c r="F14" s="25"/>
      <c r="G14" s="30"/>
      <c r="H14" s="28"/>
      <c r="I14" s="27"/>
      <c r="J14" s="30"/>
      <c r="K14" s="21"/>
      <c r="L14" s="21"/>
      <c r="M14" s="27"/>
      <c r="N14" s="69"/>
      <c r="O14" s="70"/>
      <c r="P14" s="10"/>
      <c r="Q14" s="117"/>
      <c r="R14" s="10"/>
      <c r="S14" s="10"/>
      <c r="T14" s="33"/>
      <c r="U14" s="7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6"/>
      <c r="B15" s="126"/>
      <c r="C15" s="54"/>
      <c r="D15" s="119"/>
      <c r="E15" s="40"/>
      <c r="F15" s="40"/>
      <c r="G15" s="120"/>
      <c r="H15" s="116"/>
      <c r="I15" s="78"/>
      <c r="J15" s="120"/>
      <c r="K15" s="121"/>
      <c r="L15" s="121"/>
      <c r="M15" s="78"/>
      <c r="N15" s="79"/>
      <c r="O15" s="122"/>
      <c r="P15" s="106"/>
      <c r="Q15" s="123"/>
      <c r="R15" s="106"/>
      <c r="S15" s="106"/>
      <c r="T15" s="76"/>
      <c r="U15" s="7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6"/>
      <c r="B16" s="37"/>
      <c r="C16" s="54"/>
      <c r="D16" s="55"/>
      <c r="E16" s="40"/>
      <c r="F16" s="40"/>
      <c r="G16" s="115"/>
      <c r="H16" s="116"/>
      <c r="I16" s="78"/>
      <c r="J16" s="78"/>
      <c r="K16" s="36"/>
      <c r="L16" s="36"/>
      <c r="M16" s="78"/>
      <c r="N16" s="79"/>
      <c r="O16" s="78"/>
      <c r="P16" s="79"/>
      <c r="Q16" s="124"/>
      <c r="R16" s="106"/>
      <c r="S16" s="106"/>
      <c r="T16" s="107"/>
      <c r="U16" s="7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1"/>
      <c r="B17" s="43"/>
      <c r="C17" s="44"/>
      <c r="D17" s="48"/>
      <c r="E17" s="49"/>
      <c r="F17" s="50"/>
      <c r="G17" s="45"/>
      <c r="H17" s="51"/>
      <c r="I17" s="27"/>
      <c r="J17" s="27"/>
      <c r="K17" s="27"/>
      <c r="L17" s="27"/>
      <c r="M17" s="27"/>
      <c r="N17" s="69"/>
      <c r="O17" s="27"/>
      <c r="P17" s="69"/>
      <c r="Q17" s="117"/>
      <c r="R17" s="10"/>
      <c r="S17" s="10"/>
      <c r="T17" s="104"/>
      <c r="U17" s="7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1"/>
      <c r="B18" s="43"/>
      <c r="C18" s="44"/>
      <c r="D18" s="48"/>
      <c r="E18" s="25"/>
      <c r="F18" s="25"/>
      <c r="G18" s="45"/>
      <c r="H18" s="52"/>
      <c r="I18" s="27"/>
      <c r="J18" s="27"/>
      <c r="K18" s="49"/>
      <c r="L18" s="49"/>
      <c r="M18" s="27"/>
      <c r="N18" s="69"/>
      <c r="O18" s="27"/>
      <c r="P18" s="69"/>
      <c r="Q18" s="117"/>
      <c r="R18" s="10"/>
      <c r="S18" s="10"/>
      <c r="T18" s="104"/>
      <c r="U18" s="7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1"/>
      <c r="B19" s="43"/>
      <c r="C19" s="47"/>
      <c r="D19" s="48"/>
      <c r="E19" s="49"/>
      <c r="F19" s="50"/>
      <c r="G19" s="45"/>
      <c r="H19" s="51"/>
      <c r="I19" s="27"/>
      <c r="J19" s="27"/>
      <c r="K19" s="27"/>
      <c r="L19" s="27"/>
      <c r="M19" s="27"/>
      <c r="N19" s="69"/>
      <c r="O19" s="27"/>
      <c r="P19" s="69"/>
      <c r="Q19" s="103"/>
      <c r="R19" s="10"/>
      <c r="S19" s="10"/>
      <c r="T19" s="104"/>
      <c r="U19" s="10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1"/>
      <c r="B20" s="43"/>
      <c r="C20" s="44"/>
      <c r="D20" s="48"/>
      <c r="E20" s="25"/>
      <c r="F20" s="25"/>
      <c r="G20" s="45"/>
      <c r="H20" s="52"/>
      <c r="I20" s="27"/>
      <c r="J20" s="27"/>
      <c r="K20" s="27"/>
      <c r="L20" s="27"/>
      <c r="M20" s="27"/>
      <c r="N20" s="69"/>
      <c r="O20" s="27"/>
      <c r="P20" s="69"/>
      <c r="Q20" s="103"/>
      <c r="R20" s="10"/>
      <c r="S20" s="10"/>
      <c r="T20" s="104"/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1"/>
      <c r="B21" s="43"/>
      <c r="C21" s="44"/>
      <c r="D21" s="48"/>
      <c r="E21" s="25"/>
      <c r="F21" s="25"/>
      <c r="G21" s="45"/>
      <c r="H21" s="52"/>
      <c r="I21" s="27"/>
      <c r="J21" s="27"/>
      <c r="K21" s="27"/>
      <c r="L21" s="27"/>
      <c r="M21" s="27"/>
      <c r="N21" s="69"/>
      <c r="O21" s="27"/>
      <c r="P21" s="69"/>
      <c r="Q21" s="103"/>
      <c r="R21" s="10"/>
      <c r="S21" s="10"/>
      <c r="T21" s="104"/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6"/>
      <c r="B22" s="53"/>
      <c r="C22" s="54"/>
      <c r="D22" s="55"/>
      <c r="E22" s="40"/>
      <c r="F22" s="40"/>
      <c r="G22" s="41"/>
      <c r="H22" s="56"/>
      <c r="I22" s="78"/>
      <c r="J22" s="78"/>
      <c r="K22" s="78"/>
      <c r="L22" s="78"/>
      <c r="M22" s="78"/>
      <c r="N22" s="79"/>
      <c r="O22" s="78"/>
      <c r="P22" s="79"/>
      <c r="Q22" s="105"/>
      <c r="R22" s="106"/>
      <c r="S22" s="106"/>
      <c r="T22" s="107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6"/>
      <c r="B23" s="53"/>
      <c r="C23" s="54"/>
      <c r="D23" s="55"/>
      <c r="E23" s="40"/>
      <c r="F23" s="40"/>
      <c r="G23" s="41"/>
      <c r="H23" s="56"/>
      <c r="I23" s="78"/>
      <c r="J23" s="78"/>
      <c r="K23" s="78"/>
      <c r="L23" s="78"/>
      <c r="M23" s="78"/>
      <c r="N23" s="79"/>
      <c r="O23" s="78"/>
      <c r="P23" s="79"/>
      <c r="Q23" s="105"/>
      <c r="R23" s="106"/>
      <c r="S23" s="106"/>
      <c r="T23" s="107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6"/>
      <c r="B24" s="53"/>
      <c r="C24" s="54"/>
      <c r="D24" s="55"/>
      <c r="E24" s="40"/>
      <c r="F24" s="40"/>
      <c r="G24" s="41"/>
      <c r="H24" s="56"/>
      <c r="I24" s="78"/>
      <c r="J24" s="78"/>
      <c r="K24" s="78"/>
      <c r="L24" s="78"/>
      <c r="M24" s="78"/>
      <c r="N24" s="79"/>
      <c r="O24" s="78"/>
      <c r="P24" s="79"/>
      <c r="Q24" s="105"/>
      <c r="R24" s="106"/>
      <c r="S24" s="106"/>
      <c r="T24" s="107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7">
        <f>SUM(C8:C24)</f>
        <v>304930</v>
      </c>
      <c r="D25" s="58">
        <f>SUM(D8:D24)</f>
        <v>2000</v>
      </c>
      <c r="E25" s="59"/>
      <c r="F25" s="59"/>
      <c r="G25" s="59"/>
      <c r="H25" s="57" t="s">
        <v>56</v>
      </c>
      <c r="I25" s="70">
        <f>SUM(I8:I24)</f>
        <v>3049.3</v>
      </c>
      <c r="J25" s="59"/>
      <c r="K25" s="70">
        <f>SUM(K8:K17)</f>
        <v>3049.3</v>
      </c>
      <c r="L25" s="70"/>
      <c r="M25" s="70">
        <f>SUM(M8:M24)</f>
        <v>8100</v>
      </c>
      <c r="N25" s="57" t="s">
        <v>56</v>
      </c>
      <c r="O25" s="70">
        <f>SUM(O8:O24)</f>
        <v>0</v>
      </c>
      <c r="P25" s="57" t="s">
        <v>56</v>
      </c>
      <c r="Q25" s="57" t="s">
        <v>56</v>
      </c>
      <c r="R25" s="57"/>
      <c r="S25" s="57"/>
      <c r="T25" s="70">
        <f>SUM(T8:T24)</f>
        <v>110000</v>
      </c>
      <c r="U25" s="109">
        <f>D25+C25-T25-I25-K25-M25-O25</f>
        <v>182731.4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0" t="s">
        <v>57</v>
      </c>
      <c r="B26" s="60"/>
      <c r="C26" s="60" t="s">
        <v>58</v>
      </c>
      <c r="D26" s="60"/>
      <c r="E26" s="60"/>
      <c r="F26" s="61">
        <f>O26</f>
        <v>108000</v>
      </c>
      <c r="G26" s="62"/>
      <c r="H26" s="63" t="s">
        <v>59</v>
      </c>
      <c r="I26" s="81"/>
      <c r="J26" s="81"/>
      <c r="K26" s="81"/>
      <c r="L26" s="81"/>
      <c r="M26" s="82"/>
      <c r="N26" s="60" t="s">
        <v>60</v>
      </c>
      <c r="O26" s="83">
        <v>108000</v>
      </c>
      <c r="P26" s="84"/>
      <c r="Q26" s="84"/>
      <c r="R26" s="84"/>
      <c r="S26" s="84"/>
      <c r="T26" s="84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0"/>
      <c r="B27" s="60"/>
      <c r="C27" s="60" t="s">
        <v>61</v>
      </c>
      <c r="D27" s="60"/>
      <c r="E27" s="60"/>
      <c r="F27" s="61">
        <v>0</v>
      </c>
      <c r="G27" s="62"/>
      <c r="H27" s="64"/>
      <c r="I27" s="85"/>
      <c r="J27" s="85"/>
      <c r="K27" s="85"/>
      <c r="L27" s="85"/>
      <c r="M27" s="86"/>
      <c r="N27" s="60" t="s">
        <v>62</v>
      </c>
      <c r="O27" s="87">
        <f>O26</f>
        <v>108000</v>
      </c>
      <c r="P27" s="88"/>
      <c r="Q27" s="88"/>
      <c r="R27" s="88"/>
      <c r="S27" s="88"/>
      <c r="T27" s="88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5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89">
        <v>13519</v>
      </c>
      <c r="R2" s="68" t="s">
        <v>5</v>
      </c>
      <c r="S2" s="68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21" t="s">
        <v>10</v>
      </c>
      <c r="K3" s="21"/>
      <c r="L3" s="21"/>
      <c r="M3" s="21"/>
      <c r="N3" s="21"/>
      <c r="O3" s="6" t="s">
        <v>11</v>
      </c>
      <c r="P3" s="6"/>
      <c r="Q3" s="21" t="s">
        <v>12</v>
      </c>
      <c r="R3" s="92" t="s">
        <v>13</v>
      </c>
      <c r="S3" s="93"/>
      <c r="T3" s="94" t="s">
        <v>14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21"/>
      <c r="O4" s="6" t="s">
        <v>19</v>
      </c>
      <c r="P4" s="6"/>
      <c r="Q4" s="69" t="s">
        <v>20</v>
      </c>
      <c r="R4" s="10" t="s">
        <v>21</v>
      </c>
      <c r="S4" s="69" t="s">
        <v>22</v>
      </c>
      <c r="T4" s="95" t="s">
        <v>23</v>
      </c>
      <c r="U4" s="96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7" t="s">
        <v>30</v>
      </c>
      <c r="R5" s="98"/>
      <c r="S5" s="98"/>
      <c r="T5" s="95" t="s">
        <v>31</v>
      </c>
      <c r="U5" s="99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0" t="s">
        <v>38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68" t="s">
        <v>46</v>
      </c>
      <c r="L7" s="68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1">
        <v>1</v>
      </c>
      <c r="B8" s="22">
        <v>44342</v>
      </c>
      <c r="C8" s="44"/>
      <c r="D8" s="24">
        <v>2000</v>
      </c>
      <c r="E8" s="25" t="s">
        <v>51</v>
      </c>
      <c r="F8" s="26" t="s">
        <v>52</v>
      </c>
      <c r="G8" s="27"/>
      <c r="H8" s="28"/>
      <c r="I8" s="27"/>
      <c r="J8" s="49"/>
      <c r="K8" s="21"/>
      <c r="L8" s="21"/>
      <c r="M8" s="27"/>
      <c r="N8" s="69" t="s">
        <v>53</v>
      </c>
      <c r="O8" s="70"/>
      <c r="P8" s="10"/>
      <c r="Q8" s="102" t="s">
        <v>54</v>
      </c>
      <c r="R8" s="72"/>
      <c r="S8" s="72"/>
      <c r="T8" s="33">
        <v>2000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1">
        <v>2</v>
      </c>
      <c r="B9" s="22">
        <v>44390</v>
      </c>
      <c r="C9" s="112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49"/>
      <c r="K9" s="71">
        <v>3049.3</v>
      </c>
      <c r="L9" s="72" t="s">
        <v>65</v>
      </c>
      <c r="M9" s="27">
        <v>100</v>
      </c>
      <c r="N9" s="69" t="s">
        <v>66</v>
      </c>
      <c r="O9" s="70"/>
      <c r="P9" s="10"/>
      <c r="Q9" s="102" t="s">
        <v>67</v>
      </c>
      <c r="R9" s="10">
        <v>108000</v>
      </c>
      <c r="S9" s="10"/>
      <c r="T9" s="33">
        <v>108000</v>
      </c>
      <c r="U9" s="7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1"/>
      <c r="B10" s="22"/>
      <c r="C10" s="44"/>
      <c r="D10" s="24"/>
      <c r="E10" s="25"/>
      <c r="F10" s="25"/>
      <c r="G10" s="29"/>
      <c r="H10" s="28"/>
      <c r="J10" s="30"/>
      <c r="K10" s="21"/>
      <c r="L10" s="21"/>
      <c r="M10" s="27">
        <v>500</v>
      </c>
      <c r="N10" s="69" t="s">
        <v>68</v>
      </c>
      <c r="O10" s="70"/>
      <c r="P10" s="10"/>
      <c r="Q10" s="102"/>
      <c r="R10" s="10"/>
      <c r="S10" s="10"/>
      <c r="T10" s="33"/>
      <c r="U10" s="7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1"/>
      <c r="B11" s="22"/>
      <c r="C11" s="112"/>
      <c r="D11" s="24"/>
      <c r="E11" s="25"/>
      <c r="F11" s="25"/>
      <c r="G11" s="30"/>
      <c r="H11" s="28"/>
      <c r="I11" s="27"/>
      <c r="J11" s="49"/>
      <c r="K11" s="72"/>
      <c r="L11" s="72"/>
      <c r="M11" s="27">
        <v>7500</v>
      </c>
      <c r="N11" s="69" t="s">
        <v>69</v>
      </c>
      <c r="O11" s="73"/>
      <c r="P11" s="74"/>
      <c r="Q11" s="102"/>
      <c r="R11" s="10"/>
      <c r="S11" s="10"/>
      <c r="T11" s="33"/>
      <c r="U11" s="7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36">
        <v>3</v>
      </c>
      <c r="B12" s="127">
        <v>44398</v>
      </c>
      <c r="C12" s="54"/>
      <c r="D12" s="125"/>
      <c r="E12" s="114"/>
      <c r="F12" s="40"/>
      <c r="G12" s="120"/>
      <c r="H12" s="116"/>
      <c r="I12" s="78"/>
      <c r="J12" s="120"/>
      <c r="K12" s="36"/>
      <c r="L12" s="36"/>
      <c r="M12" s="78">
        <v>100</v>
      </c>
      <c r="N12" s="79" t="s">
        <v>66</v>
      </c>
      <c r="O12" s="122"/>
      <c r="P12" s="106"/>
      <c r="Q12" s="123" t="s">
        <v>70</v>
      </c>
      <c r="R12" s="106">
        <v>320100</v>
      </c>
      <c r="S12" s="106"/>
      <c r="T12" s="76">
        <v>182831.4</v>
      </c>
      <c r="U12" s="7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44"/>
      <c r="D13" s="24"/>
      <c r="E13" s="25"/>
      <c r="F13" s="25"/>
      <c r="G13" s="30"/>
      <c r="H13" s="28"/>
      <c r="I13" s="27"/>
      <c r="J13" s="30"/>
      <c r="K13" s="72"/>
      <c r="L13" s="72"/>
      <c r="M13" s="78">
        <v>-200</v>
      </c>
      <c r="N13" s="79" t="s">
        <v>71</v>
      </c>
      <c r="O13" s="75"/>
      <c r="P13" s="74"/>
      <c r="Q13" s="102"/>
      <c r="R13" s="10"/>
      <c r="S13" s="10"/>
      <c r="T13" s="33"/>
      <c r="U13" s="7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1"/>
      <c r="C14" s="44"/>
      <c r="D14" s="24"/>
      <c r="E14" s="25"/>
      <c r="F14" s="25"/>
      <c r="G14" s="30"/>
      <c r="H14" s="28"/>
      <c r="I14" s="27"/>
      <c r="J14" s="30"/>
      <c r="K14" s="21"/>
      <c r="L14" s="21"/>
      <c r="M14" s="27"/>
      <c r="N14" s="69"/>
      <c r="O14" s="70"/>
      <c r="P14" s="10"/>
      <c r="Q14" s="117"/>
      <c r="R14" s="10"/>
      <c r="S14" s="10"/>
      <c r="T14" s="33"/>
      <c r="U14" s="7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6"/>
      <c r="B15" s="126"/>
      <c r="C15" s="54"/>
      <c r="D15" s="119"/>
      <c r="E15" s="40"/>
      <c r="F15" s="40"/>
      <c r="G15" s="120"/>
      <c r="H15" s="116"/>
      <c r="I15" s="78"/>
      <c r="J15" s="120"/>
      <c r="K15" s="121"/>
      <c r="L15" s="121"/>
      <c r="M15" s="78"/>
      <c r="N15" s="79"/>
      <c r="O15" s="122"/>
      <c r="P15" s="106"/>
      <c r="Q15" s="123"/>
      <c r="R15" s="106"/>
      <c r="S15" s="106"/>
      <c r="T15" s="76"/>
      <c r="U15" s="7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6"/>
      <c r="B16" s="37"/>
      <c r="C16" s="54"/>
      <c r="D16" s="55"/>
      <c r="E16" s="40"/>
      <c r="F16" s="40"/>
      <c r="G16" s="115"/>
      <c r="H16" s="116"/>
      <c r="I16" s="78"/>
      <c r="J16" s="78"/>
      <c r="K16" s="36"/>
      <c r="L16" s="36"/>
      <c r="M16" s="78"/>
      <c r="N16" s="79"/>
      <c r="O16" s="78"/>
      <c r="P16" s="79"/>
      <c r="Q16" s="124"/>
      <c r="R16" s="106"/>
      <c r="S16" s="106"/>
      <c r="T16" s="107"/>
      <c r="U16" s="7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1"/>
      <c r="B17" s="43"/>
      <c r="C17" s="44"/>
      <c r="D17" s="48"/>
      <c r="E17" s="49"/>
      <c r="F17" s="50"/>
      <c r="G17" s="45"/>
      <c r="H17" s="51"/>
      <c r="I17" s="27"/>
      <c r="J17" s="27"/>
      <c r="K17" s="27"/>
      <c r="L17" s="27"/>
      <c r="M17" s="27"/>
      <c r="N17" s="69"/>
      <c r="O17" s="27"/>
      <c r="P17" s="69"/>
      <c r="Q17" s="117"/>
      <c r="R17" s="10"/>
      <c r="S17" s="10"/>
      <c r="T17" s="104"/>
      <c r="U17" s="7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1"/>
      <c r="B18" s="43"/>
      <c r="C18" s="44"/>
      <c r="D18" s="48"/>
      <c r="E18" s="25"/>
      <c r="F18" s="25"/>
      <c r="G18" s="45"/>
      <c r="H18" s="52"/>
      <c r="I18" s="27"/>
      <c r="J18" s="27"/>
      <c r="K18" s="49"/>
      <c r="L18" s="49"/>
      <c r="M18" s="27"/>
      <c r="N18" s="69"/>
      <c r="O18" s="27"/>
      <c r="P18" s="69"/>
      <c r="Q18" s="117"/>
      <c r="R18" s="10"/>
      <c r="S18" s="10"/>
      <c r="T18" s="104"/>
      <c r="U18" s="7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1"/>
      <c r="B19" s="43"/>
      <c r="C19" s="47"/>
      <c r="D19" s="48"/>
      <c r="E19" s="49"/>
      <c r="F19" s="50"/>
      <c r="G19" s="45"/>
      <c r="H19" s="51"/>
      <c r="I19" s="27"/>
      <c r="J19" s="27"/>
      <c r="K19" s="27"/>
      <c r="L19" s="27"/>
      <c r="M19" s="27"/>
      <c r="N19" s="69"/>
      <c r="O19" s="27"/>
      <c r="P19" s="69"/>
      <c r="Q19" s="103"/>
      <c r="R19" s="10"/>
      <c r="S19" s="10"/>
      <c r="T19" s="104"/>
      <c r="U19" s="10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1"/>
      <c r="B20" s="43"/>
      <c r="C20" s="44"/>
      <c r="D20" s="48"/>
      <c r="E20" s="25"/>
      <c r="F20" s="25"/>
      <c r="G20" s="45"/>
      <c r="H20" s="52"/>
      <c r="I20" s="27"/>
      <c r="J20" s="27"/>
      <c r="K20" s="27"/>
      <c r="L20" s="27"/>
      <c r="M20" s="27"/>
      <c r="N20" s="69"/>
      <c r="O20" s="27"/>
      <c r="P20" s="69"/>
      <c r="Q20" s="103"/>
      <c r="R20" s="10"/>
      <c r="S20" s="10"/>
      <c r="T20" s="104"/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1"/>
      <c r="B21" s="43"/>
      <c r="C21" s="44"/>
      <c r="D21" s="48"/>
      <c r="E21" s="25"/>
      <c r="F21" s="25"/>
      <c r="G21" s="45"/>
      <c r="H21" s="52"/>
      <c r="I21" s="27"/>
      <c r="J21" s="27"/>
      <c r="K21" s="27"/>
      <c r="L21" s="27"/>
      <c r="M21" s="27"/>
      <c r="N21" s="69"/>
      <c r="O21" s="27"/>
      <c r="P21" s="69"/>
      <c r="Q21" s="103"/>
      <c r="R21" s="10"/>
      <c r="S21" s="10"/>
      <c r="T21" s="104"/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6"/>
      <c r="B22" s="53"/>
      <c r="C22" s="54"/>
      <c r="D22" s="55"/>
      <c r="E22" s="40"/>
      <c r="F22" s="40"/>
      <c r="G22" s="41"/>
      <c r="H22" s="56"/>
      <c r="I22" s="78"/>
      <c r="J22" s="78"/>
      <c r="K22" s="78"/>
      <c r="L22" s="78"/>
      <c r="M22" s="78"/>
      <c r="N22" s="79"/>
      <c r="O22" s="78"/>
      <c r="P22" s="79"/>
      <c r="Q22" s="105"/>
      <c r="R22" s="106"/>
      <c r="S22" s="106"/>
      <c r="T22" s="107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6"/>
      <c r="B23" s="53"/>
      <c r="C23" s="54"/>
      <c r="D23" s="55"/>
      <c r="E23" s="40"/>
      <c r="F23" s="40"/>
      <c r="G23" s="41"/>
      <c r="H23" s="56"/>
      <c r="I23" s="78"/>
      <c r="J23" s="78"/>
      <c r="K23" s="78"/>
      <c r="L23" s="78"/>
      <c r="M23" s="78"/>
      <c r="N23" s="79"/>
      <c r="O23" s="78"/>
      <c r="P23" s="79"/>
      <c r="Q23" s="105"/>
      <c r="R23" s="106"/>
      <c r="S23" s="106"/>
      <c r="T23" s="107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6"/>
      <c r="B24" s="53"/>
      <c r="C24" s="54"/>
      <c r="D24" s="55"/>
      <c r="E24" s="40"/>
      <c r="F24" s="40"/>
      <c r="G24" s="41"/>
      <c r="H24" s="56"/>
      <c r="I24" s="78"/>
      <c r="J24" s="78"/>
      <c r="K24" s="78"/>
      <c r="L24" s="78"/>
      <c r="M24" s="78"/>
      <c r="N24" s="79"/>
      <c r="O24" s="78"/>
      <c r="P24" s="79"/>
      <c r="Q24" s="105"/>
      <c r="R24" s="106"/>
      <c r="S24" s="106"/>
      <c r="T24" s="107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7">
        <f>SUM(C8:C24)</f>
        <v>304930</v>
      </c>
      <c r="D25" s="58">
        <f>SUM(D8:D24)</f>
        <v>2000</v>
      </c>
      <c r="E25" s="59"/>
      <c r="F25" s="59"/>
      <c r="G25" s="59"/>
      <c r="H25" s="57" t="s">
        <v>56</v>
      </c>
      <c r="I25" s="70">
        <f>SUM(I8:I24)</f>
        <v>3049.3</v>
      </c>
      <c r="J25" s="59"/>
      <c r="K25" s="70">
        <f>SUM(K8:K17)</f>
        <v>3049.3</v>
      </c>
      <c r="L25" s="70"/>
      <c r="M25" s="70">
        <f>SUM(M8:M24)</f>
        <v>8000</v>
      </c>
      <c r="N25" s="57" t="s">
        <v>56</v>
      </c>
      <c r="O25" s="70">
        <f>SUM(O8:O24)</f>
        <v>0</v>
      </c>
      <c r="P25" s="57" t="s">
        <v>56</v>
      </c>
      <c r="Q25" s="57" t="s">
        <v>56</v>
      </c>
      <c r="R25" s="57"/>
      <c r="S25" s="57"/>
      <c r="T25" s="70">
        <f>SUM(T8:T24)</f>
        <v>292831.4</v>
      </c>
      <c r="U25" s="109">
        <f>D25+C25-T25-I25-K25-M25-O25</f>
        <v>-2.27373675443232e-11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0" t="s">
        <v>57</v>
      </c>
      <c r="B26" s="60"/>
      <c r="C26" s="60" t="s">
        <v>58</v>
      </c>
      <c r="D26" s="60"/>
      <c r="E26" s="60"/>
      <c r="F26" s="61">
        <f>O26</f>
        <v>182831.4</v>
      </c>
      <c r="G26" s="62"/>
      <c r="H26" s="63" t="s">
        <v>59</v>
      </c>
      <c r="I26" s="81"/>
      <c r="J26" s="81"/>
      <c r="K26" s="81"/>
      <c r="L26" s="81"/>
      <c r="M26" s="82"/>
      <c r="N26" s="60" t="s">
        <v>60</v>
      </c>
      <c r="O26" s="83">
        <v>182831.4</v>
      </c>
      <c r="P26" s="84"/>
      <c r="Q26" s="84"/>
      <c r="R26" s="84"/>
      <c r="S26" s="84"/>
      <c r="T26" s="84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0"/>
      <c r="B27" s="60"/>
      <c r="C27" s="60" t="s">
        <v>61</v>
      </c>
      <c r="D27" s="60"/>
      <c r="E27" s="60"/>
      <c r="F27" s="61">
        <v>0</v>
      </c>
      <c r="G27" s="62"/>
      <c r="H27" s="64"/>
      <c r="I27" s="85"/>
      <c r="J27" s="85"/>
      <c r="K27" s="85"/>
      <c r="L27" s="85"/>
      <c r="M27" s="86"/>
      <c r="N27" s="60" t="s">
        <v>62</v>
      </c>
      <c r="O27" s="87">
        <f>O26</f>
        <v>182831.4</v>
      </c>
      <c r="P27" s="88"/>
      <c r="Q27" s="88"/>
      <c r="R27" s="88"/>
      <c r="S27" s="88"/>
      <c r="T27" s="88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5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F5" workbookViewId="0">
      <selection activeCell="B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89">
        <v>13519</v>
      </c>
      <c r="R2" s="68" t="s">
        <v>5</v>
      </c>
      <c r="S2" s="68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21" t="s">
        <v>10</v>
      </c>
      <c r="K3" s="21"/>
      <c r="L3" s="21"/>
      <c r="M3" s="21"/>
      <c r="N3" s="21"/>
      <c r="O3" s="6" t="s">
        <v>11</v>
      </c>
      <c r="P3" s="6"/>
      <c r="Q3" s="21" t="s">
        <v>12</v>
      </c>
      <c r="R3" s="92" t="s">
        <v>13</v>
      </c>
      <c r="S3" s="93"/>
      <c r="T3" s="94" t="s">
        <v>14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21"/>
      <c r="O4" s="6" t="s">
        <v>19</v>
      </c>
      <c r="P4" s="6"/>
      <c r="Q4" s="69" t="s">
        <v>20</v>
      </c>
      <c r="R4" s="10" t="s">
        <v>21</v>
      </c>
      <c r="S4" s="69" t="s">
        <v>22</v>
      </c>
      <c r="T4" s="95" t="s">
        <v>23</v>
      </c>
      <c r="U4" s="96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7" t="s">
        <v>30</v>
      </c>
      <c r="R5" s="98"/>
      <c r="S5" s="98"/>
      <c r="T5" s="95" t="s">
        <v>31</v>
      </c>
      <c r="U5" s="99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0" t="s">
        <v>38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68" t="s">
        <v>46</v>
      </c>
      <c r="L7" s="68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1">
        <v>1</v>
      </c>
      <c r="B8" s="22">
        <v>44342</v>
      </c>
      <c r="C8" s="44"/>
      <c r="D8" s="24">
        <v>2000</v>
      </c>
      <c r="E8" s="25" t="s">
        <v>51</v>
      </c>
      <c r="F8" s="26" t="s">
        <v>52</v>
      </c>
      <c r="G8" s="27"/>
      <c r="H8" s="28"/>
      <c r="I8" s="27"/>
      <c r="J8" s="49"/>
      <c r="K8" s="21"/>
      <c r="L8" s="21"/>
      <c r="M8" s="27"/>
      <c r="N8" s="69" t="s">
        <v>53</v>
      </c>
      <c r="O8" s="70"/>
      <c r="P8" s="10"/>
      <c r="Q8" s="102" t="s">
        <v>54</v>
      </c>
      <c r="R8" s="72"/>
      <c r="S8" s="72"/>
      <c r="T8" s="33">
        <v>2000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1">
        <v>2</v>
      </c>
      <c r="B9" s="22">
        <v>44390</v>
      </c>
      <c r="C9" s="112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49"/>
      <c r="K9" s="71">
        <v>3049.3</v>
      </c>
      <c r="L9" s="72" t="s">
        <v>65</v>
      </c>
      <c r="M9" s="27">
        <v>100</v>
      </c>
      <c r="N9" s="69" t="s">
        <v>66</v>
      </c>
      <c r="O9" s="70"/>
      <c r="P9" s="10"/>
      <c r="Q9" s="102" t="s">
        <v>67</v>
      </c>
      <c r="R9" s="10">
        <v>108000</v>
      </c>
      <c r="S9" s="10"/>
      <c r="T9" s="33">
        <v>108000</v>
      </c>
      <c r="U9" s="7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1"/>
      <c r="B10" s="22"/>
      <c r="C10" s="44"/>
      <c r="D10" s="24"/>
      <c r="E10" s="25"/>
      <c r="F10" s="25"/>
      <c r="G10" s="29"/>
      <c r="H10" s="28"/>
      <c r="J10" s="30"/>
      <c r="K10" s="21"/>
      <c r="L10" s="21"/>
      <c r="M10" s="27">
        <v>500</v>
      </c>
      <c r="N10" s="69" t="s">
        <v>68</v>
      </c>
      <c r="O10" s="70"/>
      <c r="P10" s="10"/>
      <c r="Q10" s="102"/>
      <c r="R10" s="10"/>
      <c r="S10" s="10"/>
      <c r="T10" s="33"/>
      <c r="U10" s="7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1"/>
      <c r="B11" s="22"/>
      <c r="C11" s="112"/>
      <c r="D11" s="24"/>
      <c r="E11" s="25"/>
      <c r="F11" s="25"/>
      <c r="G11" s="30"/>
      <c r="H11" s="28"/>
      <c r="I11" s="27"/>
      <c r="J11" s="49"/>
      <c r="K11" s="72"/>
      <c r="L11" s="72"/>
      <c r="M11" s="27">
        <v>7500</v>
      </c>
      <c r="N11" s="69" t="s">
        <v>69</v>
      </c>
      <c r="O11" s="73"/>
      <c r="P11" s="74"/>
      <c r="Q11" s="102"/>
      <c r="R11" s="10"/>
      <c r="S11" s="10"/>
      <c r="T11" s="33"/>
      <c r="U11" s="7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1">
        <v>3</v>
      </c>
      <c r="B12" s="22">
        <v>44398</v>
      </c>
      <c r="C12" s="44"/>
      <c r="D12" s="24"/>
      <c r="E12" s="26"/>
      <c r="F12" s="25"/>
      <c r="G12" s="30"/>
      <c r="H12" s="28"/>
      <c r="I12" s="27"/>
      <c r="J12" s="30"/>
      <c r="K12" s="21"/>
      <c r="L12" s="21"/>
      <c r="M12" s="27">
        <v>100</v>
      </c>
      <c r="N12" s="69" t="s">
        <v>66</v>
      </c>
      <c r="O12" s="70"/>
      <c r="P12" s="10"/>
      <c r="Q12" s="102" t="s">
        <v>70</v>
      </c>
      <c r="R12" s="10">
        <v>320100</v>
      </c>
      <c r="S12" s="10"/>
      <c r="T12" s="33">
        <v>182831.4</v>
      </c>
      <c r="U12" s="7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44"/>
      <c r="D13" s="24"/>
      <c r="E13" s="25"/>
      <c r="F13" s="25"/>
      <c r="G13" s="30"/>
      <c r="H13" s="28"/>
      <c r="I13" s="27"/>
      <c r="J13" s="30"/>
      <c r="K13" s="72"/>
      <c r="L13" s="72"/>
      <c r="M13" s="27">
        <v>-200</v>
      </c>
      <c r="N13" s="69" t="s">
        <v>71</v>
      </c>
      <c r="O13" s="75"/>
      <c r="P13" s="74"/>
      <c r="Q13" s="102"/>
      <c r="R13" s="10"/>
      <c r="S13" s="10"/>
      <c r="T13" s="33"/>
      <c r="U13" s="7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36">
        <v>4</v>
      </c>
      <c r="B14" s="37">
        <v>44502</v>
      </c>
      <c r="C14" s="54">
        <v>406573.33</v>
      </c>
      <c r="D14" s="125"/>
      <c r="E14" s="40" t="s">
        <v>63</v>
      </c>
      <c r="F14" s="40" t="s">
        <v>64</v>
      </c>
      <c r="G14" s="120"/>
      <c r="H14" s="116">
        <v>0.01</v>
      </c>
      <c r="I14" s="78">
        <v>4065.73</v>
      </c>
      <c r="J14" s="120"/>
      <c r="K14" s="36">
        <v>4065.73</v>
      </c>
      <c r="L14" s="36" t="s">
        <v>65</v>
      </c>
      <c r="M14" s="78">
        <v>200</v>
      </c>
      <c r="N14" s="79" t="s">
        <v>66</v>
      </c>
      <c r="O14" s="122"/>
      <c r="P14" s="106"/>
      <c r="Q14" s="105" t="s">
        <v>72</v>
      </c>
      <c r="R14" s="106">
        <v>197200</v>
      </c>
      <c r="S14" s="106"/>
      <c r="T14" s="76">
        <v>196930</v>
      </c>
      <c r="U14" s="7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36"/>
      <c r="B15" s="126"/>
      <c r="C15" s="54"/>
      <c r="D15" s="119"/>
      <c r="E15" s="40"/>
      <c r="F15" s="40"/>
      <c r="G15" s="120"/>
      <c r="H15" s="116"/>
      <c r="I15" s="78">
        <v>-4065.73</v>
      </c>
      <c r="J15" s="120"/>
      <c r="K15" s="121">
        <v>-4065.73</v>
      </c>
      <c r="L15" s="121"/>
      <c r="M15" s="78">
        <v>-200</v>
      </c>
      <c r="N15" s="79"/>
      <c r="O15" s="122"/>
      <c r="P15" s="106"/>
      <c r="Q15" s="123"/>
      <c r="R15" s="106"/>
      <c r="S15" s="106"/>
      <c r="T15" s="76"/>
      <c r="U15" s="7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6"/>
      <c r="B16" s="37"/>
      <c r="C16" s="54"/>
      <c r="D16" s="55"/>
      <c r="E16" s="40"/>
      <c r="F16" s="40"/>
      <c r="G16" s="115"/>
      <c r="H16" s="116"/>
      <c r="I16" s="78"/>
      <c r="J16" s="78"/>
      <c r="K16" s="36"/>
      <c r="L16" s="36"/>
      <c r="M16" s="78"/>
      <c r="N16" s="79"/>
      <c r="O16" s="78"/>
      <c r="P16" s="79"/>
      <c r="Q16" s="124"/>
      <c r="R16" s="106"/>
      <c r="S16" s="106"/>
      <c r="T16" s="107"/>
      <c r="U16" s="7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1"/>
      <c r="B17" s="43"/>
      <c r="C17" s="44"/>
      <c r="D17" s="48"/>
      <c r="E17" s="49"/>
      <c r="F17" s="50"/>
      <c r="G17" s="45"/>
      <c r="H17" s="51"/>
      <c r="I17" s="27"/>
      <c r="J17" s="27"/>
      <c r="K17" s="27"/>
      <c r="L17" s="27"/>
      <c r="M17" s="27"/>
      <c r="N17" s="69"/>
      <c r="O17" s="27"/>
      <c r="P17" s="69"/>
      <c r="Q17" s="117"/>
      <c r="R17" s="10"/>
      <c r="S17" s="10"/>
      <c r="T17" s="104"/>
      <c r="U17" s="7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1"/>
      <c r="B18" s="43"/>
      <c r="C18" s="44"/>
      <c r="D18" s="48"/>
      <c r="E18" s="25"/>
      <c r="F18" s="25"/>
      <c r="G18" s="45"/>
      <c r="H18" s="52"/>
      <c r="I18" s="27"/>
      <c r="J18" s="27"/>
      <c r="K18" s="49"/>
      <c r="L18" s="49"/>
      <c r="M18" s="27"/>
      <c r="N18" s="69"/>
      <c r="O18" s="27"/>
      <c r="P18" s="69"/>
      <c r="Q18" s="117"/>
      <c r="R18" s="10"/>
      <c r="S18" s="10"/>
      <c r="T18" s="104"/>
      <c r="U18" s="7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1"/>
      <c r="B19" s="43"/>
      <c r="C19" s="47"/>
      <c r="D19" s="48"/>
      <c r="E19" s="49"/>
      <c r="F19" s="50"/>
      <c r="G19" s="45"/>
      <c r="H19" s="51"/>
      <c r="I19" s="27"/>
      <c r="J19" s="27"/>
      <c r="K19" s="27"/>
      <c r="L19" s="27"/>
      <c r="M19" s="27"/>
      <c r="N19" s="69"/>
      <c r="O19" s="27"/>
      <c r="P19" s="69"/>
      <c r="Q19" s="103"/>
      <c r="R19" s="10"/>
      <c r="S19" s="10"/>
      <c r="T19" s="104"/>
      <c r="U19" s="10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1"/>
      <c r="B20" s="43"/>
      <c r="C20" s="44"/>
      <c r="D20" s="48"/>
      <c r="E20" s="25"/>
      <c r="F20" s="25"/>
      <c r="G20" s="45"/>
      <c r="H20" s="52"/>
      <c r="I20" s="27"/>
      <c r="J20" s="27"/>
      <c r="K20" s="27"/>
      <c r="L20" s="27"/>
      <c r="M20" s="27"/>
      <c r="N20" s="69"/>
      <c r="O20" s="27"/>
      <c r="P20" s="69"/>
      <c r="Q20" s="103"/>
      <c r="R20" s="10"/>
      <c r="S20" s="10"/>
      <c r="T20" s="104"/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1"/>
      <c r="B21" s="43"/>
      <c r="C21" s="44"/>
      <c r="D21" s="48"/>
      <c r="E21" s="25"/>
      <c r="F21" s="25"/>
      <c r="G21" s="45"/>
      <c r="H21" s="52"/>
      <c r="I21" s="27"/>
      <c r="J21" s="27"/>
      <c r="K21" s="27"/>
      <c r="L21" s="27"/>
      <c r="M21" s="27"/>
      <c r="N21" s="69"/>
      <c r="O21" s="27"/>
      <c r="P21" s="69"/>
      <c r="Q21" s="103"/>
      <c r="R21" s="10"/>
      <c r="S21" s="10"/>
      <c r="T21" s="104"/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6"/>
      <c r="B22" s="53"/>
      <c r="C22" s="54"/>
      <c r="D22" s="55"/>
      <c r="E22" s="40"/>
      <c r="F22" s="40"/>
      <c r="G22" s="41"/>
      <c r="H22" s="56"/>
      <c r="I22" s="78"/>
      <c r="J22" s="78"/>
      <c r="K22" s="78"/>
      <c r="L22" s="78"/>
      <c r="M22" s="78"/>
      <c r="N22" s="79"/>
      <c r="O22" s="78"/>
      <c r="P22" s="79"/>
      <c r="Q22" s="105"/>
      <c r="R22" s="106"/>
      <c r="S22" s="106"/>
      <c r="T22" s="107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6"/>
      <c r="B23" s="53"/>
      <c r="C23" s="54"/>
      <c r="D23" s="55"/>
      <c r="E23" s="40"/>
      <c r="F23" s="40"/>
      <c r="G23" s="41"/>
      <c r="H23" s="56"/>
      <c r="I23" s="78"/>
      <c r="J23" s="78"/>
      <c r="K23" s="78"/>
      <c r="L23" s="78"/>
      <c r="M23" s="78"/>
      <c r="N23" s="79"/>
      <c r="O23" s="78"/>
      <c r="P23" s="79"/>
      <c r="Q23" s="105"/>
      <c r="R23" s="106"/>
      <c r="S23" s="106"/>
      <c r="T23" s="107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6"/>
      <c r="B24" s="53"/>
      <c r="C24" s="54"/>
      <c r="D24" s="55"/>
      <c r="E24" s="40"/>
      <c r="F24" s="40"/>
      <c r="G24" s="41"/>
      <c r="H24" s="56"/>
      <c r="I24" s="78"/>
      <c r="J24" s="78"/>
      <c r="K24" s="78"/>
      <c r="L24" s="78"/>
      <c r="M24" s="78"/>
      <c r="N24" s="79"/>
      <c r="O24" s="78"/>
      <c r="P24" s="79"/>
      <c r="Q24" s="105"/>
      <c r="R24" s="106"/>
      <c r="S24" s="106"/>
      <c r="T24" s="107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7">
        <f>SUM(C8:C24)</f>
        <v>711503.33</v>
      </c>
      <c r="D25" s="58">
        <f>SUM(D8:D24)</f>
        <v>2000</v>
      </c>
      <c r="E25" s="59"/>
      <c r="F25" s="59"/>
      <c r="G25" s="59"/>
      <c r="H25" s="57" t="s">
        <v>56</v>
      </c>
      <c r="I25" s="70">
        <f>SUM(I8:I24)</f>
        <v>3049.3</v>
      </c>
      <c r="J25" s="59"/>
      <c r="K25" s="70">
        <f>SUM(K8:K17)</f>
        <v>3049.3</v>
      </c>
      <c r="L25" s="70"/>
      <c r="M25" s="70">
        <f>SUM(M8:M24)</f>
        <v>8000</v>
      </c>
      <c r="N25" s="57" t="s">
        <v>56</v>
      </c>
      <c r="O25" s="70">
        <f>SUM(O8:O24)</f>
        <v>0</v>
      </c>
      <c r="P25" s="57" t="s">
        <v>56</v>
      </c>
      <c r="Q25" s="57" t="s">
        <v>56</v>
      </c>
      <c r="R25" s="57"/>
      <c r="S25" s="57"/>
      <c r="T25" s="70">
        <f>SUM(T8:T24)</f>
        <v>489761.4</v>
      </c>
      <c r="U25" s="109">
        <f>D25+C25-T25-I25-K25-M25-O25</f>
        <v>209643.33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0" t="s">
        <v>57</v>
      </c>
      <c r="B26" s="60"/>
      <c r="C26" s="60" t="s">
        <v>58</v>
      </c>
      <c r="D26" s="60"/>
      <c r="E26" s="60"/>
      <c r="F26" s="61">
        <f>O26</f>
        <v>196930</v>
      </c>
      <c r="G26" s="62"/>
      <c r="H26" s="63" t="s">
        <v>59</v>
      </c>
      <c r="I26" s="81"/>
      <c r="J26" s="81"/>
      <c r="K26" s="81"/>
      <c r="L26" s="81"/>
      <c r="M26" s="82"/>
      <c r="N26" s="60" t="s">
        <v>60</v>
      </c>
      <c r="O26" s="83">
        <v>196930</v>
      </c>
      <c r="P26" s="84"/>
      <c r="Q26" s="84"/>
      <c r="R26" s="84"/>
      <c r="S26" s="84"/>
      <c r="T26" s="84"/>
      <c r="U26" s="11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0"/>
      <c r="B27" s="60"/>
      <c r="C27" s="60" t="s">
        <v>61</v>
      </c>
      <c r="D27" s="60"/>
      <c r="E27" s="60"/>
      <c r="F27" s="61">
        <v>0</v>
      </c>
      <c r="G27" s="62"/>
      <c r="H27" s="64"/>
      <c r="I27" s="85"/>
      <c r="J27" s="85"/>
      <c r="K27" s="85"/>
      <c r="L27" s="85"/>
      <c r="M27" s="86"/>
      <c r="N27" s="60" t="s">
        <v>62</v>
      </c>
      <c r="O27" s="87">
        <f>O26</f>
        <v>196930</v>
      </c>
      <c r="P27" s="88"/>
      <c r="Q27" s="88"/>
      <c r="R27" s="88"/>
      <c r="S27" s="88"/>
      <c r="T27" s="88"/>
      <c r="U27" s="11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5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89">
        <v>13519</v>
      </c>
      <c r="R2" s="68" t="s">
        <v>5</v>
      </c>
      <c r="S2" s="68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21" t="s">
        <v>10</v>
      </c>
      <c r="K3" s="21"/>
      <c r="L3" s="21"/>
      <c r="M3" s="21"/>
      <c r="N3" s="21"/>
      <c r="O3" s="6" t="s">
        <v>11</v>
      </c>
      <c r="P3" s="6"/>
      <c r="Q3" s="21" t="s">
        <v>12</v>
      </c>
      <c r="R3" s="92" t="s">
        <v>13</v>
      </c>
      <c r="S3" s="93"/>
      <c r="T3" s="94" t="s">
        <v>14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21"/>
      <c r="O4" s="6" t="s">
        <v>19</v>
      </c>
      <c r="P4" s="6"/>
      <c r="Q4" s="69" t="s">
        <v>20</v>
      </c>
      <c r="R4" s="10" t="s">
        <v>21</v>
      </c>
      <c r="S4" s="69" t="s">
        <v>22</v>
      </c>
      <c r="T4" s="95" t="s">
        <v>23</v>
      </c>
      <c r="U4" s="96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7" t="s">
        <v>30</v>
      </c>
      <c r="R5" s="98"/>
      <c r="S5" s="98"/>
      <c r="T5" s="95" t="s">
        <v>31</v>
      </c>
      <c r="U5" s="99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0" t="s">
        <v>38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68" t="s">
        <v>46</v>
      </c>
      <c r="L7" s="68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1">
        <v>1</v>
      </c>
      <c r="B8" s="22">
        <v>44342</v>
      </c>
      <c r="C8" s="44"/>
      <c r="D8" s="24">
        <v>2000</v>
      </c>
      <c r="E8" s="25" t="s">
        <v>51</v>
      </c>
      <c r="F8" s="26" t="s">
        <v>52</v>
      </c>
      <c r="G8" s="27"/>
      <c r="H8" s="28"/>
      <c r="I8" s="27"/>
      <c r="J8" s="49"/>
      <c r="K8" s="21"/>
      <c r="L8" s="21"/>
      <c r="M8" s="27"/>
      <c r="N8" s="69" t="s">
        <v>53</v>
      </c>
      <c r="O8" s="70"/>
      <c r="P8" s="10"/>
      <c r="Q8" s="102" t="s">
        <v>54</v>
      </c>
      <c r="R8" s="72"/>
      <c r="S8" s="72"/>
      <c r="T8" s="33">
        <v>2000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1">
        <v>2</v>
      </c>
      <c r="B9" s="22">
        <v>44390</v>
      </c>
      <c r="C9" s="112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49"/>
      <c r="K9" s="71">
        <v>3049.3</v>
      </c>
      <c r="L9" s="72" t="s">
        <v>65</v>
      </c>
      <c r="M9" s="27">
        <v>100</v>
      </c>
      <c r="N9" s="69" t="s">
        <v>66</v>
      </c>
      <c r="O9" s="70"/>
      <c r="P9" s="10"/>
      <c r="Q9" s="102" t="s">
        <v>67</v>
      </c>
      <c r="R9" s="10">
        <v>108000</v>
      </c>
      <c r="S9" s="10"/>
      <c r="T9" s="33">
        <v>108000</v>
      </c>
      <c r="U9" s="7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1"/>
      <c r="B10" s="22"/>
      <c r="C10" s="44"/>
      <c r="D10" s="24"/>
      <c r="E10" s="25"/>
      <c r="F10" s="25"/>
      <c r="G10" s="29"/>
      <c r="H10" s="28"/>
      <c r="J10" s="30"/>
      <c r="K10" s="21"/>
      <c r="L10" s="21"/>
      <c r="M10" s="27">
        <v>500</v>
      </c>
      <c r="N10" s="69" t="s">
        <v>68</v>
      </c>
      <c r="O10" s="70"/>
      <c r="P10" s="10"/>
      <c r="Q10" s="102"/>
      <c r="R10" s="10"/>
      <c r="S10" s="10"/>
      <c r="T10" s="33"/>
      <c r="U10" s="7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1"/>
      <c r="B11" s="22"/>
      <c r="C11" s="112"/>
      <c r="D11" s="24"/>
      <c r="E11" s="25"/>
      <c r="F11" s="25"/>
      <c r="G11" s="30"/>
      <c r="H11" s="28"/>
      <c r="I11" s="27"/>
      <c r="J11" s="49"/>
      <c r="K11" s="72"/>
      <c r="L11" s="72"/>
      <c r="M11" s="27">
        <v>7500</v>
      </c>
      <c r="N11" s="69" t="s">
        <v>69</v>
      </c>
      <c r="O11" s="73"/>
      <c r="P11" s="74"/>
      <c r="Q11" s="102"/>
      <c r="R11" s="10"/>
      <c r="S11" s="10"/>
      <c r="T11" s="33"/>
      <c r="U11" s="7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1">
        <v>3</v>
      </c>
      <c r="B12" s="22">
        <v>44398</v>
      </c>
      <c r="C12" s="44"/>
      <c r="D12" s="24"/>
      <c r="E12" s="26"/>
      <c r="F12" s="25"/>
      <c r="G12" s="30"/>
      <c r="H12" s="28"/>
      <c r="I12" s="27"/>
      <c r="J12" s="30"/>
      <c r="K12" s="21"/>
      <c r="L12" s="21"/>
      <c r="M12" s="27">
        <v>100</v>
      </c>
      <c r="N12" s="69" t="s">
        <v>66</v>
      </c>
      <c r="O12" s="70"/>
      <c r="P12" s="10"/>
      <c r="Q12" s="102" t="s">
        <v>70</v>
      </c>
      <c r="R12" s="10">
        <v>320100</v>
      </c>
      <c r="S12" s="10"/>
      <c r="T12" s="33">
        <v>182831.4</v>
      </c>
      <c r="U12" s="7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44"/>
      <c r="D13" s="24"/>
      <c r="E13" s="25"/>
      <c r="F13" s="25"/>
      <c r="G13" s="30"/>
      <c r="H13" s="28"/>
      <c r="I13" s="27"/>
      <c r="J13" s="30"/>
      <c r="K13" s="72"/>
      <c r="L13" s="72"/>
      <c r="M13" s="27">
        <v>-200</v>
      </c>
      <c r="N13" s="69" t="s">
        <v>71</v>
      </c>
      <c r="O13" s="75"/>
      <c r="P13" s="74"/>
      <c r="Q13" s="102"/>
      <c r="R13" s="10"/>
      <c r="S13" s="10"/>
      <c r="T13" s="33"/>
      <c r="U13" s="7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21">
        <v>4</v>
      </c>
      <c r="B14" s="31">
        <v>44502</v>
      </c>
      <c r="C14" s="44">
        <v>406573.33</v>
      </c>
      <c r="D14" s="24"/>
      <c r="E14" s="25" t="s">
        <v>63</v>
      </c>
      <c r="F14" s="25" t="s">
        <v>64</v>
      </c>
      <c r="G14" s="30"/>
      <c r="H14" s="28">
        <v>0.01</v>
      </c>
      <c r="I14" s="27">
        <v>4065.73</v>
      </c>
      <c r="J14" s="30"/>
      <c r="K14" s="21">
        <v>4065.73</v>
      </c>
      <c r="L14" s="21" t="s">
        <v>65</v>
      </c>
      <c r="M14" s="27">
        <v>200</v>
      </c>
      <c r="N14" s="69" t="s">
        <v>66</v>
      </c>
      <c r="O14" s="70"/>
      <c r="P14" s="10"/>
      <c r="Q14" s="103" t="s">
        <v>72</v>
      </c>
      <c r="R14" s="10">
        <v>197200</v>
      </c>
      <c r="S14" s="10"/>
      <c r="T14" s="33">
        <v>196930</v>
      </c>
      <c r="U14" s="7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21"/>
      <c r="B15" s="32"/>
      <c r="C15" s="44"/>
      <c r="D15" s="113"/>
      <c r="E15" s="25"/>
      <c r="F15" s="25"/>
      <c r="G15" s="30"/>
      <c r="H15" s="28"/>
      <c r="I15" s="27">
        <v>-4065.73</v>
      </c>
      <c r="J15" s="30"/>
      <c r="K15" s="72">
        <v>-4065.73</v>
      </c>
      <c r="L15" s="72"/>
      <c r="M15" s="27">
        <v>-200</v>
      </c>
      <c r="N15" s="69"/>
      <c r="O15" s="70"/>
      <c r="P15" s="10"/>
      <c r="Q15" s="102"/>
      <c r="R15" s="10"/>
      <c r="S15" s="10"/>
      <c r="T15" s="33"/>
      <c r="U15" s="7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36">
        <v>5</v>
      </c>
      <c r="B16" s="118">
        <v>44512</v>
      </c>
      <c r="C16" s="54"/>
      <c r="D16" s="119"/>
      <c r="E16" s="40"/>
      <c r="F16" s="40"/>
      <c r="G16" s="120"/>
      <c r="H16" s="116"/>
      <c r="I16" s="78"/>
      <c r="J16" s="120"/>
      <c r="K16" s="121"/>
      <c r="L16" s="121"/>
      <c r="M16" s="78"/>
      <c r="N16" s="79"/>
      <c r="O16" s="122"/>
      <c r="P16" s="106"/>
      <c r="Q16" s="123" t="s">
        <v>73</v>
      </c>
      <c r="R16" s="106">
        <v>232000</v>
      </c>
      <c r="S16" s="106"/>
      <c r="T16" s="76">
        <v>209603.33</v>
      </c>
      <c r="U16" s="7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6"/>
      <c r="B17" s="37"/>
      <c r="C17" s="54"/>
      <c r="D17" s="55"/>
      <c r="E17" s="40"/>
      <c r="F17" s="40"/>
      <c r="G17" s="115"/>
      <c r="H17" s="116"/>
      <c r="I17" s="78"/>
      <c r="J17" s="78"/>
      <c r="K17" s="36"/>
      <c r="L17" s="36"/>
      <c r="M17" s="78"/>
      <c r="N17" s="79"/>
      <c r="O17" s="78"/>
      <c r="P17" s="79"/>
      <c r="Q17" s="124"/>
      <c r="R17" s="106"/>
      <c r="S17" s="106"/>
      <c r="T17" s="107"/>
      <c r="U17" s="7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3"/>
      <c r="C18" s="44"/>
      <c r="D18" s="48"/>
      <c r="E18" s="49"/>
      <c r="F18" s="50"/>
      <c r="G18" s="45"/>
      <c r="H18" s="51"/>
      <c r="I18" s="27"/>
      <c r="J18" s="27"/>
      <c r="K18" s="27"/>
      <c r="L18" s="27"/>
      <c r="M18" s="27"/>
      <c r="N18" s="69"/>
      <c r="O18" s="27"/>
      <c r="P18" s="69"/>
      <c r="Q18" s="117"/>
      <c r="R18" s="10"/>
      <c r="S18" s="10"/>
      <c r="T18" s="104"/>
      <c r="U18" s="7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1"/>
      <c r="B19" s="43"/>
      <c r="C19" s="44"/>
      <c r="D19" s="48"/>
      <c r="E19" s="25"/>
      <c r="F19" s="25"/>
      <c r="G19" s="45"/>
      <c r="H19" s="52"/>
      <c r="I19" s="27"/>
      <c r="J19" s="27"/>
      <c r="K19" s="49"/>
      <c r="L19" s="49"/>
      <c r="M19" s="27"/>
      <c r="N19" s="69"/>
      <c r="O19" s="27"/>
      <c r="P19" s="69"/>
      <c r="Q19" s="117"/>
      <c r="R19" s="10"/>
      <c r="S19" s="10"/>
      <c r="T19" s="104"/>
      <c r="U19" s="7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3"/>
      <c r="C20" s="47"/>
      <c r="D20" s="48"/>
      <c r="E20" s="49"/>
      <c r="F20" s="50"/>
      <c r="G20" s="45"/>
      <c r="H20" s="51"/>
      <c r="I20" s="27"/>
      <c r="J20" s="27"/>
      <c r="K20" s="27"/>
      <c r="L20" s="27"/>
      <c r="M20" s="27"/>
      <c r="N20" s="69"/>
      <c r="O20" s="27"/>
      <c r="P20" s="69"/>
      <c r="Q20" s="103"/>
      <c r="R20" s="10"/>
      <c r="S20" s="10"/>
      <c r="T20" s="104"/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3"/>
      <c r="C21" s="44"/>
      <c r="D21" s="48"/>
      <c r="E21" s="25"/>
      <c r="F21" s="25"/>
      <c r="G21" s="45"/>
      <c r="H21" s="52"/>
      <c r="I21" s="27"/>
      <c r="J21" s="27"/>
      <c r="K21" s="27"/>
      <c r="L21" s="27"/>
      <c r="M21" s="27"/>
      <c r="N21" s="69"/>
      <c r="O21" s="27"/>
      <c r="P21" s="69"/>
      <c r="Q21" s="103"/>
      <c r="R21" s="10"/>
      <c r="S21" s="10"/>
      <c r="T21" s="104"/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21"/>
      <c r="B22" s="43"/>
      <c r="C22" s="44"/>
      <c r="D22" s="48"/>
      <c r="E22" s="25"/>
      <c r="F22" s="25"/>
      <c r="G22" s="45"/>
      <c r="H22" s="52"/>
      <c r="I22" s="27"/>
      <c r="J22" s="27"/>
      <c r="K22" s="27"/>
      <c r="L22" s="27"/>
      <c r="M22" s="27"/>
      <c r="N22" s="69"/>
      <c r="O22" s="27"/>
      <c r="P22" s="69"/>
      <c r="Q22" s="103"/>
      <c r="R22" s="10"/>
      <c r="S22" s="10"/>
      <c r="T22" s="104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6"/>
      <c r="B23" s="53"/>
      <c r="C23" s="54"/>
      <c r="D23" s="55"/>
      <c r="E23" s="40"/>
      <c r="F23" s="40"/>
      <c r="G23" s="41"/>
      <c r="H23" s="56"/>
      <c r="I23" s="78"/>
      <c r="J23" s="78"/>
      <c r="K23" s="78"/>
      <c r="L23" s="78"/>
      <c r="M23" s="78"/>
      <c r="N23" s="79"/>
      <c r="O23" s="78"/>
      <c r="P23" s="79"/>
      <c r="Q23" s="105"/>
      <c r="R23" s="106"/>
      <c r="S23" s="106"/>
      <c r="T23" s="107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6"/>
      <c r="B24" s="53"/>
      <c r="C24" s="54"/>
      <c r="D24" s="55"/>
      <c r="E24" s="40"/>
      <c r="F24" s="40"/>
      <c r="G24" s="41"/>
      <c r="H24" s="56"/>
      <c r="I24" s="78"/>
      <c r="J24" s="78"/>
      <c r="K24" s="78"/>
      <c r="L24" s="78"/>
      <c r="M24" s="78"/>
      <c r="N24" s="79"/>
      <c r="O24" s="78"/>
      <c r="P24" s="79"/>
      <c r="Q24" s="105"/>
      <c r="R24" s="106"/>
      <c r="S24" s="106"/>
      <c r="T24" s="107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36"/>
      <c r="B25" s="53"/>
      <c r="C25" s="54"/>
      <c r="D25" s="55"/>
      <c r="E25" s="40"/>
      <c r="F25" s="40"/>
      <c r="G25" s="41"/>
      <c r="H25" s="56"/>
      <c r="I25" s="78"/>
      <c r="J25" s="78"/>
      <c r="K25" s="78"/>
      <c r="L25" s="78"/>
      <c r="M25" s="78"/>
      <c r="N25" s="79"/>
      <c r="O25" s="78"/>
      <c r="P25" s="79"/>
      <c r="Q25" s="105"/>
      <c r="R25" s="106"/>
      <c r="S25" s="106"/>
      <c r="T25" s="107"/>
      <c r="U25" s="10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7">
        <f>SUM(C8:C25)</f>
        <v>711503.33</v>
      </c>
      <c r="D26" s="58">
        <f>SUM(D8:D25)</f>
        <v>2000</v>
      </c>
      <c r="E26" s="59"/>
      <c r="F26" s="59"/>
      <c r="G26" s="59"/>
      <c r="H26" s="57" t="s">
        <v>56</v>
      </c>
      <c r="I26" s="70">
        <f>SUM(I8:I25)</f>
        <v>3049.3</v>
      </c>
      <c r="J26" s="59"/>
      <c r="K26" s="70">
        <f>SUM(K8:K18)</f>
        <v>3049.3</v>
      </c>
      <c r="L26" s="70"/>
      <c r="M26" s="70">
        <f>SUM(M8:M25)</f>
        <v>8000</v>
      </c>
      <c r="N26" s="57" t="s">
        <v>56</v>
      </c>
      <c r="O26" s="70">
        <f>SUM(O8:O25)</f>
        <v>0</v>
      </c>
      <c r="P26" s="57" t="s">
        <v>56</v>
      </c>
      <c r="Q26" s="57" t="s">
        <v>56</v>
      </c>
      <c r="R26" s="57"/>
      <c r="S26" s="57"/>
      <c r="T26" s="70">
        <f>SUM(T8:T25)</f>
        <v>699364.73</v>
      </c>
      <c r="U26" s="109">
        <f>D26+C26-T26-I26-K26-M26-O26</f>
        <v>40.0000000000909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0" t="s">
        <v>57</v>
      </c>
      <c r="B27" s="60"/>
      <c r="C27" s="60" t="s">
        <v>58</v>
      </c>
      <c r="D27" s="60"/>
      <c r="E27" s="60"/>
      <c r="F27" s="61">
        <f>O27</f>
        <v>209603.33</v>
      </c>
      <c r="G27" s="62"/>
      <c r="H27" s="63" t="s">
        <v>59</v>
      </c>
      <c r="I27" s="81"/>
      <c r="J27" s="81"/>
      <c r="K27" s="81"/>
      <c r="L27" s="81"/>
      <c r="M27" s="82"/>
      <c r="N27" s="60" t="s">
        <v>60</v>
      </c>
      <c r="O27" s="83">
        <v>209603.33</v>
      </c>
      <c r="P27" s="84"/>
      <c r="Q27" s="84"/>
      <c r="R27" s="84"/>
      <c r="S27" s="84"/>
      <c r="T27" s="84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0"/>
      <c r="B28" s="60"/>
      <c r="C28" s="60" t="s">
        <v>61</v>
      </c>
      <c r="D28" s="60"/>
      <c r="E28" s="60"/>
      <c r="F28" s="61">
        <v>0</v>
      </c>
      <c r="G28" s="62"/>
      <c r="H28" s="64"/>
      <c r="I28" s="85"/>
      <c r="J28" s="85"/>
      <c r="K28" s="85"/>
      <c r="L28" s="85"/>
      <c r="M28" s="86"/>
      <c r="N28" s="60" t="s">
        <v>62</v>
      </c>
      <c r="O28" s="87">
        <f>O27</f>
        <v>209603.33</v>
      </c>
      <c r="P28" s="88"/>
      <c r="Q28" s="88"/>
      <c r="R28" s="88"/>
      <c r="S28" s="88"/>
      <c r="T28" s="88"/>
      <c r="U28" s="111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5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89">
        <v>13519</v>
      </c>
      <c r="R2" s="68" t="s">
        <v>5</v>
      </c>
      <c r="S2" s="68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10">
        <v>1016433.33</v>
      </c>
      <c r="D3" s="10"/>
      <c r="E3" s="10"/>
      <c r="F3" s="10" t="s">
        <v>7</v>
      </c>
      <c r="G3" s="11" t="s">
        <v>8</v>
      </c>
      <c r="H3" s="6" t="s">
        <v>9</v>
      </c>
      <c r="I3" s="6"/>
      <c r="J3" s="21" t="s">
        <v>10</v>
      </c>
      <c r="K3" s="21"/>
      <c r="L3" s="21"/>
      <c r="M3" s="21"/>
      <c r="N3" s="21"/>
      <c r="O3" s="6" t="s">
        <v>11</v>
      </c>
      <c r="P3" s="6"/>
      <c r="Q3" s="21" t="s">
        <v>12</v>
      </c>
      <c r="R3" s="92" t="s">
        <v>13</v>
      </c>
      <c r="S3" s="93"/>
      <c r="T3" s="94" t="s">
        <v>14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0"/>
      <c r="D4" s="10"/>
      <c r="E4" s="10"/>
      <c r="F4" s="10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21"/>
      <c r="O4" s="6" t="s">
        <v>19</v>
      </c>
      <c r="P4" s="6"/>
      <c r="Q4" s="69" t="s">
        <v>20</v>
      </c>
      <c r="R4" s="10" t="s">
        <v>21</v>
      </c>
      <c r="S4" s="69" t="s">
        <v>22</v>
      </c>
      <c r="T4" s="95" t="s">
        <v>23</v>
      </c>
      <c r="U4" s="96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7" t="s">
        <v>30</v>
      </c>
      <c r="R5" s="98"/>
      <c r="S5" s="98"/>
      <c r="T5" s="95" t="s">
        <v>31</v>
      </c>
      <c r="U5" s="99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0" t="s">
        <v>38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68" t="s">
        <v>46</v>
      </c>
      <c r="L7" s="68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1">
        <v>1</v>
      </c>
      <c r="B8" s="22">
        <v>44342</v>
      </c>
      <c r="C8" s="44"/>
      <c r="D8" s="24">
        <v>2000</v>
      </c>
      <c r="E8" s="25" t="s">
        <v>51</v>
      </c>
      <c r="F8" s="26" t="s">
        <v>52</v>
      </c>
      <c r="G8" s="27"/>
      <c r="H8" s="28"/>
      <c r="I8" s="27"/>
      <c r="J8" s="49"/>
      <c r="K8" s="21"/>
      <c r="L8" s="21"/>
      <c r="M8" s="27"/>
      <c r="N8" s="69" t="s">
        <v>53</v>
      </c>
      <c r="O8" s="70"/>
      <c r="P8" s="10"/>
      <c r="Q8" s="102" t="s">
        <v>54</v>
      </c>
      <c r="R8" s="72"/>
      <c r="S8" s="72"/>
      <c r="T8" s="33">
        <v>2000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1">
        <v>2</v>
      </c>
      <c r="B9" s="22">
        <v>44390</v>
      </c>
      <c r="C9" s="112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49"/>
      <c r="K9" s="71">
        <v>3049.3</v>
      </c>
      <c r="L9" s="72" t="s">
        <v>65</v>
      </c>
      <c r="M9" s="27">
        <v>100</v>
      </c>
      <c r="N9" s="69" t="s">
        <v>66</v>
      </c>
      <c r="O9" s="70"/>
      <c r="P9" s="10"/>
      <c r="Q9" s="102" t="s">
        <v>67</v>
      </c>
      <c r="R9" s="10">
        <v>108000</v>
      </c>
      <c r="S9" s="10"/>
      <c r="T9" s="33">
        <v>108000</v>
      </c>
      <c r="U9" s="7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1"/>
      <c r="B10" s="22"/>
      <c r="C10" s="44"/>
      <c r="D10" s="24"/>
      <c r="E10" s="25"/>
      <c r="F10" s="25"/>
      <c r="G10" s="29"/>
      <c r="H10" s="28"/>
      <c r="J10" s="30"/>
      <c r="K10" s="21"/>
      <c r="L10" s="21"/>
      <c r="M10" s="27">
        <v>500</v>
      </c>
      <c r="N10" s="69" t="s">
        <v>68</v>
      </c>
      <c r="O10" s="70"/>
      <c r="P10" s="10"/>
      <c r="Q10" s="102"/>
      <c r="R10" s="10"/>
      <c r="S10" s="10"/>
      <c r="T10" s="33"/>
      <c r="U10" s="7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1"/>
      <c r="B11" s="22"/>
      <c r="C11" s="112"/>
      <c r="D11" s="24"/>
      <c r="E11" s="25"/>
      <c r="F11" s="25"/>
      <c r="G11" s="30"/>
      <c r="H11" s="28"/>
      <c r="I11" s="27"/>
      <c r="J11" s="49"/>
      <c r="K11" s="72"/>
      <c r="L11" s="72"/>
      <c r="M11" s="27">
        <v>7500</v>
      </c>
      <c r="N11" s="69" t="s">
        <v>69</v>
      </c>
      <c r="O11" s="73"/>
      <c r="P11" s="74"/>
      <c r="Q11" s="102"/>
      <c r="R11" s="10"/>
      <c r="S11" s="10"/>
      <c r="T11" s="33"/>
      <c r="U11" s="7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1">
        <v>3</v>
      </c>
      <c r="B12" s="22">
        <v>44398</v>
      </c>
      <c r="C12" s="44"/>
      <c r="D12" s="24"/>
      <c r="E12" s="26"/>
      <c r="F12" s="25"/>
      <c r="G12" s="30"/>
      <c r="H12" s="28"/>
      <c r="I12" s="27"/>
      <c r="J12" s="30"/>
      <c r="K12" s="21"/>
      <c r="L12" s="21"/>
      <c r="M12" s="27">
        <v>100</v>
      </c>
      <c r="N12" s="69" t="s">
        <v>66</v>
      </c>
      <c r="O12" s="70"/>
      <c r="P12" s="10"/>
      <c r="Q12" s="102" t="s">
        <v>70</v>
      </c>
      <c r="R12" s="10">
        <v>320100</v>
      </c>
      <c r="S12" s="10"/>
      <c r="T12" s="33">
        <v>182831.4</v>
      </c>
      <c r="U12" s="7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44"/>
      <c r="D13" s="24"/>
      <c r="E13" s="25"/>
      <c r="F13" s="25"/>
      <c r="G13" s="30"/>
      <c r="H13" s="28"/>
      <c r="I13" s="27"/>
      <c r="J13" s="30"/>
      <c r="K13" s="72"/>
      <c r="L13" s="72"/>
      <c r="M13" s="27">
        <v>-200</v>
      </c>
      <c r="N13" s="69" t="s">
        <v>71</v>
      </c>
      <c r="O13" s="75"/>
      <c r="P13" s="74"/>
      <c r="Q13" s="102"/>
      <c r="R13" s="10"/>
      <c r="S13" s="10"/>
      <c r="T13" s="33"/>
      <c r="U13" s="7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21">
        <v>4</v>
      </c>
      <c r="B14" s="31">
        <v>44502</v>
      </c>
      <c r="C14" s="44">
        <v>406573.33</v>
      </c>
      <c r="D14" s="24"/>
      <c r="E14" s="25" t="s">
        <v>63</v>
      </c>
      <c r="F14" s="25" t="s">
        <v>64</v>
      </c>
      <c r="G14" s="30"/>
      <c r="H14" s="28">
        <v>0.01</v>
      </c>
      <c r="I14" s="27">
        <v>4065.73</v>
      </c>
      <c r="J14" s="30"/>
      <c r="K14" s="21">
        <v>4065.73</v>
      </c>
      <c r="L14" s="21" t="s">
        <v>65</v>
      </c>
      <c r="M14" s="27">
        <v>200</v>
      </c>
      <c r="N14" s="69" t="s">
        <v>66</v>
      </c>
      <c r="O14" s="70"/>
      <c r="P14" s="10"/>
      <c r="Q14" s="103" t="s">
        <v>72</v>
      </c>
      <c r="R14" s="10">
        <v>197200</v>
      </c>
      <c r="S14" s="10"/>
      <c r="T14" s="33">
        <v>196930</v>
      </c>
      <c r="U14" s="7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21"/>
      <c r="B15" s="32"/>
      <c r="C15" s="44"/>
      <c r="D15" s="113"/>
      <c r="E15" s="25"/>
      <c r="F15" s="25"/>
      <c r="G15" s="30"/>
      <c r="H15" s="28"/>
      <c r="I15" s="27">
        <v>-4065.73</v>
      </c>
      <c r="J15" s="30"/>
      <c r="K15" s="72">
        <v>-4065.73</v>
      </c>
      <c r="L15" s="72"/>
      <c r="M15" s="27">
        <v>-200</v>
      </c>
      <c r="N15" s="69"/>
      <c r="O15" s="70"/>
      <c r="P15" s="10"/>
      <c r="Q15" s="102"/>
      <c r="R15" s="10"/>
      <c r="S15" s="10"/>
      <c r="T15" s="33"/>
      <c r="U15" s="7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1">
        <v>5</v>
      </c>
      <c r="B16" s="34">
        <v>44512</v>
      </c>
      <c r="C16" s="44"/>
      <c r="D16" s="113"/>
      <c r="E16" s="25"/>
      <c r="F16" s="25"/>
      <c r="G16" s="30"/>
      <c r="H16" s="28"/>
      <c r="I16" s="27"/>
      <c r="J16" s="30"/>
      <c r="K16" s="72"/>
      <c r="L16" s="72"/>
      <c r="M16" s="27"/>
      <c r="N16" s="69"/>
      <c r="O16" s="70"/>
      <c r="P16" s="10"/>
      <c r="Q16" s="102" t="s">
        <v>73</v>
      </c>
      <c r="R16" s="10">
        <v>232000</v>
      </c>
      <c r="S16" s="10"/>
      <c r="T16" s="33">
        <v>209603.33</v>
      </c>
      <c r="U16" s="7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36">
        <v>6</v>
      </c>
      <c r="B17" s="37">
        <v>44517</v>
      </c>
      <c r="C17" s="54"/>
      <c r="D17" s="55">
        <v>30000</v>
      </c>
      <c r="E17" s="40" t="s">
        <v>74</v>
      </c>
      <c r="F17" s="114" t="s">
        <v>75</v>
      </c>
      <c r="G17" s="115"/>
      <c r="H17" s="116"/>
      <c r="I17" s="78"/>
      <c r="J17" s="78"/>
      <c r="K17" s="36"/>
      <c r="L17" s="36"/>
      <c r="M17" s="78"/>
      <c r="N17" s="79"/>
      <c r="O17" s="78"/>
      <c r="P17" s="79"/>
      <c r="Q17" s="105" t="s">
        <v>76</v>
      </c>
      <c r="R17" s="106"/>
      <c r="S17" s="106"/>
      <c r="T17" s="107">
        <v>30000</v>
      </c>
      <c r="U17" s="7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3"/>
      <c r="C18" s="44"/>
      <c r="D18" s="48"/>
      <c r="E18" s="49"/>
      <c r="F18" s="50"/>
      <c r="G18" s="45"/>
      <c r="H18" s="51"/>
      <c r="I18" s="27"/>
      <c r="J18" s="27"/>
      <c r="K18" s="27"/>
      <c r="L18" s="27"/>
      <c r="M18" s="27"/>
      <c r="N18" s="69"/>
      <c r="O18" s="27"/>
      <c r="P18" s="69"/>
      <c r="Q18" s="117"/>
      <c r="R18" s="10"/>
      <c r="S18" s="10"/>
      <c r="T18" s="104"/>
      <c r="U18" s="7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1"/>
      <c r="B19" s="43"/>
      <c r="C19" s="44"/>
      <c r="D19" s="48"/>
      <c r="E19" s="25"/>
      <c r="F19" s="25"/>
      <c r="G19" s="45"/>
      <c r="H19" s="52"/>
      <c r="I19" s="27"/>
      <c r="J19" s="27"/>
      <c r="K19" s="49"/>
      <c r="L19" s="49"/>
      <c r="M19" s="27"/>
      <c r="N19" s="69"/>
      <c r="O19" s="27"/>
      <c r="P19" s="69"/>
      <c r="Q19" s="117"/>
      <c r="R19" s="10"/>
      <c r="S19" s="10"/>
      <c r="T19" s="104"/>
      <c r="U19" s="7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3"/>
      <c r="C20" s="47"/>
      <c r="D20" s="48"/>
      <c r="E20" s="49"/>
      <c r="F20" s="50"/>
      <c r="G20" s="45"/>
      <c r="H20" s="51"/>
      <c r="I20" s="27"/>
      <c r="J20" s="27"/>
      <c r="K20" s="27"/>
      <c r="L20" s="27"/>
      <c r="M20" s="27"/>
      <c r="N20" s="69"/>
      <c r="O20" s="27"/>
      <c r="P20" s="69"/>
      <c r="Q20" s="103"/>
      <c r="R20" s="10"/>
      <c r="S20" s="10"/>
      <c r="T20" s="104"/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3"/>
      <c r="C21" s="44"/>
      <c r="D21" s="48"/>
      <c r="E21" s="25"/>
      <c r="F21" s="25"/>
      <c r="G21" s="45"/>
      <c r="H21" s="52"/>
      <c r="I21" s="27"/>
      <c r="J21" s="27"/>
      <c r="K21" s="27"/>
      <c r="L21" s="27"/>
      <c r="M21" s="27"/>
      <c r="N21" s="69"/>
      <c r="O21" s="27"/>
      <c r="P21" s="69"/>
      <c r="Q21" s="103"/>
      <c r="R21" s="10"/>
      <c r="S21" s="10"/>
      <c r="T21" s="104"/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21"/>
      <c r="B22" s="43"/>
      <c r="C22" s="44"/>
      <c r="D22" s="48"/>
      <c r="E22" s="25"/>
      <c r="F22" s="25"/>
      <c r="G22" s="45"/>
      <c r="H22" s="52"/>
      <c r="I22" s="27"/>
      <c r="J22" s="27"/>
      <c r="K22" s="27"/>
      <c r="L22" s="27"/>
      <c r="M22" s="27"/>
      <c r="N22" s="69"/>
      <c r="O22" s="27"/>
      <c r="P22" s="69"/>
      <c r="Q22" s="103"/>
      <c r="R22" s="10"/>
      <c r="S22" s="10"/>
      <c r="T22" s="104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6"/>
      <c r="B23" s="53"/>
      <c r="C23" s="54"/>
      <c r="D23" s="55"/>
      <c r="E23" s="40"/>
      <c r="F23" s="40"/>
      <c r="G23" s="41"/>
      <c r="H23" s="56"/>
      <c r="I23" s="78"/>
      <c r="J23" s="78"/>
      <c r="K23" s="78"/>
      <c r="L23" s="78"/>
      <c r="M23" s="78"/>
      <c r="N23" s="79"/>
      <c r="O23" s="78"/>
      <c r="P23" s="79"/>
      <c r="Q23" s="105"/>
      <c r="R23" s="106"/>
      <c r="S23" s="106"/>
      <c r="T23" s="107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6"/>
      <c r="B24" s="53"/>
      <c r="C24" s="54"/>
      <c r="D24" s="55"/>
      <c r="E24" s="40"/>
      <c r="F24" s="40"/>
      <c r="G24" s="41"/>
      <c r="H24" s="56"/>
      <c r="I24" s="78"/>
      <c r="J24" s="78"/>
      <c r="K24" s="78"/>
      <c r="L24" s="78"/>
      <c r="M24" s="78"/>
      <c r="N24" s="79"/>
      <c r="O24" s="78"/>
      <c r="P24" s="79"/>
      <c r="Q24" s="105"/>
      <c r="R24" s="106"/>
      <c r="S24" s="106"/>
      <c r="T24" s="107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36"/>
      <c r="B25" s="53"/>
      <c r="C25" s="54"/>
      <c r="D25" s="55"/>
      <c r="E25" s="40"/>
      <c r="F25" s="40"/>
      <c r="G25" s="41"/>
      <c r="H25" s="56"/>
      <c r="I25" s="78"/>
      <c r="J25" s="78"/>
      <c r="K25" s="78"/>
      <c r="L25" s="78"/>
      <c r="M25" s="78"/>
      <c r="N25" s="79"/>
      <c r="O25" s="78"/>
      <c r="P25" s="79"/>
      <c r="Q25" s="105"/>
      <c r="R25" s="106"/>
      <c r="S25" s="106"/>
      <c r="T25" s="107"/>
      <c r="U25" s="10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7">
        <f>SUM(C8:C25)</f>
        <v>711503.33</v>
      </c>
      <c r="D26" s="58">
        <f>SUM(D8:D25)</f>
        <v>32000</v>
      </c>
      <c r="E26" s="59"/>
      <c r="F26" s="59"/>
      <c r="G26" s="59"/>
      <c r="H26" s="57" t="s">
        <v>56</v>
      </c>
      <c r="I26" s="70">
        <f>SUM(I8:I25)</f>
        <v>3049.3</v>
      </c>
      <c r="J26" s="59"/>
      <c r="K26" s="70">
        <f>SUM(K8:K18)</f>
        <v>3049.3</v>
      </c>
      <c r="L26" s="70"/>
      <c r="M26" s="70">
        <f>SUM(M8:M25)</f>
        <v>8000</v>
      </c>
      <c r="N26" s="57" t="s">
        <v>56</v>
      </c>
      <c r="O26" s="70">
        <f>SUM(O8:O25)</f>
        <v>0</v>
      </c>
      <c r="P26" s="57" t="s">
        <v>56</v>
      </c>
      <c r="Q26" s="57" t="s">
        <v>56</v>
      </c>
      <c r="R26" s="57"/>
      <c r="S26" s="57"/>
      <c r="T26" s="70">
        <f>SUM(T8:T25)</f>
        <v>729364.73</v>
      </c>
      <c r="U26" s="109">
        <f>D26+C26-T26-I26-K26-M26-O26</f>
        <v>40.0000000000937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0" t="s">
        <v>57</v>
      </c>
      <c r="B27" s="60"/>
      <c r="C27" s="60" t="s">
        <v>58</v>
      </c>
      <c r="D27" s="60"/>
      <c r="E27" s="60"/>
      <c r="F27" s="61">
        <f>O27</f>
        <v>30000</v>
      </c>
      <c r="G27" s="62"/>
      <c r="H27" s="63" t="s">
        <v>59</v>
      </c>
      <c r="I27" s="81"/>
      <c r="J27" s="81"/>
      <c r="K27" s="81"/>
      <c r="L27" s="81"/>
      <c r="M27" s="82"/>
      <c r="N27" s="60" t="s">
        <v>60</v>
      </c>
      <c r="O27" s="83">
        <v>30000</v>
      </c>
      <c r="P27" s="84"/>
      <c r="Q27" s="84"/>
      <c r="R27" s="84"/>
      <c r="S27" s="84"/>
      <c r="T27" s="84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0"/>
      <c r="B28" s="60"/>
      <c r="C28" s="60" t="s">
        <v>61</v>
      </c>
      <c r="D28" s="60"/>
      <c r="E28" s="60"/>
      <c r="F28" s="61">
        <v>0</v>
      </c>
      <c r="G28" s="62"/>
      <c r="H28" s="64"/>
      <c r="I28" s="85"/>
      <c r="J28" s="85"/>
      <c r="K28" s="85"/>
      <c r="L28" s="85"/>
      <c r="M28" s="86"/>
      <c r="N28" s="60" t="s">
        <v>62</v>
      </c>
      <c r="O28" s="87">
        <f>O27</f>
        <v>30000</v>
      </c>
      <c r="P28" s="88"/>
      <c r="Q28" s="88"/>
      <c r="R28" s="88"/>
      <c r="S28" s="88"/>
      <c r="T28" s="88"/>
      <c r="U28" s="111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5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topLeftCell="A14" workbookViewId="0">
      <selection activeCell="C23" sqref="C23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89">
        <v>13519</v>
      </c>
      <c r="R2" s="68" t="s">
        <v>5</v>
      </c>
      <c r="S2" s="68"/>
      <c r="T2" s="90"/>
      <c r="U2" s="91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10" t="s">
        <v>7</v>
      </c>
      <c r="G3" s="11">
        <v>44264</v>
      </c>
      <c r="H3" s="6" t="s">
        <v>9</v>
      </c>
      <c r="I3" s="6"/>
      <c r="J3" s="21" t="s">
        <v>77</v>
      </c>
      <c r="K3" s="21"/>
      <c r="L3" s="21"/>
      <c r="M3" s="21"/>
      <c r="N3" s="21"/>
      <c r="O3" s="6" t="s">
        <v>11</v>
      </c>
      <c r="P3" s="6"/>
      <c r="Q3" s="21" t="s">
        <v>12</v>
      </c>
      <c r="R3" s="92" t="s">
        <v>13</v>
      </c>
      <c r="S3" s="93"/>
      <c r="T3" s="94" t="s">
        <v>14</v>
      </c>
      <c r="U3" s="9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>
        <v>1009235.21</v>
      </c>
      <c r="D4" s="9"/>
      <c r="E4" s="9"/>
      <c r="F4" s="10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21"/>
      <c r="O4" s="6" t="s">
        <v>19</v>
      </c>
      <c r="P4" s="6"/>
      <c r="Q4" s="69" t="s">
        <v>20</v>
      </c>
      <c r="R4" s="10" t="s">
        <v>21</v>
      </c>
      <c r="S4" s="69" t="s">
        <v>22</v>
      </c>
      <c r="T4" s="95" t="s">
        <v>23</v>
      </c>
      <c r="U4" s="96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3" t="s">
        <v>27</v>
      </c>
      <c r="L5" s="14"/>
      <c r="M5" s="13" t="s">
        <v>28</v>
      </c>
      <c r="N5" s="15"/>
      <c r="O5" s="13" t="s">
        <v>29</v>
      </c>
      <c r="P5" s="15"/>
      <c r="Q5" s="97" t="s">
        <v>30</v>
      </c>
      <c r="R5" s="98"/>
      <c r="S5" s="98"/>
      <c r="T5" s="95" t="s">
        <v>31</v>
      </c>
      <c r="U5" s="99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17" t="s">
        <v>35</v>
      </c>
      <c r="L6" s="18"/>
      <c r="M6" s="17" t="s">
        <v>36</v>
      </c>
      <c r="N6" s="19"/>
      <c r="O6" s="17" t="s">
        <v>37</v>
      </c>
      <c r="P6" s="19"/>
      <c r="Q6" s="100" t="s">
        <v>38</v>
      </c>
      <c r="R6" s="101"/>
      <c r="S6" s="101"/>
      <c r="T6" s="95"/>
      <c r="U6" s="99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10" t="s">
        <v>42</v>
      </c>
      <c r="F7" s="10" t="s">
        <v>43</v>
      </c>
      <c r="G7" s="20" t="s">
        <v>44</v>
      </c>
      <c r="H7" s="6" t="s">
        <v>45</v>
      </c>
      <c r="I7" s="10" t="s">
        <v>46</v>
      </c>
      <c r="J7" s="10" t="s">
        <v>47</v>
      </c>
      <c r="K7" s="68" t="s">
        <v>46</v>
      </c>
      <c r="L7" s="68" t="s">
        <v>47</v>
      </c>
      <c r="M7" s="10" t="s">
        <v>46</v>
      </c>
      <c r="N7" s="6" t="s">
        <v>47</v>
      </c>
      <c r="O7" s="6" t="s">
        <v>46</v>
      </c>
      <c r="P7" s="6" t="s">
        <v>47</v>
      </c>
      <c r="Q7" s="10" t="s">
        <v>48</v>
      </c>
      <c r="R7" s="10" t="s">
        <v>49</v>
      </c>
      <c r="S7" s="10" t="s">
        <v>50</v>
      </c>
      <c r="T7" s="95"/>
      <c r="U7" s="99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1">
        <v>1</v>
      </c>
      <c r="B8" s="22">
        <v>44342</v>
      </c>
      <c r="C8" s="23"/>
      <c r="D8" s="24">
        <v>2000</v>
      </c>
      <c r="E8" s="25" t="s">
        <v>51</v>
      </c>
      <c r="F8" s="26" t="s">
        <v>52</v>
      </c>
      <c r="G8" s="27"/>
      <c r="H8" s="28"/>
      <c r="I8" s="27"/>
      <c r="J8" s="49"/>
      <c r="K8" s="21"/>
      <c r="L8" s="21"/>
      <c r="M8" s="27"/>
      <c r="N8" s="69" t="s">
        <v>53</v>
      </c>
      <c r="O8" s="70"/>
      <c r="P8" s="10"/>
      <c r="Q8" s="102" t="s">
        <v>54</v>
      </c>
      <c r="R8" s="72"/>
      <c r="S8" s="72"/>
      <c r="T8" s="33">
        <v>2000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1">
        <v>2</v>
      </c>
      <c r="B9" s="22">
        <v>44390</v>
      </c>
      <c r="C9" s="23">
        <v>304930</v>
      </c>
      <c r="D9" s="24"/>
      <c r="E9" s="25" t="s">
        <v>63</v>
      </c>
      <c r="F9" s="25" t="s">
        <v>64</v>
      </c>
      <c r="G9" s="29"/>
      <c r="H9" s="28">
        <v>0.01</v>
      </c>
      <c r="I9" s="27">
        <f>C9*H9</f>
        <v>3049.3</v>
      </c>
      <c r="J9" s="49"/>
      <c r="K9" s="71">
        <v>3049.3</v>
      </c>
      <c r="L9" s="72" t="s">
        <v>65</v>
      </c>
      <c r="M9" s="27">
        <v>100</v>
      </c>
      <c r="N9" s="69" t="s">
        <v>66</v>
      </c>
      <c r="O9" s="70"/>
      <c r="P9" s="10"/>
      <c r="Q9" s="102" t="s">
        <v>67</v>
      </c>
      <c r="R9" s="10">
        <v>108000</v>
      </c>
      <c r="S9" s="10"/>
      <c r="T9" s="33">
        <v>108000</v>
      </c>
      <c r="U9" s="7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1"/>
      <c r="B10" s="22"/>
      <c r="C10" s="23"/>
      <c r="D10" s="24"/>
      <c r="E10" s="25"/>
      <c r="F10" s="25"/>
      <c r="G10" s="29"/>
      <c r="H10" s="28"/>
      <c r="J10" s="30"/>
      <c r="K10" s="21"/>
      <c r="L10" s="21"/>
      <c r="M10" s="27">
        <v>500</v>
      </c>
      <c r="N10" s="69" t="s">
        <v>68</v>
      </c>
      <c r="O10" s="70"/>
      <c r="P10" s="10"/>
      <c r="Q10" s="102"/>
      <c r="R10" s="10"/>
      <c r="S10" s="10"/>
      <c r="T10" s="33"/>
      <c r="U10" s="7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1"/>
      <c r="B11" s="22"/>
      <c r="C11" s="23"/>
      <c r="D11" s="24"/>
      <c r="E11" s="25"/>
      <c r="F11" s="25"/>
      <c r="G11" s="30"/>
      <c r="H11" s="28"/>
      <c r="I11" s="27"/>
      <c r="J11" s="49"/>
      <c r="K11" s="72"/>
      <c r="L11" s="72"/>
      <c r="M11" s="27">
        <v>7500</v>
      </c>
      <c r="N11" s="69" t="s">
        <v>69</v>
      </c>
      <c r="O11" s="73"/>
      <c r="P11" s="74"/>
      <c r="Q11" s="102"/>
      <c r="R11" s="10"/>
      <c r="S11" s="10"/>
      <c r="T11" s="33"/>
      <c r="U11" s="7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1">
        <v>3</v>
      </c>
      <c r="B12" s="22">
        <v>44398</v>
      </c>
      <c r="C12" s="23"/>
      <c r="D12" s="24"/>
      <c r="E12" s="26"/>
      <c r="F12" s="25"/>
      <c r="G12" s="30"/>
      <c r="H12" s="28"/>
      <c r="I12" s="27"/>
      <c r="J12" s="30"/>
      <c r="K12" s="21"/>
      <c r="L12" s="21"/>
      <c r="M12" s="27">
        <v>100</v>
      </c>
      <c r="N12" s="69" t="s">
        <v>66</v>
      </c>
      <c r="O12" s="70"/>
      <c r="P12" s="10"/>
      <c r="Q12" s="102" t="s">
        <v>70</v>
      </c>
      <c r="R12" s="10">
        <v>320100</v>
      </c>
      <c r="S12" s="10"/>
      <c r="T12" s="33">
        <v>182831.4</v>
      </c>
      <c r="U12" s="7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23"/>
      <c r="D13" s="24"/>
      <c r="E13" s="25"/>
      <c r="F13" s="25"/>
      <c r="G13" s="30"/>
      <c r="H13" s="28"/>
      <c r="I13" s="27"/>
      <c r="J13" s="30"/>
      <c r="K13" s="72"/>
      <c r="L13" s="72"/>
      <c r="M13" s="27">
        <v>-200</v>
      </c>
      <c r="N13" s="69" t="s">
        <v>71</v>
      </c>
      <c r="O13" s="75"/>
      <c r="P13" s="74"/>
      <c r="Q13" s="102"/>
      <c r="R13" s="10"/>
      <c r="S13" s="10"/>
      <c r="T13" s="33"/>
      <c r="U13" s="7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21">
        <v>4</v>
      </c>
      <c r="B14" s="31">
        <v>44502</v>
      </c>
      <c r="C14" s="23">
        <v>406573.33</v>
      </c>
      <c r="D14" s="24"/>
      <c r="E14" s="25" t="s">
        <v>63</v>
      </c>
      <c r="F14" s="25" t="s">
        <v>64</v>
      </c>
      <c r="G14" s="30"/>
      <c r="H14" s="28">
        <v>0.01</v>
      </c>
      <c r="I14" s="27">
        <v>4065.73</v>
      </c>
      <c r="J14" s="30"/>
      <c r="K14" s="21">
        <v>4065.73</v>
      </c>
      <c r="L14" s="21" t="s">
        <v>65</v>
      </c>
      <c r="M14" s="27">
        <v>200</v>
      </c>
      <c r="N14" s="69" t="s">
        <v>66</v>
      </c>
      <c r="O14" s="70"/>
      <c r="P14" s="10"/>
      <c r="Q14" s="103" t="s">
        <v>72</v>
      </c>
      <c r="R14" s="10">
        <v>197200</v>
      </c>
      <c r="S14" s="10"/>
      <c r="T14" s="33">
        <v>196930</v>
      </c>
      <c r="U14" s="7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21"/>
      <c r="B15" s="32"/>
      <c r="C15" s="23"/>
      <c r="D15" s="33"/>
      <c r="E15" s="25"/>
      <c r="F15" s="25"/>
      <c r="G15" s="30"/>
      <c r="H15" s="28"/>
      <c r="I15" s="27">
        <v>-4065.73</v>
      </c>
      <c r="J15" s="30"/>
      <c r="K15" s="72">
        <v>-4065.73</v>
      </c>
      <c r="L15" s="72"/>
      <c r="M15" s="27">
        <v>-200</v>
      </c>
      <c r="N15" s="69"/>
      <c r="O15" s="70"/>
      <c r="P15" s="10"/>
      <c r="Q15" s="102"/>
      <c r="R15" s="10"/>
      <c r="S15" s="10"/>
      <c r="T15" s="33"/>
      <c r="U15" s="7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1">
        <v>5</v>
      </c>
      <c r="B16" s="34">
        <v>44512</v>
      </c>
      <c r="C16" s="23"/>
      <c r="D16" s="33"/>
      <c r="E16" s="25"/>
      <c r="F16" s="25"/>
      <c r="G16" s="30"/>
      <c r="H16" s="28"/>
      <c r="I16" s="27"/>
      <c r="J16" s="30"/>
      <c r="K16" s="72"/>
      <c r="L16" s="72"/>
      <c r="M16" s="27"/>
      <c r="N16" s="69"/>
      <c r="O16" s="70"/>
      <c r="P16" s="10"/>
      <c r="Q16" s="102" t="s">
        <v>73</v>
      </c>
      <c r="R16" s="10">
        <v>232000</v>
      </c>
      <c r="S16" s="10">
        <v>210000</v>
      </c>
      <c r="T16" s="33">
        <v>209603.33</v>
      </c>
      <c r="U16" s="7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1">
        <v>6</v>
      </c>
      <c r="B17" s="31">
        <v>44517</v>
      </c>
      <c r="C17" s="23"/>
      <c r="D17" s="35">
        <v>30000</v>
      </c>
      <c r="E17" s="25" t="s">
        <v>74</v>
      </c>
      <c r="F17" s="26" t="s">
        <v>75</v>
      </c>
      <c r="G17" s="29"/>
      <c r="H17" s="28"/>
      <c r="I17" s="27"/>
      <c r="J17" s="27"/>
      <c r="K17" s="21"/>
      <c r="L17" s="21"/>
      <c r="M17" s="27"/>
      <c r="N17" s="69"/>
      <c r="O17" s="27"/>
      <c r="P17" s="69"/>
      <c r="Q17" s="103" t="s">
        <v>76</v>
      </c>
      <c r="R17" s="10"/>
      <c r="S17" s="10"/>
      <c r="T17" s="104">
        <v>30000</v>
      </c>
      <c r="U17" s="7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36">
        <v>7</v>
      </c>
      <c r="B18" s="37">
        <v>44529</v>
      </c>
      <c r="C18" s="38">
        <v>297731.88</v>
      </c>
      <c r="D18" s="39"/>
      <c r="E18" s="40" t="s">
        <v>63</v>
      </c>
      <c r="F18" s="40" t="s">
        <v>64</v>
      </c>
      <c r="G18" s="41"/>
      <c r="H18" s="42">
        <v>0.01</v>
      </c>
      <c r="I18" s="76">
        <v>2977.32</v>
      </c>
      <c r="J18" s="76"/>
      <c r="K18" s="76">
        <v>2977.32</v>
      </c>
      <c r="L18" s="76" t="s">
        <v>65</v>
      </c>
      <c r="M18" s="76">
        <v>300</v>
      </c>
      <c r="N18" s="77" t="s">
        <v>66</v>
      </c>
      <c r="O18" s="78"/>
      <c r="P18" s="79"/>
      <c r="Q18" s="105" t="s">
        <v>70</v>
      </c>
      <c r="R18" s="106">
        <v>320100</v>
      </c>
      <c r="S18" s="106">
        <v>320100</v>
      </c>
      <c r="T18" s="107">
        <v>137268.6</v>
      </c>
      <c r="U18" s="7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3" customHeight="1" spans="1:16384">
      <c r="A19" s="21"/>
      <c r="B19" s="43"/>
      <c r="C19" s="44"/>
      <c r="D19" s="39">
        <v>-2000</v>
      </c>
      <c r="E19" s="40" t="s">
        <v>20</v>
      </c>
      <c r="F19" s="40"/>
      <c r="G19" s="45"/>
      <c r="H19" s="46"/>
      <c r="I19" s="33"/>
      <c r="J19" s="33"/>
      <c r="K19" s="80"/>
      <c r="L19" s="80"/>
      <c r="M19" s="76">
        <v>2500</v>
      </c>
      <c r="N19" s="77" t="s">
        <v>78</v>
      </c>
      <c r="O19" s="27"/>
      <c r="P19" s="69"/>
      <c r="Q19" s="105" t="s">
        <v>79</v>
      </c>
      <c r="R19" s="106">
        <v>135000</v>
      </c>
      <c r="S19" s="106">
        <v>135000</v>
      </c>
      <c r="T19" s="107">
        <v>135000</v>
      </c>
      <c r="U19" s="7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3" customHeight="1" spans="1:16384">
      <c r="A20" s="21"/>
      <c r="B20" s="43"/>
      <c r="C20" s="47"/>
      <c r="D20" s="48"/>
      <c r="E20" s="49"/>
      <c r="F20" s="50"/>
      <c r="G20" s="45"/>
      <c r="H20" s="51"/>
      <c r="I20" s="27"/>
      <c r="J20" s="27"/>
      <c r="K20" s="27"/>
      <c r="L20" s="27"/>
      <c r="M20" s="27"/>
      <c r="N20" s="69"/>
      <c r="O20" s="27"/>
      <c r="P20" s="69"/>
      <c r="Q20" s="105" t="s">
        <v>80</v>
      </c>
      <c r="R20" s="106"/>
      <c r="S20" s="106"/>
      <c r="T20" s="107">
        <v>14748.64</v>
      </c>
      <c r="U20" s="10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1" customHeight="1" spans="1:16384">
      <c r="A21" s="21"/>
      <c r="B21" s="43"/>
      <c r="C21" s="44"/>
      <c r="D21" s="48"/>
      <c r="E21" s="25"/>
      <c r="F21" s="25"/>
      <c r="G21" s="45"/>
      <c r="H21" s="52"/>
      <c r="I21" s="27"/>
      <c r="J21" s="27"/>
      <c r="K21" s="27"/>
      <c r="L21" s="27"/>
      <c r="M21" s="27"/>
      <c r="N21" s="69"/>
      <c r="O21" s="27"/>
      <c r="P21" s="69"/>
      <c r="Q21" s="105"/>
      <c r="R21" s="106"/>
      <c r="S21" s="106"/>
      <c r="T21" s="107"/>
      <c r="U21" s="10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21"/>
      <c r="B22" s="43"/>
      <c r="C22" s="44"/>
      <c r="D22" s="48"/>
      <c r="E22" s="25"/>
      <c r="F22" s="25"/>
      <c r="G22" s="45"/>
      <c r="H22" s="52"/>
      <c r="I22" s="27"/>
      <c r="J22" s="27"/>
      <c r="K22" s="27"/>
      <c r="L22" s="27"/>
      <c r="M22" s="27"/>
      <c r="N22" s="69"/>
      <c r="O22" s="27"/>
      <c r="P22" s="69"/>
      <c r="Q22" s="103"/>
      <c r="R22" s="10"/>
      <c r="S22" s="10"/>
      <c r="T22" s="104"/>
      <c r="U22" s="10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6"/>
      <c r="B23" s="53"/>
      <c r="C23" s="54"/>
      <c r="D23" s="55"/>
      <c r="E23" s="40"/>
      <c r="F23" s="40"/>
      <c r="G23" s="41"/>
      <c r="H23" s="56"/>
      <c r="I23" s="78"/>
      <c r="J23" s="78"/>
      <c r="K23" s="78"/>
      <c r="L23" s="78"/>
      <c r="M23" s="78"/>
      <c r="N23" s="79"/>
      <c r="O23" s="78"/>
      <c r="P23" s="79"/>
      <c r="Q23" s="105"/>
      <c r="R23" s="106"/>
      <c r="S23" s="106"/>
      <c r="T23" s="107"/>
      <c r="U23" s="10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6"/>
      <c r="B24" s="53"/>
      <c r="C24" s="54"/>
      <c r="D24" s="55"/>
      <c r="E24" s="40"/>
      <c r="F24" s="40"/>
      <c r="G24" s="41"/>
      <c r="H24" s="56"/>
      <c r="I24" s="78"/>
      <c r="J24" s="78"/>
      <c r="K24" s="78"/>
      <c r="L24" s="78"/>
      <c r="M24" s="78"/>
      <c r="N24" s="79"/>
      <c r="O24" s="78"/>
      <c r="P24" s="79"/>
      <c r="Q24" s="105"/>
      <c r="R24" s="106"/>
      <c r="S24" s="106"/>
      <c r="T24" s="107"/>
      <c r="U24" s="10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36"/>
      <c r="B25" s="53"/>
      <c r="C25" s="54"/>
      <c r="D25" s="55"/>
      <c r="E25" s="40"/>
      <c r="F25" s="40"/>
      <c r="G25" s="41"/>
      <c r="H25" s="56"/>
      <c r="I25" s="78"/>
      <c r="J25" s="78"/>
      <c r="K25" s="78"/>
      <c r="L25" s="78"/>
      <c r="M25" s="78"/>
      <c r="N25" s="79"/>
      <c r="O25" s="78"/>
      <c r="P25" s="79"/>
      <c r="Q25" s="105"/>
      <c r="R25" s="106"/>
      <c r="S25" s="106"/>
      <c r="T25" s="107"/>
      <c r="U25" s="10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7">
        <f>SUM(C8:C25)</f>
        <v>1009235.21</v>
      </c>
      <c r="D26" s="58">
        <f>SUM(D8:D25)</f>
        <v>30000</v>
      </c>
      <c r="E26" s="59"/>
      <c r="F26" s="59"/>
      <c r="G26" s="59"/>
      <c r="H26" s="57" t="s">
        <v>56</v>
      </c>
      <c r="I26" s="70">
        <f>SUM(I8:I25)</f>
        <v>6026.62</v>
      </c>
      <c r="J26" s="59"/>
      <c r="K26" s="70">
        <f>SUM(K8:K18)</f>
        <v>6026.62</v>
      </c>
      <c r="L26" s="70"/>
      <c r="M26" s="70">
        <f>SUM(M8:M25)</f>
        <v>10800</v>
      </c>
      <c r="N26" s="57" t="s">
        <v>56</v>
      </c>
      <c r="O26" s="70">
        <f>SUM(O8:O25)</f>
        <v>0</v>
      </c>
      <c r="P26" s="57" t="s">
        <v>56</v>
      </c>
      <c r="Q26" s="57" t="s">
        <v>56</v>
      </c>
      <c r="R26" s="57"/>
      <c r="S26" s="57"/>
      <c r="T26" s="70">
        <f>SUM(T8:T25)</f>
        <v>1016381.97</v>
      </c>
      <c r="U26" s="109">
        <f>D26+C26-T26-I26-K26-M26-O26</f>
        <v>1.09139364212751e-10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0" t="s">
        <v>57</v>
      </c>
      <c r="B27" s="60"/>
      <c r="C27" s="60" t="s">
        <v>58</v>
      </c>
      <c r="D27" s="60"/>
      <c r="E27" s="60"/>
      <c r="F27" s="61">
        <f>O27</f>
        <v>289017.24</v>
      </c>
      <c r="G27" s="62"/>
      <c r="H27" s="63" t="s">
        <v>59</v>
      </c>
      <c r="I27" s="81"/>
      <c r="J27" s="81"/>
      <c r="K27" s="81"/>
      <c r="L27" s="81"/>
      <c r="M27" s="82"/>
      <c r="N27" s="60" t="s">
        <v>60</v>
      </c>
      <c r="O27" s="83">
        <f>T18+T19+T20-D19</f>
        <v>289017.24</v>
      </c>
      <c r="P27" s="84"/>
      <c r="Q27" s="84"/>
      <c r="R27" s="84"/>
      <c r="S27" s="84"/>
      <c r="T27" s="84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0"/>
      <c r="B28" s="60"/>
      <c r="C28" s="60" t="s">
        <v>61</v>
      </c>
      <c r="D28" s="60"/>
      <c r="E28" s="60"/>
      <c r="F28" s="61">
        <v>0</v>
      </c>
      <c r="G28" s="62"/>
      <c r="H28" s="64"/>
      <c r="I28" s="85"/>
      <c r="J28" s="85"/>
      <c r="K28" s="85"/>
      <c r="L28" s="85"/>
      <c r="M28" s="86"/>
      <c r="N28" s="60" t="s">
        <v>62</v>
      </c>
      <c r="O28" s="87">
        <f>O27</f>
        <v>289017.24</v>
      </c>
      <c r="P28" s="88"/>
      <c r="Q28" s="88"/>
      <c r="R28" s="88"/>
      <c r="S28" s="88"/>
      <c r="T28" s="88"/>
      <c r="U28" s="111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5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1-1</vt:lpstr>
      <vt:lpstr>1-2</vt:lpstr>
      <vt:lpstr>1-3</vt:lpstr>
      <vt:lpstr>2-1</vt:lpstr>
      <vt:lpstr>2-2</vt:lpstr>
      <vt:lpstr>2-3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2021-12-13T02:52:43Z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F68181F6B9634207A95492B065FDA041</vt:lpwstr>
  </property>
</Properties>
</file>