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2-3" sheetId="16" r:id="rId6"/>
  </sheets>
  <calcPr calcId="144525"/>
</workbook>
</file>

<file path=xl/sharedStrings.xml><?xml version="1.0" encoding="utf-8"?>
<sst xmlns="http://schemas.openxmlformats.org/spreadsheetml/2006/main" count="510" uniqueCount="76">
  <si>
    <t xml:space="preserve">工程款支付证书 </t>
  </si>
  <si>
    <t>工程名称</t>
  </si>
  <si>
    <t>歙县农村公路扩面延伸工程岔口镇大孟至水塘坞公路硬化工程</t>
  </si>
  <si>
    <t>建设单位</t>
  </si>
  <si>
    <t>ERP编号</t>
  </si>
  <si>
    <t>档案编号</t>
  </si>
  <si>
    <t>合同金额</t>
  </si>
  <si>
    <t>中标时间</t>
  </si>
  <si>
    <t>2021.3.9</t>
  </si>
  <si>
    <t>已提供工程资料</t>
  </si>
  <si>
    <t>中标通知书、施工合同、不领章承诺书、投资协议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</si>
  <si>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</si>
  <si>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</si>
  <si>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</si>
  <si>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</si>
  <si>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</si>
  <si>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</si>
  <si>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</si>
  <si>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</si>
  <si>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</si>
  <si>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</si>
  <si>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</si>
  <si>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</si>
  <si>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</si>
  <si>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</si>
  <si>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</si>
  <si>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</si>
  <si>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</si>
  <si>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</si>
  <si>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</si>
  <si>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</si>
  <si>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</si>
  <si>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</si>
  <si>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</si>
  <si>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</si>
  <si>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</si>
  <si>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</si>
  <si>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</si>
  <si>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</si>
  <si>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</si>
  <si>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</si>
  <si>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</si>
  <si>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</si>
  <si>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</si>
  <si>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</si>
  <si>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</si>
  <si>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</si>
  <si>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</si>
  <si>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</si>
  <si>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</si>
  <si>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</si>
  <si>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徽行包河工业园支行</t>
  </si>
  <si>
    <t>5206 7432 3131 0000 02</t>
  </si>
  <si>
    <t>转账费下次扣</t>
  </si>
  <si>
    <t>新华人寿保险股份有限公司黄山中心支公司-一切险
开户行：工行黄山荷花池支行
账号：1310 0913 2902 4900 137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</si>
  <si>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</si>
  <si>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</si>
  <si>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</si>
  <si>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</si>
  <si>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</si>
  <si>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</si>
  <si>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</si>
  <si>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</si>
  <si>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中行合肥蜀山支行</t>
  </si>
  <si>
    <t>1752 5719 0682</t>
  </si>
  <si>
    <t>1%企税</t>
  </si>
  <si>
    <t>转账费</t>
  </si>
  <si>
    <t>歙县大杰工程机械租赁行-机械租赁
开户行：中国工商银行歙县支行
账号：1310 0940 0920 0071 753</t>
  </si>
  <si>
    <t>2021/6/8外经证</t>
  </si>
  <si>
    <t>建造师占用费2500*3</t>
  </si>
  <si>
    <t>黄山韶川建设工程有限公司-劳务
开户行：中国银行歙县支行
账号：1857 5798 6352</t>
  </si>
  <si>
    <t>转账费已转宛建军卡号</t>
  </si>
  <si>
    <t>吴建明（歙县大建建材店）-黄沙石子水泥片石
开户行：歙县农村商业银行北岸支行
账号：6217 7883 6340 1682 608</t>
  </si>
  <si>
    <t>罗旅平（歙县老罗建材店）-水泥
开户行：歙县农村商业银行北岸支行
账号：6229 5381 0340 0602 506</t>
  </si>
  <si>
    <t>徽商</t>
  </si>
  <si>
    <t>5206 8432 3131 0000 02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</si>
</sst>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 "/>
    <numFmt numFmtId="41" formatCode="_ * #,##0_ ;_ * \-#,##0_ ;_ * &quot;-&quot;_ ;_ @_ "/>
    <numFmt numFmtId="177" formatCode="yy/m/d;@"/>
    <numFmt numFmtId="43" formatCode="_ * #,##0.00_ ;_ * \-#,##0.00_ ;_ * &quot;-&quot;??_ ;_ @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8" borderId="14" applyNumberFormat="0" applyAlignment="0" applyProtection="0">
      <alignment vertical="center"/>
    </xf>
    <xf numFmtId="44" fontId="18" fillId="0" borderId="0">
      <protection locked="0"/>
    </xf>
    <xf numFmtId="41" fontId="19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7" borderId="16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9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3" fillId="24" borderId="19" applyNumberFormat="0" applyAlignment="0" applyProtection="0">
      <alignment vertical="center"/>
    </xf>
    <xf numFmtId="0" fontId="34" fillId="2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1" fillId="0" borderId="0">
      <protection locked="0"/>
    </xf>
  </cellStyleXfs>
  <cellXfs count="123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6" fontId="5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0" fontId="7" fillId="2" borderId="2" xfId="50" applyFont="1" applyFill="1" applyBorder="1" applyAlignment="1" applyProtection="1">
      <alignment horizontal="center" vertical="center" wrapText="1"/>
    </xf>
    <xf numFmtId="178" fontId="8" fillId="0" borderId="6" xfId="0" applyNumberFormat="1" applyFont="1" applyFill="1" applyBorder="1" applyAlignment="1">
      <alignment horizontal="center" vertical="center"/>
    </xf>
    <xf numFmtId="176" fontId="9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 applyAlignment="1">
      <alignment horizontal="center" vertical="center" wrapText="1"/>
    </xf>
    <xf numFmtId="176" fontId="7" fillId="2" borderId="2" xfId="50" applyNumberFormat="1" applyFont="1" applyFill="1" applyBorder="1" applyAlignment="1" applyProtection="1">
      <alignment vertical="center" shrinkToFit="1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vertical="center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9" fontId="0" fillId="2" borderId="2" xfId="0" applyNumberFormat="1" applyFont="1" applyFill="1" applyBorder="1" applyAlignment="1">
      <alignment vertical="center"/>
    </xf>
    <xf numFmtId="179" fontId="7" fillId="2" borderId="2" xfId="50" applyNumberFormat="1" applyFont="1" applyFill="1" applyBorder="1" applyAlignment="1" applyProtection="1">
      <alignment horizontal="center" vertical="center"/>
    </xf>
    <xf numFmtId="10" fontId="8" fillId="0" borderId="2" xfId="0" applyNumberFormat="1" applyFont="1" applyFill="1" applyBorder="1" applyAlignment="1">
      <alignment vertical="center" wrapText="1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8" fontId="8" fillId="2" borderId="6" xfId="50" applyNumberFormat="1" applyFont="1" applyFill="1" applyBorder="1" applyAlignment="1" applyProtection="1">
      <alignment horizontal="center" vertical="center" shrinkToFit="1"/>
    </xf>
    <xf numFmtId="176" fontId="14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79" fontId="8" fillId="0" borderId="2" xfId="0" applyNumberFormat="1" applyFont="1" applyFill="1" applyBorder="1" applyAlignment="1">
      <alignment vertical="center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8" fontId="8" fillId="0" borderId="2" xfId="0" applyNumberFormat="1" applyFont="1" applyFill="1" applyBorder="1" applyAlignment="1">
      <alignment horizontal="center" vertical="center"/>
    </xf>
    <xf numFmtId="176" fontId="7" fillId="2" borderId="4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center" vertical="center" wrapText="1" shrinkToFit="1"/>
    </xf>
    <xf numFmtId="182" fontId="7" fillId="2" borderId="2" xfId="50" applyNumberFormat="1" applyFont="1" applyFill="1" applyBorder="1" applyAlignment="1" applyProtection="1">
      <alignment vertical="center" shrinkToFit="1"/>
    </xf>
    <xf numFmtId="176" fontId="7" fillId="2" borderId="2" xfId="50" applyNumberFormat="1" applyFont="1" applyFill="1" applyBorder="1" applyAlignment="1" applyProtection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95250</xdr:colOff>
      <xdr:row>27</xdr:row>
      <xdr:rowOff>142240</xdr:rowOff>
    </xdr:from>
    <xdr:to>
      <xdr:col>6</xdr:col>
      <xdr:colOff>554355</xdr:colOff>
      <xdr:row>47</xdr:row>
      <xdr:rowOff>81915</xdr:rowOff>
    </xdr:to>
    <xdr:pic>
      <xdr:nvPicPr>
        <xdr:cNvPr id="2" name="图片 1" descr="9069fc98bdc78beccd3305edfc4e82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0" y="8108950"/>
          <a:ext cx="7207885" cy="3368675"/>
        </a:xfrm>
        <a:prstGeom prst="rect">
          <a:avLst/>
        </a:prstGeom>
      </xdr:spPr>
    </xdr:pic>
    <xdr:clientData/>
  </xdr:twoCellAnchor>
  <xdr:twoCellAnchor editAs="oneCell">
    <xdr:from>
      <xdr:col>6</xdr:col>
      <xdr:colOff>609600</xdr:colOff>
      <xdr:row>27</xdr:row>
      <xdr:rowOff>123825</xdr:rowOff>
    </xdr:from>
    <xdr:to>
      <xdr:col>13</xdr:col>
      <xdr:colOff>1078230</xdr:colOff>
      <xdr:row>57</xdr:row>
      <xdr:rowOff>152400</xdr:rowOff>
    </xdr:to>
    <xdr:pic>
      <xdr:nvPicPr>
        <xdr:cNvPr id="3" name="图片 2" descr="]2}@C`VB3[D9M~6[1G19IR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358380" y="8090535"/>
          <a:ext cx="5878830" cy="5172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4" name="图片 3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061960"/>
          <a:ext cx="7907020" cy="481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27</xdr:row>
      <xdr:rowOff>95250</xdr:rowOff>
    </xdr:from>
    <xdr:to>
      <xdr:col>6</xdr:col>
      <xdr:colOff>1282065</xdr:colOff>
      <xdr:row>55</xdr:row>
      <xdr:rowOff>104775</xdr:rowOff>
    </xdr:to>
    <xdr:pic>
      <xdr:nvPicPr>
        <xdr:cNvPr id="2" name="图片 1" descr="ad0d884885fbd22d30f9d14a04e77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3825" y="8239760"/>
          <a:ext cx="7907020" cy="4810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7</xdr:col>
      <xdr:colOff>259080</xdr:colOff>
      <xdr:row>58</xdr:row>
      <xdr:rowOff>114300</xdr:rowOff>
    </xdr:to>
    <xdr:pic>
      <xdr:nvPicPr>
        <xdr:cNvPr id="3" name="图片 2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69910"/>
          <a:ext cx="8336280" cy="5391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827510"/>
          <a:ext cx="8336280" cy="5391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38100</xdr:rowOff>
    </xdr:from>
    <xdr:to>
      <xdr:col>7</xdr:col>
      <xdr:colOff>259080</xdr:colOff>
      <xdr:row>59</xdr:row>
      <xdr:rowOff>114300</xdr:rowOff>
    </xdr:to>
    <xdr:pic>
      <xdr:nvPicPr>
        <xdr:cNvPr id="2" name="图片 1" descr="UD4GDJ%9Z{H9Y1CL}GUUHR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92610"/>
          <a:ext cx="8336280" cy="5391150"/>
        </a:xfrm>
        <a:prstGeom prst="rect">
          <a:avLst/>
        </a:prstGeom>
      </xdr:spPr>
    </xdr:pic>
    <xdr:clientData/>
  </xdr:twoCellAnchor>
  <xdr:twoCellAnchor editAs="oneCell">
    <xdr:from>
      <xdr:col>6</xdr:col>
      <xdr:colOff>1212850</xdr:colOff>
      <xdr:row>28</xdr:row>
      <xdr:rowOff>152400</xdr:rowOff>
    </xdr:from>
    <xdr:to>
      <xdr:col>14</xdr:col>
      <xdr:colOff>556260</xdr:colOff>
      <xdr:row>59</xdr:row>
      <xdr:rowOff>104775</xdr:rowOff>
    </xdr:to>
    <xdr:pic>
      <xdr:nvPicPr>
        <xdr:cNvPr id="3" name="图片 2" descr="V]J]%%2_UKQ[FM~P@TN(_3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61630" y="12106910"/>
          <a:ext cx="5981065" cy="526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5">
        <v>1</v>
      </c>
      <c r="B8" s="118">
        <v>44342</v>
      </c>
      <c r="C8" s="37"/>
      <c r="D8" s="116">
        <v>2000</v>
      </c>
      <c r="E8" s="39" t="s">
        <v>51</v>
      </c>
      <c r="F8" s="40" t="s">
        <v>52</v>
      </c>
      <c r="G8" s="73"/>
      <c r="H8" s="42"/>
      <c r="I8" s="73"/>
      <c r="J8" s="120"/>
      <c r="K8" s="35"/>
      <c r="L8" s="35"/>
      <c r="M8" s="73"/>
      <c r="N8" s="74" t="s">
        <v>53</v>
      </c>
      <c r="O8" s="113"/>
      <c r="P8" s="100"/>
      <c r="Q8" s="114" t="s">
        <v>54</v>
      </c>
      <c r="R8" s="112"/>
      <c r="S8" s="112"/>
      <c r="T8" s="115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5"/>
      <c r="B9" s="118"/>
      <c r="C9" s="119"/>
      <c r="D9" s="116"/>
      <c r="E9" s="39"/>
      <c r="F9" s="39"/>
      <c r="G9" s="41"/>
      <c r="H9" s="42"/>
      <c r="I9" s="73"/>
      <c r="J9" s="120"/>
      <c r="K9" s="112"/>
      <c r="L9" s="112"/>
      <c r="M9" s="73"/>
      <c r="N9" s="74"/>
      <c r="O9" s="113"/>
      <c r="P9" s="100"/>
      <c r="Q9" s="114"/>
      <c r="R9" s="100"/>
      <c r="S9" s="100"/>
      <c r="T9" s="115"/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5"/>
      <c r="B10" s="118"/>
      <c r="C10" s="37"/>
      <c r="D10" s="116"/>
      <c r="E10" s="39"/>
      <c r="F10" s="39"/>
      <c r="G10" s="41"/>
      <c r="H10" s="42"/>
      <c r="I10" s="73"/>
      <c r="J10" s="111"/>
      <c r="K10" s="35"/>
      <c r="L10" s="35"/>
      <c r="M10" s="73"/>
      <c r="N10" s="74"/>
      <c r="O10" s="113"/>
      <c r="P10" s="100"/>
      <c r="Q10" s="114"/>
      <c r="R10" s="100"/>
      <c r="S10" s="100"/>
      <c r="T10" s="115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5"/>
      <c r="B11" s="118"/>
      <c r="C11" s="119"/>
      <c r="D11" s="116"/>
      <c r="E11" s="39"/>
      <c r="F11" s="39"/>
      <c r="G11" s="111"/>
      <c r="H11" s="42"/>
      <c r="I11" s="73"/>
      <c r="J11" s="120"/>
      <c r="K11" s="112"/>
      <c r="L11" s="112"/>
      <c r="M11" s="73"/>
      <c r="N11" s="74"/>
      <c r="O11" s="121"/>
      <c r="P11" s="122"/>
      <c r="Q11" s="114"/>
      <c r="R11" s="100"/>
      <c r="S11" s="100"/>
      <c r="T11" s="115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5"/>
      <c r="B12" s="118"/>
      <c r="C12" s="37"/>
      <c r="D12" s="116"/>
      <c r="E12" s="40"/>
      <c r="F12" s="39"/>
      <c r="G12" s="111"/>
      <c r="H12" s="42"/>
      <c r="I12" s="73"/>
      <c r="J12" s="111"/>
      <c r="K12" s="35"/>
      <c r="L12" s="35"/>
      <c r="M12" s="73"/>
      <c r="N12" s="74"/>
      <c r="O12" s="113"/>
      <c r="P12" s="100"/>
      <c r="Q12" s="114"/>
      <c r="R12" s="100"/>
      <c r="S12" s="100"/>
      <c r="T12" s="115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26"/>
      <c r="N13" s="66"/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6"/>
      <c r="O14" s="67"/>
      <c r="P14" s="9"/>
      <c r="Q14" s="102"/>
      <c r="R14" s="9"/>
      <c r="S14" s="9"/>
      <c r="T14" s="97"/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5"/>
      <c r="B15" s="117"/>
      <c r="C15" s="37"/>
      <c r="D15" s="110"/>
      <c r="E15" s="39"/>
      <c r="F15" s="39"/>
      <c r="G15" s="111"/>
      <c r="H15" s="42"/>
      <c r="I15" s="73"/>
      <c r="J15" s="111"/>
      <c r="K15" s="112"/>
      <c r="L15" s="112"/>
      <c r="M15" s="73"/>
      <c r="N15" s="74"/>
      <c r="O15" s="113"/>
      <c r="P15" s="100"/>
      <c r="Q15" s="114"/>
      <c r="R15" s="100"/>
      <c r="S15" s="100"/>
      <c r="T15" s="115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5"/>
      <c r="B16" s="36"/>
      <c r="C16" s="37"/>
      <c r="D16" s="38"/>
      <c r="E16" s="39"/>
      <c r="F16" s="39"/>
      <c r="G16" s="41"/>
      <c r="H16" s="42"/>
      <c r="I16" s="73"/>
      <c r="J16" s="73"/>
      <c r="K16" s="35"/>
      <c r="L16" s="35"/>
      <c r="M16" s="73"/>
      <c r="N16" s="74"/>
      <c r="O16" s="73"/>
      <c r="P16" s="74"/>
      <c r="Q16" s="99"/>
      <c r="R16" s="100"/>
      <c r="S16" s="100"/>
      <c r="T16" s="101"/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3"/>
      <c r="C17" s="22"/>
      <c r="D17" s="44"/>
      <c r="E17" s="45"/>
      <c r="F17" s="46"/>
      <c r="G17" s="47"/>
      <c r="H17" s="48"/>
      <c r="I17" s="26"/>
      <c r="J17" s="26"/>
      <c r="K17" s="26"/>
      <c r="L17" s="26"/>
      <c r="M17" s="26"/>
      <c r="N17" s="66"/>
      <c r="O17" s="26"/>
      <c r="P17" s="66"/>
      <c r="Q17" s="102"/>
      <c r="R17" s="9"/>
      <c r="S17" s="9"/>
      <c r="T17" s="103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3"/>
      <c r="C18" s="22"/>
      <c r="D18" s="44"/>
      <c r="E18" s="24"/>
      <c r="F18" s="24"/>
      <c r="G18" s="47"/>
      <c r="H18" s="49"/>
      <c r="I18" s="26"/>
      <c r="J18" s="26"/>
      <c r="K18" s="45"/>
      <c r="L18" s="45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3"/>
      <c r="C19" s="50"/>
      <c r="D19" s="44"/>
      <c r="E19" s="45"/>
      <c r="F19" s="46"/>
      <c r="G19" s="47"/>
      <c r="H19" s="48"/>
      <c r="I19" s="26"/>
      <c r="J19" s="26"/>
      <c r="K19" s="26"/>
      <c r="L19" s="26"/>
      <c r="M19" s="26"/>
      <c r="N19" s="66"/>
      <c r="O19" s="26"/>
      <c r="P19" s="66"/>
      <c r="Q19" s="98"/>
      <c r="R19" s="9"/>
      <c r="S19" s="9"/>
      <c r="T19" s="103"/>
      <c r="U19" s="10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3"/>
      <c r="C20" s="22"/>
      <c r="D20" s="44"/>
      <c r="E20" s="24"/>
      <c r="F20" s="24"/>
      <c r="G20" s="47"/>
      <c r="H20" s="49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5"/>
      <c r="B22" s="51"/>
      <c r="C22" s="37"/>
      <c r="D22" s="38"/>
      <c r="E22" s="39"/>
      <c r="F22" s="39"/>
      <c r="G22" s="52"/>
      <c r="H22" s="53"/>
      <c r="I22" s="73"/>
      <c r="J22" s="73"/>
      <c r="K22" s="73"/>
      <c r="L22" s="73"/>
      <c r="M22" s="73"/>
      <c r="N22" s="74"/>
      <c r="O22" s="73"/>
      <c r="P22" s="74"/>
      <c r="Q22" s="105"/>
      <c r="R22" s="100"/>
      <c r="S22" s="100"/>
      <c r="T22" s="101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4">
        <f>SUM(C8:C24)</f>
        <v>0</v>
      </c>
      <c r="D25" s="55">
        <f>SUM(D8:D24)</f>
        <v>2000</v>
      </c>
      <c r="E25" s="56"/>
      <c r="F25" s="56"/>
      <c r="G25" s="56"/>
      <c r="H25" s="54" t="s">
        <v>56</v>
      </c>
      <c r="I25" s="67">
        <f>SUM(I8:I24)</f>
        <v>0</v>
      </c>
      <c r="J25" s="56"/>
      <c r="K25" s="67">
        <f>SUM(K8:K17)</f>
        <v>0</v>
      </c>
      <c r="L25" s="67"/>
      <c r="M25" s="67">
        <f>SUM(M8:M24)</f>
        <v>0</v>
      </c>
      <c r="N25" s="54" t="s">
        <v>56</v>
      </c>
      <c r="O25" s="67">
        <f>SUM(O8:O24)</f>
        <v>0</v>
      </c>
      <c r="P25" s="54" t="s">
        <v>56</v>
      </c>
      <c r="Q25" s="54" t="s">
        <v>56</v>
      </c>
      <c r="R25" s="54"/>
      <c r="S25" s="54"/>
      <c r="T25" s="67">
        <f>SUM(T8:T24)</f>
        <v>2000</v>
      </c>
      <c r="U25" s="106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7" t="s">
        <v>57</v>
      </c>
      <c r="B26" s="57"/>
      <c r="C26" s="57" t="s">
        <v>58</v>
      </c>
      <c r="D26" s="57"/>
      <c r="E26" s="57"/>
      <c r="F26" s="58">
        <f>O26</f>
        <v>2000</v>
      </c>
      <c r="G26" s="59"/>
      <c r="H26" s="60" t="s">
        <v>59</v>
      </c>
      <c r="I26" s="75"/>
      <c r="J26" s="75"/>
      <c r="K26" s="75"/>
      <c r="L26" s="75"/>
      <c r="M26" s="76"/>
      <c r="N26" s="57" t="s">
        <v>60</v>
      </c>
      <c r="O26" s="77">
        <v>2000</v>
      </c>
      <c r="P26" s="78"/>
      <c r="Q26" s="78"/>
      <c r="R26" s="78"/>
      <c r="S26" s="78"/>
      <c r="T26" s="78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/>
      <c r="B27" s="57"/>
      <c r="C27" s="57" t="s">
        <v>61</v>
      </c>
      <c r="D27" s="57"/>
      <c r="E27" s="57"/>
      <c r="F27" s="58">
        <v>0</v>
      </c>
      <c r="G27" s="59"/>
      <c r="H27" s="61"/>
      <c r="I27" s="79"/>
      <c r="J27" s="79"/>
      <c r="K27" s="79"/>
      <c r="L27" s="79"/>
      <c r="M27" s="80"/>
      <c r="N27" s="57" t="s">
        <v>62</v>
      </c>
      <c r="O27" s="81">
        <f>O26</f>
        <v>2000</v>
      </c>
      <c r="P27" s="82"/>
      <c r="Q27" s="82"/>
      <c r="R27" s="82"/>
      <c r="S27" s="82"/>
      <c r="T27" s="82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44342</v>
      </c>
      <c r="C8" s="22"/>
      <c r="D8" s="23">
        <v>2000</v>
      </c>
      <c r="E8" s="24" t="s">
        <v>51</v>
      </c>
      <c r="F8" s="25" t="s">
        <v>52</v>
      </c>
      <c r="G8" s="26"/>
      <c r="H8" s="27"/>
      <c r="I8" s="26"/>
      <c r="J8" s="45"/>
      <c r="K8" s="20"/>
      <c r="L8" s="20"/>
      <c r="M8" s="26"/>
      <c r="N8" s="66" t="s">
        <v>53</v>
      </c>
      <c r="O8" s="67"/>
      <c r="P8" s="9"/>
      <c r="Q8" s="96" t="s">
        <v>54</v>
      </c>
      <c r="R8" s="69"/>
      <c r="S8" s="69"/>
      <c r="T8" s="97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5">
        <v>2</v>
      </c>
      <c r="B9" s="118">
        <v>44390</v>
      </c>
      <c r="C9" s="119">
        <v>304930</v>
      </c>
      <c r="D9" s="116"/>
      <c r="E9" s="39" t="s">
        <v>63</v>
      </c>
      <c r="F9" s="39" t="s">
        <v>64</v>
      </c>
      <c r="G9" s="41"/>
      <c r="H9" s="42">
        <v>0.01</v>
      </c>
      <c r="I9" s="73">
        <f>C9*H9</f>
        <v>3049.3</v>
      </c>
      <c r="J9" s="120"/>
      <c r="K9" s="104">
        <v>3049.3</v>
      </c>
      <c r="L9" s="112" t="s">
        <v>65</v>
      </c>
      <c r="M9" s="73">
        <v>100</v>
      </c>
      <c r="N9" s="74" t="s">
        <v>66</v>
      </c>
      <c r="O9" s="113"/>
      <c r="P9" s="100"/>
      <c r="Q9" s="114" t="s">
        <v>67</v>
      </c>
      <c r="R9" s="100">
        <v>108000</v>
      </c>
      <c r="S9" s="100"/>
      <c r="T9" s="115">
        <v>108000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5"/>
      <c r="B10" s="118"/>
      <c r="C10" s="37"/>
      <c r="D10" s="116"/>
      <c r="E10" s="39"/>
      <c r="F10" s="39"/>
      <c r="G10" s="41"/>
      <c r="H10" s="42"/>
      <c r="J10" s="111"/>
      <c r="K10" s="35"/>
      <c r="L10" s="35"/>
      <c r="M10" s="73">
        <v>500</v>
      </c>
      <c r="N10" s="74" t="s">
        <v>68</v>
      </c>
      <c r="O10" s="113"/>
      <c r="P10" s="100"/>
      <c r="Q10" s="114"/>
      <c r="R10" s="100"/>
      <c r="S10" s="100"/>
      <c r="T10" s="115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5"/>
      <c r="B11" s="118"/>
      <c r="C11" s="119"/>
      <c r="D11" s="116"/>
      <c r="E11" s="39"/>
      <c r="F11" s="39"/>
      <c r="G11" s="111"/>
      <c r="H11" s="42"/>
      <c r="I11" s="73"/>
      <c r="J11" s="120"/>
      <c r="K11" s="112"/>
      <c r="L11" s="112"/>
      <c r="M11" s="73">
        <v>7500</v>
      </c>
      <c r="N11" s="74" t="s">
        <v>69</v>
      </c>
      <c r="O11" s="121"/>
      <c r="P11" s="122"/>
      <c r="Q11" s="114"/>
      <c r="R11" s="100"/>
      <c r="S11" s="100"/>
      <c r="T11" s="115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5"/>
      <c r="B12" s="118"/>
      <c r="C12" s="37"/>
      <c r="D12" s="116"/>
      <c r="E12" s="40"/>
      <c r="F12" s="39"/>
      <c r="G12" s="111"/>
      <c r="H12" s="42"/>
      <c r="I12" s="73"/>
      <c r="J12" s="111"/>
      <c r="K12" s="35"/>
      <c r="L12" s="35"/>
      <c r="M12" s="73"/>
      <c r="N12" s="74"/>
      <c r="O12" s="113"/>
      <c r="P12" s="100"/>
      <c r="Q12" s="114"/>
      <c r="R12" s="100"/>
      <c r="S12" s="100"/>
      <c r="T12" s="115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26"/>
      <c r="N13" s="66"/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6"/>
      <c r="O14" s="67"/>
      <c r="P14" s="9"/>
      <c r="Q14" s="102"/>
      <c r="R14" s="9"/>
      <c r="S14" s="9"/>
      <c r="T14" s="97"/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5"/>
      <c r="B15" s="117"/>
      <c r="C15" s="37"/>
      <c r="D15" s="110"/>
      <c r="E15" s="39"/>
      <c r="F15" s="39"/>
      <c r="G15" s="111"/>
      <c r="H15" s="42"/>
      <c r="I15" s="73"/>
      <c r="J15" s="111"/>
      <c r="K15" s="112"/>
      <c r="L15" s="112"/>
      <c r="M15" s="73"/>
      <c r="N15" s="74"/>
      <c r="O15" s="113"/>
      <c r="P15" s="100"/>
      <c r="Q15" s="114"/>
      <c r="R15" s="100"/>
      <c r="S15" s="100"/>
      <c r="T15" s="115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5"/>
      <c r="B16" s="36"/>
      <c r="C16" s="37"/>
      <c r="D16" s="38"/>
      <c r="E16" s="39"/>
      <c r="F16" s="39"/>
      <c r="G16" s="41"/>
      <c r="H16" s="42"/>
      <c r="I16" s="73"/>
      <c r="J16" s="73"/>
      <c r="K16" s="35"/>
      <c r="L16" s="35"/>
      <c r="M16" s="73"/>
      <c r="N16" s="74"/>
      <c r="O16" s="73"/>
      <c r="P16" s="74"/>
      <c r="Q16" s="99"/>
      <c r="R16" s="100"/>
      <c r="S16" s="100"/>
      <c r="T16" s="101"/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3"/>
      <c r="C17" s="22"/>
      <c r="D17" s="44"/>
      <c r="E17" s="45"/>
      <c r="F17" s="46"/>
      <c r="G17" s="47"/>
      <c r="H17" s="48"/>
      <c r="I17" s="26"/>
      <c r="J17" s="26"/>
      <c r="K17" s="26"/>
      <c r="L17" s="26"/>
      <c r="M17" s="26"/>
      <c r="N17" s="66"/>
      <c r="O17" s="26"/>
      <c r="P17" s="66"/>
      <c r="Q17" s="102"/>
      <c r="R17" s="9"/>
      <c r="S17" s="9"/>
      <c r="T17" s="103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3"/>
      <c r="C18" s="22"/>
      <c r="D18" s="44"/>
      <c r="E18" s="24"/>
      <c r="F18" s="24"/>
      <c r="G18" s="47"/>
      <c r="H18" s="49"/>
      <c r="I18" s="26"/>
      <c r="J18" s="26"/>
      <c r="K18" s="45"/>
      <c r="L18" s="45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3"/>
      <c r="C19" s="50"/>
      <c r="D19" s="44"/>
      <c r="E19" s="45"/>
      <c r="F19" s="46"/>
      <c r="G19" s="47"/>
      <c r="H19" s="48"/>
      <c r="I19" s="26"/>
      <c r="J19" s="26"/>
      <c r="K19" s="26"/>
      <c r="L19" s="26"/>
      <c r="M19" s="26"/>
      <c r="N19" s="66"/>
      <c r="O19" s="26"/>
      <c r="P19" s="66"/>
      <c r="Q19" s="98"/>
      <c r="R19" s="9"/>
      <c r="S19" s="9"/>
      <c r="T19" s="103"/>
      <c r="U19" s="10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3"/>
      <c r="C20" s="22"/>
      <c r="D20" s="44"/>
      <c r="E20" s="24"/>
      <c r="F20" s="24"/>
      <c r="G20" s="47"/>
      <c r="H20" s="49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5"/>
      <c r="B22" s="51"/>
      <c r="C22" s="37"/>
      <c r="D22" s="38"/>
      <c r="E22" s="39"/>
      <c r="F22" s="39"/>
      <c r="G22" s="52"/>
      <c r="H22" s="53"/>
      <c r="I22" s="73"/>
      <c r="J22" s="73"/>
      <c r="K22" s="73"/>
      <c r="L22" s="73"/>
      <c r="M22" s="73"/>
      <c r="N22" s="74"/>
      <c r="O22" s="73"/>
      <c r="P22" s="74"/>
      <c r="Q22" s="105"/>
      <c r="R22" s="100"/>
      <c r="S22" s="100"/>
      <c r="T22" s="101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4">
        <f>SUM(C8:C24)</f>
        <v>304930</v>
      </c>
      <c r="D25" s="55">
        <f>SUM(D8:D24)</f>
        <v>2000</v>
      </c>
      <c r="E25" s="56"/>
      <c r="F25" s="56"/>
      <c r="G25" s="56"/>
      <c r="H25" s="54" t="s">
        <v>56</v>
      </c>
      <c r="I25" s="67">
        <f>SUM(I8:I24)</f>
        <v>3049.3</v>
      </c>
      <c r="J25" s="56"/>
      <c r="K25" s="67">
        <f>SUM(K8:K17)</f>
        <v>3049.3</v>
      </c>
      <c r="L25" s="67"/>
      <c r="M25" s="67">
        <f>SUM(M8:M24)</f>
        <v>8100</v>
      </c>
      <c r="N25" s="54" t="s">
        <v>56</v>
      </c>
      <c r="O25" s="67">
        <f>SUM(O8:O24)</f>
        <v>0</v>
      </c>
      <c r="P25" s="54" t="s">
        <v>56</v>
      </c>
      <c r="Q25" s="54" t="s">
        <v>56</v>
      </c>
      <c r="R25" s="54"/>
      <c r="S25" s="54"/>
      <c r="T25" s="67">
        <f>SUM(T8:T24)</f>
        <v>110000</v>
      </c>
      <c r="U25" s="106">
        <f>D25+C25-T25-I25-K25-M25-O25</f>
        <v>182731.4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7" t="s">
        <v>57</v>
      </c>
      <c r="B26" s="57"/>
      <c r="C26" s="57" t="s">
        <v>58</v>
      </c>
      <c r="D26" s="57"/>
      <c r="E26" s="57"/>
      <c r="F26" s="58">
        <f>O26</f>
        <v>108000</v>
      </c>
      <c r="G26" s="59"/>
      <c r="H26" s="60" t="s">
        <v>59</v>
      </c>
      <c r="I26" s="75"/>
      <c r="J26" s="75"/>
      <c r="K26" s="75"/>
      <c r="L26" s="75"/>
      <c r="M26" s="76"/>
      <c r="N26" s="57" t="s">
        <v>60</v>
      </c>
      <c r="O26" s="77">
        <v>108000</v>
      </c>
      <c r="P26" s="78"/>
      <c r="Q26" s="78"/>
      <c r="R26" s="78"/>
      <c r="S26" s="78"/>
      <c r="T26" s="78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/>
      <c r="B27" s="57"/>
      <c r="C27" s="57" t="s">
        <v>61</v>
      </c>
      <c r="D27" s="57"/>
      <c r="E27" s="57"/>
      <c r="F27" s="58">
        <v>0</v>
      </c>
      <c r="G27" s="59"/>
      <c r="H27" s="61"/>
      <c r="I27" s="79"/>
      <c r="J27" s="79"/>
      <c r="K27" s="79"/>
      <c r="L27" s="79"/>
      <c r="M27" s="80"/>
      <c r="N27" s="57" t="s">
        <v>62</v>
      </c>
      <c r="O27" s="81">
        <f>O26</f>
        <v>108000</v>
      </c>
      <c r="P27" s="82"/>
      <c r="Q27" s="82"/>
      <c r="R27" s="82"/>
      <c r="S27" s="82"/>
      <c r="T27" s="82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44342</v>
      </c>
      <c r="C8" s="22"/>
      <c r="D8" s="23">
        <v>2000</v>
      </c>
      <c r="E8" s="24" t="s">
        <v>51</v>
      </c>
      <c r="F8" s="25" t="s">
        <v>52</v>
      </c>
      <c r="G8" s="26"/>
      <c r="H8" s="27"/>
      <c r="I8" s="26"/>
      <c r="J8" s="45"/>
      <c r="K8" s="20"/>
      <c r="L8" s="20"/>
      <c r="M8" s="26"/>
      <c r="N8" s="66" t="s">
        <v>53</v>
      </c>
      <c r="O8" s="67"/>
      <c r="P8" s="9"/>
      <c r="Q8" s="96" t="s">
        <v>54</v>
      </c>
      <c r="R8" s="69"/>
      <c r="S8" s="69"/>
      <c r="T8" s="97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44390</v>
      </c>
      <c r="C9" s="28">
        <v>304930</v>
      </c>
      <c r="D9" s="23"/>
      <c r="E9" s="24" t="s">
        <v>63</v>
      </c>
      <c r="F9" s="24" t="s">
        <v>64</v>
      </c>
      <c r="G9" s="29"/>
      <c r="H9" s="27">
        <v>0.01</v>
      </c>
      <c r="I9" s="26">
        <f>C9*H9</f>
        <v>3049.3</v>
      </c>
      <c r="J9" s="45"/>
      <c r="K9" s="68">
        <v>3049.3</v>
      </c>
      <c r="L9" s="69" t="s">
        <v>65</v>
      </c>
      <c r="M9" s="26">
        <v>100</v>
      </c>
      <c r="N9" s="66" t="s">
        <v>66</v>
      </c>
      <c r="O9" s="67"/>
      <c r="P9" s="9"/>
      <c r="Q9" s="96" t="s">
        <v>67</v>
      </c>
      <c r="R9" s="9">
        <v>108000</v>
      </c>
      <c r="S9" s="9"/>
      <c r="T9" s="97">
        <v>108000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3"/>
      <c r="E10" s="24"/>
      <c r="F10" s="24"/>
      <c r="G10" s="29"/>
      <c r="H10" s="27"/>
      <c r="J10" s="30"/>
      <c r="K10" s="20"/>
      <c r="L10" s="20"/>
      <c r="M10" s="26">
        <v>500</v>
      </c>
      <c r="N10" s="66" t="s">
        <v>68</v>
      </c>
      <c r="O10" s="67"/>
      <c r="P10" s="9"/>
      <c r="Q10" s="96"/>
      <c r="R10" s="9"/>
      <c r="S10" s="9"/>
      <c r="T10" s="97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30"/>
      <c r="H11" s="27"/>
      <c r="I11" s="26"/>
      <c r="J11" s="45"/>
      <c r="K11" s="69"/>
      <c r="L11" s="69"/>
      <c r="M11" s="26">
        <v>7500</v>
      </c>
      <c r="N11" s="66" t="s">
        <v>69</v>
      </c>
      <c r="O11" s="70"/>
      <c r="P11" s="71"/>
      <c r="Q11" s="96"/>
      <c r="R11" s="9"/>
      <c r="S11" s="9"/>
      <c r="T11" s="97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35">
        <v>3</v>
      </c>
      <c r="B12" s="118">
        <v>44398</v>
      </c>
      <c r="C12" s="37"/>
      <c r="D12" s="116"/>
      <c r="E12" s="40"/>
      <c r="F12" s="39"/>
      <c r="G12" s="111"/>
      <c r="H12" s="42"/>
      <c r="I12" s="73"/>
      <c r="J12" s="111"/>
      <c r="K12" s="35"/>
      <c r="L12" s="35"/>
      <c r="M12" s="73">
        <v>100</v>
      </c>
      <c r="N12" s="74" t="s">
        <v>66</v>
      </c>
      <c r="O12" s="113"/>
      <c r="P12" s="100"/>
      <c r="Q12" s="114" t="s">
        <v>70</v>
      </c>
      <c r="R12" s="100">
        <v>320100</v>
      </c>
      <c r="S12" s="100"/>
      <c r="T12" s="115">
        <v>182831.4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73">
        <v>-200</v>
      </c>
      <c r="N13" s="74" t="s">
        <v>71</v>
      </c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6"/>
      <c r="O14" s="67"/>
      <c r="P14" s="9"/>
      <c r="Q14" s="102"/>
      <c r="R14" s="9"/>
      <c r="S14" s="9"/>
      <c r="T14" s="97"/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5"/>
      <c r="B15" s="117"/>
      <c r="C15" s="37"/>
      <c r="D15" s="110"/>
      <c r="E15" s="39"/>
      <c r="F15" s="39"/>
      <c r="G15" s="111"/>
      <c r="H15" s="42"/>
      <c r="I15" s="73"/>
      <c r="J15" s="111"/>
      <c r="K15" s="112"/>
      <c r="L15" s="112"/>
      <c r="M15" s="73"/>
      <c r="N15" s="74"/>
      <c r="O15" s="113"/>
      <c r="P15" s="100"/>
      <c r="Q15" s="114"/>
      <c r="R15" s="100"/>
      <c r="S15" s="100"/>
      <c r="T15" s="115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5"/>
      <c r="B16" s="36"/>
      <c r="C16" s="37"/>
      <c r="D16" s="38"/>
      <c r="E16" s="39"/>
      <c r="F16" s="39"/>
      <c r="G16" s="41"/>
      <c r="H16" s="42"/>
      <c r="I16" s="73"/>
      <c r="J16" s="73"/>
      <c r="K16" s="35"/>
      <c r="L16" s="35"/>
      <c r="M16" s="73"/>
      <c r="N16" s="74"/>
      <c r="O16" s="73"/>
      <c r="P16" s="74"/>
      <c r="Q16" s="99"/>
      <c r="R16" s="100"/>
      <c r="S16" s="100"/>
      <c r="T16" s="101"/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3"/>
      <c r="C17" s="22"/>
      <c r="D17" s="44"/>
      <c r="E17" s="45"/>
      <c r="F17" s="46"/>
      <c r="G17" s="47"/>
      <c r="H17" s="48"/>
      <c r="I17" s="26"/>
      <c r="J17" s="26"/>
      <c r="K17" s="26"/>
      <c r="L17" s="26"/>
      <c r="M17" s="26"/>
      <c r="N17" s="66"/>
      <c r="O17" s="26"/>
      <c r="P17" s="66"/>
      <c r="Q17" s="102"/>
      <c r="R17" s="9"/>
      <c r="S17" s="9"/>
      <c r="T17" s="103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3"/>
      <c r="C18" s="22"/>
      <c r="D18" s="44"/>
      <c r="E18" s="24"/>
      <c r="F18" s="24"/>
      <c r="G18" s="47"/>
      <c r="H18" s="49"/>
      <c r="I18" s="26"/>
      <c r="J18" s="26"/>
      <c r="K18" s="45"/>
      <c r="L18" s="45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3"/>
      <c r="C19" s="50"/>
      <c r="D19" s="44"/>
      <c r="E19" s="45"/>
      <c r="F19" s="46"/>
      <c r="G19" s="47"/>
      <c r="H19" s="48"/>
      <c r="I19" s="26"/>
      <c r="J19" s="26"/>
      <c r="K19" s="26"/>
      <c r="L19" s="26"/>
      <c r="M19" s="26"/>
      <c r="N19" s="66"/>
      <c r="O19" s="26"/>
      <c r="P19" s="66"/>
      <c r="Q19" s="98"/>
      <c r="R19" s="9"/>
      <c r="S19" s="9"/>
      <c r="T19" s="103"/>
      <c r="U19" s="10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3"/>
      <c r="C20" s="22"/>
      <c r="D20" s="44"/>
      <c r="E20" s="24"/>
      <c r="F20" s="24"/>
      <c r="G20" s="47"/>
      <c r="H20" s="49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5"/>
      <c r="B22" s="51"/>
      <c r="C22" s="37"/>
      <c r="D22" s="38"/>
      <c r="E22" s="39"/>
      <c r="F22" s="39"/>
      <c r="G22" s="52"/>
      <c r="H22" s="53"/>
      <c r="I22" s="73"/>
      <c r="J22" s="73"/>
      <c r="K22" s="73"/>
      <c r="L22" s="73"/>
      <c r="M22" s="73"/>
      <c r="N22" s="74"/>
      <c r="O22" s="73"/>
      <c r="P22" s="74"/>
      <c r="Q22" s="105"/>
      <c r="R22" s="100"/>
      <c r="S22" s="100"/>
      <c r="T22" s="101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4">
        <f>SUM(C8:C24)</f>
        <v>304930</v>
      </c>
      <c r="D25" s="55">
        <f>SUM(D8:D24)</f>
        <v>2000</v>
      </c>
      <c r="E25" s="56"/>
      <c r="F25" s="56"/>
      <c r="G25" s="56"/>
      <c r="H25" s="54" t="s">
        <v>56</v>
      </c>
      <c r="I25" s="67">
        <f>SUM(I8:I24)</f>
        <v>3049.3</v>
      </c>
      <c r="J25" s="56"/>
      <c r="K25" s="67">
        <f>SUM(K8:K17)</f>
        <v>3049.3</v>
      </c>
      <c r="L25" s="67"/>
      <c r="M25" s="67">
        <f>SUM(M8:M24)</f>
        <v>8000</v>
      </c>
      <c r="N25" s="54" t="s">
        <v>56</v>
      </c>
      <c r="O25" s="67">
        <f>SUM(O8:O24)</f>
        <v>0</v>
      </c>
      <c r="P25" s="54" t="s">
        <v>56</v>
      </c>
      <c r="Q25" s="54" t="s">
        <v>56</v>
      </c>
      <c r="R25" s="54"/>
      <c r="S25" s="54"/>
      <c r="T25" s="67">
        <f>SUM(T8:T24)</f>
        <v>292831.4</v>
      </c>
      <c r="U25" s="106">
        <f>D25+C25-T25-I25-K25-M25-O25</f>
        <v>-2.27373675443232e-11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7" t="s">
        <v>57</v>
      </c>
      <c r="B26" s="57"/>
      <c r="C26" s="57" t="s">
        <v>58</v>
      </c>
      <c r="D26" s="57"/>
      <c r="E26" s="57"/>
      <c r="F26" s="58">
        <f>O26</f>
        <v>182831.4</v>
      </c>
      <c r="G26" s="59"/>
      <c r="H26" s="60" t="s">
        <v>59</v>
      </c>
      <c r="I26" s="75"/>
      <c r="J26" s="75"/>
      <c r="K26" s="75"/>
      <c r="L26" s="75"/>
      <c r="M26" s="76"/>
      <c r="N26" s="57" t="s">
        <v>60</v>
      </c>
      <c r="O26" s="77">
        <v>182831.4</v>
      </c>
      <c r="P26" s="78"/>
      <c r="Q26" s="78"/>
      <c r="R26" s="78"/>
      <c r="S26" s="78"/>
      <c r="T26" s="78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/>
      <c r="B27" s="57"/>
      <c r="C27" s="57" t="s">
        <v>61</v>
      </c>
      <c r="D27" s="57"/>
      <c r="E27" s="57"/>
      <c r="F27" s="58">
        <v>0</v>
      </c>
      <c r="G27" s="59"/>
      <c r="H27" s="61"/>
      <c r="I27" s="79"/>
      <c r="J27" s="79"/>
      <c r="K27" s="79"/>
      <c r="L27" s="79"/>
      <c r="M27" s="80"/>
      <c r="N27" s="57" t="s">
        <v>62</v>
      </c>
      <c r="O27" s="81">
        <f>O26</f>
        <v>182831.4</v>
      </c>
      <c r="P27" s="82"/>
      <c r="Q27" s="82"/>
      <c r="R27" s="82"/>
      <c r="S27" s="82"/>
      <c r="T27" s="82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F5" workbookViewId="0">
      <selection activeCell="B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44342</v>
      </c>
      <c r="C8" s="22"/>
      <c r="D8" s="23">
        <v>2000</v>
      </c>
      <c r="E8" s="24" t="s">
        <v>51</v>
      </c>
      <c r="F8" s="25" t="s">
        <v>52</v>
      </c>
      <c r="G8" s="26"/>
      <c r="H8" s="27"/>
      <c r="I8" s="26"/>
      <c r="J8" s="45"/>
      <c r="K8" s="20"/>
      <c r="L8" s="20"/>
      <c r="M8" s="26"/>
      <c r="N8" s="66" t="s">
        <v>53</v>
      </c>
      <c r="O8" s="67"/>
      <c r="P8" s="9"/>
      <c r="Q8" s="96" t="s">
        <v>54</v>
      </c>
      <c r="R8" s="69"/>
      <c r="S8" s="69"/>
      <c r="T8" s="97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44390</v>
      </c>
      <c r="C9" s="28">
        <v>304930</v>
      </c>
      <c r="D9" s="23"/>
      <c r="E9" s="24" t="s">
        <v>63</v>
      </c>
      <c r="F9" s="24" t="s">
        <v>64</v>
      </c>
      <c r="G9" s="29"/>
      <c r="H9" s="27">
        <v>0.01</v>
      </c>
      <c r="I9" s="26">
        <f>C9*H9</f>
        <v>3049.3</v>
      </c>
      <c r="J9" s="45"/>
      <c r="K9" s="68">
        <v>3049.3</v>
      </c>
      <c r="L9" s="69" t="s">
        <v>65</v>
      </c>
      <c r="M9" s="26">
        <v>100</v>
      </c>
      <c r="N9" s="66" t="s">
        <v>66</v>
      </c>
      <c r="O9" s="67"/>
      <c r="P9" s="9"/>
      <c r="Q9" s="96" t="s">
        <v>67</v>
      </c>
      <c r="R9" s="9">
        <v>108000</v>
      </c>
      <c r="S9" s="9"/>
      <c r="T9" s="97">
        <v>108000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3"/>
      <c r="E10" s="24"/>
      <c r="F10" s="24"/>
      <c r="G10" s="29"/>
      <c r="H10" s="27"/>
      <c r="J10" s="30"/>
      <c r="K10" s="20"/>
      <c r="L10" s="20"/>
      <c r="M10" s="26">
        <v>500</v>
      </c>
      <c r="N10" s="66" t="s">
        <v>68</v>
      </c>
      <c r="O10" s="67"/>
      <c r="P10" s="9"/>
      <c r="Q10" s="96"/>
      <c r="R10" s="9"/>
      <c r="S10" s="9"/>
      <c r="T10" s="97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30"/>
      <c r="H11" s="27"/>
      <c r="I11" s="26"/>
      <c r="J11" s="45"/>
      <c r="K11" s="69"/>
      <c r="L11" s="69"/>
      <c r="M11" s="26">
        <v>7500</v>
      </c>
      <c r="N11" s="66" t="s">
        <v>69</v>
      </c>
      <c r="O11" s="70"/>
      <c r="P11" s="71"/>
      <c r="Q11" s="96"/>
      <c r="R11" s="9"/>
      <c r="S11" s="9"/>
      <c r="T11" s="97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>
        <v>3</v>
      </c>
      <c r="B12" s="21">
        <v>44398</v>
      </c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100</v>
      </c>
      <c r="N12" s="66" t="s">
        <v>66</v>
      </c>
      <c r="O12" s="67"/>
      <c r="P12" s="9"/>
      <c r="Q12" s="96" t="s">
        <v>70</v>
      </c>
      <c r="R12" s="9">
        <v>320100</v>
      </c>
      <c r="S12" s="9"/>
      <c r="T12" s="97">
        <v>182831.4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26">
        <v>-200</v>
      </c>
      <c r="N13" s="66" t="s">
        <v>71</v>
      </c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35">
        <v>4</v>
      </c>
      <c r="B14" s="36">
        <v>44502</v>
      </c>
      <c r="C14" s="37">
        <v>406573.33</v>
      </c>
      <c r="D14" s="116"/>
      <c r="E14" s="39" t="s">
        <v>63</v>
      </c>
      <c r="F14" s="39" t="s">
        <v>64</v>
      </c>
      <c r="G14" s="111"/>
      <c r="H14" s="42">
        <v>0.01</v>
      </c>
      <c r="I14" s="73">
        <v>4065.73</v>
      </c>
      <c r="J14" s="111"/>
      <c r="K14" s="35">
        <v>4065.73</v>
      </c>
      <c r="L14" s="35" t="s">
        <v>65</v>
      </c>
      <c r="M14" s="73">
        <v>200</v>
      </c>
      <c r="N14" s="74" t="s">
        <v>66</v>
      </c>
      <c r="O14" s="113"/>
      <c r="P14" s="100"/>
      <c r="Q14" s="105" t="s">
        <v>72</v>
      </c>
      <c r="R14" s="100">
        <v>197200</v>
      </c>
      <c r="S14" s="100"/>
      <c r="T14" s="115">
        <v>196930</v>
      </c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35"/>
      <c r="B15" s="117"/>
      <c r="C15" s="37"/>
      <c r="D15" s="110"/>
      <c r="E15" s="39"/>
      <c r="F15" s="39"/>
      <c r="G15" s="111"/>
      <c r="H15" s="42"/>
      <c r="I15" s="73">
        <v>-4065.73</v>
      </c>
      <c r="J15" s="111"/>
      <c r="K15" s="112">
        <v>-4065.73</v>
      </c>
      <c r="L15" s="112"/>
      <c r="M15" s="73">
        <v>-200</v>
      </c>
      <c r="N15" s="74"/>
      <c r="O15" s="113"/>
      <c r="P15" s="100"/>
      <c r="Q15" s="114"/>
      <c r="R15" s="100"/>
      <c r="S15" s="100"/>
      <c r="T15" s="115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5"/>
      <c r="B16" s="36"/>
      <c r="C16" s="37"/>
      <c r="D16" s="38"/>
      <c r="E16" s="39"/>
      <c r="F16" s="39"/>
      <c r="G16" s="41"/>
      <c r="H16" s="42"/>
      <c r="I16" s="73"/>
      <c r="J16" s="73"/>
      <c r="K16" s="35"/>
      <c r="L16" s="35"/>
      <c r="M16" s="73"/>
      <c r="N16" s="74"/>
      <c r="O16" s="73"/>
      <c r="P16" s="74"/>
      <c r="Q16" s="99"/>
      <c r="R16" s="100"/>
      <c r="S16" s="100"/>
      <c r="T16" s="101"/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3"/>
      <c r="C17" s="22"/>
      <c r="D17" s="44"/>
      <c r="E17" s="45"/>
      <c r="F17" s="46"/>
      <c r="G17" s="47"/>
      <c r="H17" s="48"/>
      <c r="I17" s="26"/>
      <c r="J17" s="26"/>
      <c r="K17" s="26"/>
      <c r="L17" s="26"/>
      <c r="M17" s="26"/>
      <c r="N17" s="66"/>
      <c r="O17" s="26"/>
      <c r="P17" s="66"/>
      <c r="Q17" s="102"/>
      <c r="R17" s="9"/>
      <c r="S17" s="9"/>
      <c r="T17" s="103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3"/>
      <c r="C18" s="22"/>
      <c r="D18" s="44"/>
      <c r="E18" s="24"/>
      <c r="F18" s="24"/>
      <c r="G18" s="47"/>
      <c r="H18" s="49"/>
      <c r="I18" s="26"/>
      <c r="J18" s="26"/>
      <c r="K18" s="45"/>
      <c r="L18" s="45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3"/>
      <c r="C19" s="50"/>
      <c r="D19" s="44"/>
      <c r="E19" s="45"/>
      <c r="F19" s="46"/>
      <c r="G19" s="47"/>
      <c r="H19" s="48"/>
      <c r="I19" s="26"/>
      <c r="J19" s="26"/>
      <c r="K19" s="26"/>
      <c r="L19" s="26"/>
      <c r="M19" s="26"/>
      <c r="N19" s="66"/>
      <c r="O19" s="26"/>
      <c r="P19" s="66"/>
      <c r="Q19" s="98"/>
      <c r="R19" s="9"/>
      <c r="S19" s="9"/>
      <c r="T19" s="103"/>
      <c r="U19" s="10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3"/>
      <c r="C20" s="22"/>
      <c r="D20" s="44"/>
      <c r="E20" s="24"/>
      <c r="F20" s="24"/>
      <c r="G20" s="47"/>
      <c r="H20" s="49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5"/>
      <c r="B22" s="51"/>
      <c r="C22" s="37"/>
      <c r="D22" s="38"/>
      <c r="E22" s="39"/>
      <c r="F22" s="39"/>
      <c r="G22" s="52"/>
      <c r="H22" s="53"/>
      <c r="I22" s="73"/>
      <c r="J22" s="73"/>
      <c r="K22" s="73"/>
      <c r="L22" s="73"/>
      <c r="M22" s="73"/>
      <c r="N22" s="74"/>
      <c r="O22" s="73"/>
      <c r="P22" s="74"/>
      <c r="Q22" s="105"/>
      <c r="R22" s="100"/>
      <c r="S22" s="100"/>
      <c r="T22" s="101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4">
        <f>SUM(C8:C24)</f>
        <v>711503.33</v>
      </c>
      <c r="D25" s="55">
        <f>SUM(D8:D24)</f>
        <v>2000</v>
      </c>
      <c r="E25" s="56"/>
      <c r="F25" s="56"/>
      <c r="G25" s="56"/>
      <c r="H25" s="54" t="s">
        <v>56</v>
      </c>
      <c r="I25" s="67">
        <f>SUM(I8:I24)</f>
        <v>3049.3</v>
      </c>
      <c r="J25" s="56"/>
      <c r="K25" s="67">
        <f>SUM(K8:K17)</f>
        <v>3049.3</v>
      </c>
      <c r="L25" s="67"/>
      <c r="M25" s="67">
        <f>SUM(M8:M24)</f>
        <v>8000</v>
      </c>
      <c r="N25" s="54" t="s">
        <v>56</v>
      </c>
      <c r="O25" s="67">
        <f>SUM(O8:O24)</f>
        <v>0</v>
      </c>
      <c r="P25" s="54" t="s">
        <v>56</v>
      </c>
      <c r="Q25" s="54" t="s">
        <v>56</v>
      </c>
      <c r="R25" s="54"/>
      <c r="S25" s="54"/>
      <c r="T25" s="67">
        <f>SUM(T8:T24)</f>
        <v>489761.4</v>
      </c>
      <c r="U25" s="106">
        <f>D25+C25-T25-I25-K25-M25-O25</f>
        <v>209643.33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7" t="s">
        <v>57</v>
      </c>
      <c r="B26" s="57"/>
      <c r="C26" s="57" t="s">
        <v>58</v>
      </c>
      <c r="D26" s="57"/>
      <c r="E26" s="57"/>
      <c r="F26" s="58">
        <f>O26</f>
        <v>196930</v>
      </c>
      <c r="G26" s="59"/>
      <c r="H26" s="60" t="s">
        <v>59</v>
      </c>
      <c r="I26" s="75"/>
      <c r="J26" s="75"/>
      <c r="K26" s="75"/>
      <c r="L26" s="75"/>
      <c r="M26" s="76"/>
      <c r="N26" s="57" t="s">
        <v>60</v>
      </c>
      <c r="O26" s="77">
        <v>196930</v>
      </c>
      <c r="P26" s="78"/>
      <c r="Q26" s="78"/>
      <c r="R26" s="78"/>
      <c r="S26" s="78"/>
      <c r="T26" s="78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/>
      <c r="B27" s="57"/>
      <c r="C27" s="57" t="s">
        <v>61</v>
      </c>
      <c r="D27" s="57"/>
      <c r="E27" s="57"/>
      <c r="F27" s="58">
        <v>0</v>
      </c>
      <c r="G27" s="59"/>
      <c r="H27" s="61"/>
      <c r="I27" s="79"/>
      <c r="J27" s="79"/>
      <c r="K27" s="79"/>
      <c r="L27" s="79"/>
      <c r="M27" s="80"/>
      <c r="N27" s="57" t="s">
        <v>62</v>
      </c>
      <c r="O27" s="81">
        <f>O26</f>
        <v>196930</v>
      </c>
      <c r="P27" s="82"/>
      <c r="Q27" s="82"/>
      <c r="R27" s="82"/>
      <c r="S27" s="82"/>
      <c r="T27" s="82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44342</v>
      </c>
      <c r="C8" s="22"/>
      <c r="D8" s="23">
        <v>2000</v>
      </c>
      <c r="E8" s="24" t="s">
        <v>51</v>
      </c>
      <c r="F8" s="25" t="s">
        <v>52</v>
      </c>
      <c r="G8" s="26"/>
      <c r="H8" s="27"/>
      <c r="I8" s="26"/>
      <c r="J8" s="45"/>
      <c r="K8" s="20"/>
      <c r="L8" s="20"/>
      <c r="M8" s="26"/>
      <c r="N8" s="66" t="s">
        <v>53</v>
      </c>
      <c r="O8" s="67"/>
      <c r="P8" s="9"/>
      <c r="Q8" s="96" t="s">
        <v>54</v>
      </c>
      <c r="R8" s="69"/>
      <c r="S8" s="69"/>
      <c r="T8" s="97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44390</v>
      </c>
      <c r="C9" s="28">
        <v>304930</v>
      </c>
      <c r="D9" s="23"/>
      <c r="E9" s="24" t="s">
        <v>63</v>
      </c>
      <c r="F9" s="24" t="s">
        <v>64</v>
      </c>
      <c r="G9" s="29"/>
      <c r="H9" s="27">
        <v>0.01</v>
      </c>
      <c r="I9" s="26">
        <f>C9*H9</f>
        <v>3049.3</v>
      </c>
      <c r="J9" s="45"/>
      <c r="K9" s="68">
        <v>3049.3</v>
      </c>
      <c r="L9" s="69" t="s">
        <v>65</v>
      </c>
      <c r="M9" s="26">
        <v>100</v>
      </c>
      <c r="N9" s="66" t="s">
        <v>66</v>
      </c>
      <c r="O9" s="67"/>
      <c r="P9" s="9"/>
      <c r="Q9" s="96" t="s">
        <v>67</v>
      </c>
      <c r="R9" s="9">
        <v>108000</v>
      </c>
      <c r="S9" s="9"/>
      <c r="T9" s="97">
        <v>108000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3"/>
      <c r="E10" s="24"/>
      <c r="F10" s="24"/>
      <c r="G10" s="29"/>
      <c r="H10" s="27"/>
      <c r="J10" s="30"/>
      <c r="K10" s="20"/>
      <c r="L10" s="20"/>
      <c r="M10" s="26">
        <v>500</v>
      </c>
      <c r="N10" s="66" t="s">
        <v>68</v>
      </c>
      <c r="O10" s="67"/>
      <c r="P10" s="9"/>
      <c r="Q10" s="96"/>
      <c r="R10" s="9"/>
      <c r="S10" s="9"/>
      <c r="T10" s="97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30"/>
      <c r="H11" s="27"/>
      <c r="I11" s="26"/>
      <c r="J11" s="45"/>
      <c r="K11" s="69"/>
      <c r="L11" s="69"/>
      <c r="M11" s="26">
        <v>7500</v>
      </c>
      <c r="N11" s="66" t="s">
        <v>69</v>
      </c>
      <c r="O11" s="70"/>
      <c r="P11" s="71"/>
      <c r="Q11" s="96"/>
      <c r="R11" s="9"/>
      <c r="S11" s="9"/>
      <c r="T11" s="97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>
        <v>3</v>
      </c>
      <c r="B12" s="21">
        <v>44398</v>
      </c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100</v>
      </c>
      <c r="N12" s="66" t="s">
        <v>66</v>
      </c>
      <c r="O12" s="67"/>
      <c r="P12" s="9"/>
      <c r="Q12" s="96" t="s">
        <v>70</v>
      </c>
      <c r="R12" s="9">
        <v>320100</v>
      </c>
      <c r="S12" s="9"/>
      <c r="T12" s="97">
        <v>182831.4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26">
        <v>-200</v>
      </c>
      <c r="N13" s="66" t="s">
        <v>71</v>
      </c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0">
        <v>4</v>
      </c>
      <c r="B14" s="31">
        <v>44502</v>
      </c>
      <c r="C14" s="22">
        <v>406573.33</v>
      </c>
      <c r="D14" s="23"/>
      <c r="E14" s="24" t="s">
        <v>63</v>
      </c>
      <c r="F14" s="24" t="s">
        <v>64</v>
      </c>
      <c r="G14" s="30"/>
      <c r="H14" s="27">
        <v>0.01</v>
      </c>
      <c r="I14" s="26">
        <v>4065.73</v>
      </c>
      <c r="J14" s="30"/>
      <c r="K14" s="20">
        <v>4065.73</v>
      </c>
      <c r="L14" s="20" t="s">
        <v>65</v>
      </c>
      <c r="M14" s="26">
        <v>200</v>
      </c>
      <c r="N14" s="66" t="s">
        <v>66</v>
      </c>
      <c r="O14" s="67"/>
      <c r="P14" s="9"/>
      <c r="Q14" s="98" t="s">
        <v>72</v>
      </c>
      <c r="R14" s="9">
        <v>197200</v>
      </c>
      <c r="S14" s="9"/>
      <c r="T14" s="97">
        <v>196930</v>
      </c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0"/>
      <c r="B15" s="32"/>
      <c r="C15" s="22"/>
      <c r="D15" s="33"/>
      <c r="E15" s="24"/>
      <c r="F15" s="24"/>
      <c r="G15" s="30"/>
      <c r="H15" s="27"/>
      <c r="I15" s="26">
        <v>-4065.73</v>
      </c>
      <c r="J15" s="30"/>
      <c r="K15" s="69">
        <v>-4065.73</v>
      </c>
      <c r="L15" s="69"/>
      <c r="M15" s="26">
        <v>-200</v>
      </c>
      <c r="N15" s="66"/>
      <c r="O15" s="67"/>
      <c r="P15" s="9"/>
      <c r="Q15" s="96"/>
      <c r="R15" s="9"/>
      <c r="S15" s="9"/>
      <c r="T15" s="97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35">
        <v>5</v>
      </c>
      <c r="B16" s="109">
        <v>44512</v>
      </c>
      <c r="C16" s="37"/>
      <c r="D16" s="110"/>
      <c r="E16" s="39"/>
      <c r="F16" s="39"/>
      <c r="G16" s="111"/>
      <c r="H16" s="42"/>
      <c r="I16" s="73"/>
      <c r="J16" s="111"/>
      <c r="K16" s="112"/>
      <c r="L16" s="112"/>
      <c r="M16" s="73"/>
      <c r="N16" s="74"/>
      <c r="O16" s="113"/>
      <c r="P16" s="100"/>
      <c r="Q16" s="114" t="s">
        <v>73</v>
      </c>
      <c r="R16" s="100">
        <v>232000</v>
      </c>
      <c r="S16" s="100"/>
      <c r="T16" s="115">
        <v>209603.33</v>
      </c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5"/>
      <c r="B17" s="36"/>
      <c r="C17" s="37"/>
      <c r="D17" s="38"/>
      <c r="E17" s="39"/>
      <c r="F17" s="39"/>
      <c r="G17" s="41"/>
      <c r="H17" s="42"/>
      <c r="I17" s="73"/>
      <c r="J17" s="73"/>
      <c r="K17" s="35"/>
      <c r="L17" s="35"/>
      <c r="M17" s="73"/>
      <c r="N17" s="74"/>
      <c r="O17" s="73"/>
      <c r="P17" s="74"/>
      <c r="Q17" s="99"/>
      <c r="R17" s="100"/>
      <c r="S17" s="100"/>
      <c r="T17" s="101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43"/>
      <c r="C18" s="22"/>
      <c r="D18" s="44"/>
      <c r="E18" s="45"/>
      <c r="F18" s="46"/>
      <c r="G18" s="47"/>
      <c r="H18" s="48"/>
      <c r="I18" s="26"/>
      <c r="J18" s="26"/>
      <c r="K18" s="26"/>
      <c r="L18" s="26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0"/>
      <c r="B19" s="43"/>
      <c r="C19" s="22"/>
      <c r="D19" s="44"/>
      <c r="E19" s="24"/>
      <c r="F19" s="24"/>
      <c r="G19" s="47"/>
      <c r="H19" s="49"/>
      <c r="I19" s="26"/>
      <c r="J19" s="26"/>
      <c r="K19" s="45"/>
      <c r="L19" s="45"/>
      <c r="M19" s="26"/>
      <c r="N19" s="66"/>
      <c r="O19" s="26"/>
      <c r="P19" s="66"/>
      <c r="Q19" s="102"/>
      <c r="R19" s="9"/>
      <c r="S19" s="9"/>
      <c r="T19" s="103"/>
      <c r="U19" s="6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43"/>
      <c r="C20" s="50"/>
      <c r="D20" s="44"/>
      <c r="E20" s="45"/>
      <c r="F20" s="46"/>
      <c r="G20" s="47"/>
      <c r="H20" s="48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20"/>
      <c r="B22" s="43"/>
      <c r="C22" s="22"/>
      <c r="D22" s="44"/>
      <c r="E22" s="24"/>
      <c r="F22" s="24"/>
      <c r="G22" s="47"/>
      <c r="H22" s="49"/>
      <c r="I22" s="26"/>
      <c r="J22" s="26"/>
      <c r="K22" s="26"/>
      <c r="L22" s="26"/>
      <c r="M22" s="26"/>
      <c r="N22" s="66"/>
      <c r="O22" s="26"/>
      <c r="P22" s="66"/>
      <c r="Q22" s="98"/>
      <c r="R22" s="9"/>
      <c r="S22" s="9"/>
      <c r="T22" s="103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35"/>
      <c r="B25" s="51"/>
      <c r="C25" s="37"/>
      <c r="D25" s="38"/>
      <c r="E25" s="39"/>
      <c r="F25" s="39"/>
      <c r="G25" s="52"/>
      <c r="H25" s="53"/>
      <c r="I25" s="73"/>
      <c r="J25" s="73"/>
      <c r="K25" s="73"/>
      <c r="L25" s="73"/>
      <c r="M25" s="73"/>
      <c r="N25" s="74"/>
      <c r="O25" s="73"/>
      <c r="P25" s="74"/>
      <c r="Q25" s="105"/>
      <c r="R25" s="100"/>
      <c r="S25" s="100"/>
      <c r="T25" s="101"/>
      <c r="U25" s="10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4">
        <f>SUM(C8:C25)</f>
        <v>711503.33</v>
      </c>
      <c r="D26" s="55">
        <f>SUM(D8:D25)</f>
        <v>2000</v>
      </c>
      <c r="E26" s="56"/>
      <c r="F26" s="56"/>
      <c r="G26" s="56"/>
      <c r="H26" s="54" t="s">
        <v>56</v>
      </c>
      <c r="I26" s="67">
        <f>SUM(I8:I25)</f>
        <v>3049.3</v>
      </c>
      <c r="J26" s="56"/>
      <c r="K26" s="67">
        <f>SUM(K8:K18)</f>
        <v>3049.3</v>
      </c>
      <c r="L26" s="67"/>
      <c r="M26" s="67">
        <f>SUM(M8:M25)</f>
        <v>8000</v>
      </c>
      <c r="N26" s="54" t="s">
        <v>56</v>
      </c>
      <c r="O26" s="67">
        <f>SUM(O8:O25)</f>
        <v>0</v>
      </c>
      <c r="P26" s="54" t="s">
        <v>56</v>
      </c>
      <c r="Q26" s="54" t="s">
        <v>56</v>
      </c>
      <c r="R26" s="54"/>
      <c r="S26" s="54"/>
      <c r="T26" s="67">
        <f>SUM(T8:T25)</f>
        <v>699364.73</v>
      </c>
      <c r="U26" s="106">
        <f>D26+C26-T26-I26-K26-M26-O26</f>
        <v>40.0000000000909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 t="s">
        <v>57</v>
      </c>
      <c r="B27" s="57"/>
      <c r="C27" s="57" t="s">
        <v>58</v>
      </c>
      <c r="D27" s="57"/>
      <c r="E27" s="57"/>
      <c r="F27" s="58">
        <f>O27</f>
        <v>209603.33</v>
      </c>
      <c r="G27" s="59"/>
      <c r="H27" s="60" t="s">
        <v>59</v>
      </c>
      <c r="I27" s="75"/>
      <c r="J27" s="75"/>
      <c r="K27" s="75"/>
      <c r="L27" s="75"/>
      <c r="M27" s="76"/>
      <c r="N27" s="57" t="s">
        <v>60</v>
      </c>
      <c r="O27" s="77">
        <v>209603.33</v>
      </c>
      <c r="P27" s="78"/>
      <c r="Q27" s="78"/>
      <c r="R27" s="78"/>
      <c r="S27" s="78"/>
      <c r="T27" s="78"/>
      <c r="U27" s="107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7"/>
      <c r="B28" s="57"/>
      <c r="C28" s="57" t="s">
        <v>61</v>
      </c>
      <c r="D28" s="57"/>
      <c r="E28" s="57"/>
      <c r="F28" s="58">
        <v>0</v>
      </c>
      <c r="G28" s="59"/>
      <c r="H28" s="61"/>
      <c r="I28" s="79"/>
      <c r="J28" s="79"/>
      <c r="K28" s="79"/>
      <c r="L28" s="79"/>
      <c r="M28" s="80"/>
      <c r="N28" s="57" t="s">
        <v>62</v>
      </c>
      <c r="O28" s="81">
        <f>O27</f>
        <v>209603.33</v>
      </c>
      <c r="P28" s="82"/>
      <c r="Q28" s="82"/>
      <c r="R28" s="82"/>
      <c r="S28" s="82"/>
      <c r="T28" s="82"/>
      <c r="U28" s="10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7" workbookViewId="0">
      <selection activeCell="C18" sqref="C1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3"/>
      <c r="J2" s="7"/>
      <c r="K2" s="7"/>
      <c r="L2" s="7"/>
      <c r="M2" s="7"/>
      <c r="N2" s="7"/>
      <c r="O2" s="64" t="s">
        <v>4</v>
      </c>
      <c r="P2" s="64"/>
      <c r="Q2" s="83">
        <v>13519</v>
      </c>
      <c r="R2" s="65" t="s">
        <v>5</v>
      </c>
      <c r="S2" s="65"/>
      <c r="T2" s="84"/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1016433.33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6" t="s">
        <v>13</v>
      </c>
      <c r="S3" s="87"/>
      <c r="T3" s="88" t="s">
        <v>14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6" t="s">
        <v>20</v>
      </c>
      <c r="R4" s="9" t="s">
        <v>21</v>
      </c>
      <c r="S4" s="66" t="s">
        <v>22</v>
      </c>
      <c r="T4" s="89" t="s">
        <v>23</v>
      </c>
      <c r="U4" s="90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91" t="s">
        <v>30</v>
      </c>
      <c r="R5" s="92"/>
      <c r="S5" s="92"/>
      <c r="T5" s="89" t="s">
        <v>31</v>
      </c>
      <c r="U5" s="93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4" t="s">
        <v>38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5" t="s">
        <v>46</v>
      </c>
      <c r="L7" s="65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44342</v>
      </c>
      <c r="C8" s="22"/>
      <c r="D8" s="23">
        <v>2000</v>
      </c>
      <c r="E8" s="24" t="s">
        <v>51</v>
      </c>
      <c r="F8" s="25" t="s">
        <v>52</v>
      </c>
      <c r="G8" s="26"/>
      <c r="H8" s="27"/>
      <c r="I8" s="26"/>
      <c r="J8" s="45"/>
      <c r="K8" s="20"/>
      <c r="L8" s="20"/>
      <c r="M8" s="26"/>
      <c r="N8" s="66" t="s">
        <v>53</v>
      </c>
      <c r="O8" s="67"/>
      <c r="P8" s="9"/>
      <c r="Q8" s="96" t="s">
        <v>54</v>
      </c>
      <c r="R8" s="69"/>
      <c r="S8" s="69"/>
      <c r="T8" s="97">
        <v>2000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44390</v>
      </c>
      <c r="C9" s="28">
        <v>304930</v>
      </c>
      <c r="D9" s="23"/>
      <c r="E9" s="24" t="s">
        <v>63</v>
      </c>
      <c r="F9" s="24" t="s">
        <v>64</v>
      </c>
      <c r="G9" s="29"/>
      <c r="H9" s="27">
        <v>0.01</v>
      </c>
      <c r="I9" s="26">
        <f>C9*H9</f>
        <v>3049.3</v>
      </c>
      <c r="J9" s="45"/>
      <c r="K9" s="68">
        <v>3049.3</v>
      </c>
      <c r="L9" s="69" t="s">
        <v>65</v>
      </c>
      <c r="M9" s="26">
        <v>100</v>
      </c>
      <c r="N9" s="66" t="s">
        <v>66</v>
      </c>
      <c r="O9" s="67"/>
      <c r="P9" s="9"/>
      <c r="Q9" s="96" t="s">
        <v>67</v>
      </c>
      <c r="R9" s="9">
        <v>108000</v>
      </c>
      <c r="S9" s="9"/>
      <c r="T9" s="97">
        <v>108000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/>
      <c r="B10" s="21"/>
      <c r="C10" s="22"/>
      <c r="D10" s="23"/>
      <c r="E10" s="24"/>
      <c r="F10" s="24"/>
      <c r="G10" s="29"/>
      <c r="H10" s="27"/>
      <c r="J10" s="30"/>
      <c r="K10" s="20"/>
      <c r="L10" s="20"/>
      <c r="M10" s="26">
        <v>500</v>
      </c>
      <c r="N10" s="66" t="s">
        <v>68</v>
      </c>
      <c r="O10" s="67"/>
      <c r="P10" s="9"/>
      <c r="Q10" s="96"/>
      <c r="R10" s="9"/>
      <c r="S10" s="9"/>
      <c r="T10" s="97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30"/>
      <c r="H11" s="27"/>
      <c r="I11" s="26"/>
      <c r="J11" s="45"/>
      <c r="K11" s="69"/>
      <c r="L11" s="69"/>
      <c r="M11" s="26">
        <v>7500</v>
      </c>
      <c r="N11" s="66" t="s">
        <v>69</v>
      </c>
      <c r="O11" s="70"/>
      <c r="P11" s="71"/>
      <c r="Q11" s="96"/>
      <c r="R11" s="9"/>
      <c r="S11" s="9"/>
      <c r="T11" s="97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5" customHeight="1" spans="1:16384">
      <c r="A12" s="20">
        <v>3</v>
      </c>
      <c r="B12" s="21">
        <v>44398</v>
      </c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>
        <v>100</v>
      </c>
      <c r="N12" s="66" t="s">
        <v>66</v>
      </c>
      <c r="O12" s="67"/>
      <c r="P12" s="9"/>
      <c r="Q12" s="96" t="s">
        <v>70</v>
      </c>
      <c r="R12" s="9">
        <v>320100</v>
      </c>
      <c r="S12" s="9"/>
      <c r="T12" s="97">
        <v>182831.4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9"/>
      <c r="L13" s="69"/>
      <c r="M13" s="26">
        <v>-200</v>
      </c>
      <c r="N13" s="66" t="s">
        <v>71</v>
      </c>
      <c r="O13" s="72"/>
      <c r="P13" s="71"/>
      <c r="Q13" s="96"/>
      <c r="R13" s="9"/>
      <c r="S13" s="9"/>
      <c r="T13" s="97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3" customHeight="1" spans="1:16384">
      <c r="A14" s="20">
        <v>4</v>
      </c>
      <c r="B14" s="31">
        <v>44502</v>
      </c>
      <c r="C14" s="22">
        <v>406573.33</v>
      </c>
      <c r="D14" s="23"/>
      <c r="E14" s="24" t="s">
        <v>63</v>
      </c>
      <c r="F14" s="24" t="s">
        <v>64</v>
      </c>
      <c r="G14" s="30"/>
      <c r="H14" s="27">
        <v>0.01</v>
      </c>
      <c r="I14" s="26">
        <v>4065.73</v>
      </c>
      <c r="J14" s="30"/>
      <c r="K14" s="20">
        <v>4065.73</v>
      </c>
      <c r="L14" s="20" t="s">
        <v>65</v>
      </c>
      <c r="M14" s="26">
        <v>200</v>
      </c>
      <c r="N14" s="66" t="s">
        <v>66</v>
      </c>
      <c r="O14" s="67"/>
      <c r="P14" s="9"/>
      <c r="Q14" s="98" t="s">
        <v>72</v>
      </c>
      <c r="R14" s="9">
        <v>197200</v>
      </c>
      <c r="S14" s="9"/>
      <c r="T14" s="97">
        <v>196930</v>
      </c>
      <c r="U14" s="68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7" customHeight="1" spans="1:16384">
      <c r="A15" s="20"/>
      <c r="B15" s="32"/>
      <c r="C15" s="22"/>
      <c r="D15" s="33"/>
      <c r="E15" s="24"/>
      <c r="F15" s="24"/>
      <c r="G15" s="30"/>
      <c r="H15" s="27"/>
      <c r="I15" s="26">
        <v>-4065.73</v>
      </c>
      <c r="J15" s="30"/>
      <c r="K15" s="69">
        <v>-4065.73</v>
      </c>
      <c r="L15" s="69"/>
      <c r="M15" s="26">
        <v>-200</v>
      </c>
      <c r="N15" s="66"/>
      <c r="O15" s="67"/>
      <c r="P15" s="9"/>
      <c r="Q15" s="96"/>
      <c r="R15" s="9"/>
      <c r="S15" s="9"/>
      <c r="T15" s="97"/>
      <c r="U15" s="68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>
        <v>5</v>
      </c>
      <c r="B16" s="34">
        <v>44512</v>
      </c>
      <c r="C16" s="22"/>
      <c r="D16" s="33"/>
      <c r="E16" s="24"/>
      <c r="F16" s="24"/>
      <c r="G16" s="30"/>
      <c r="H16" s="27"/>
      <c r="I16" s="26"/>
      <c r="J16" s="30"/>
      <c r="K16" s="69"/>
      <c r="L16" s="69"/>
      <c r="M16" s="26"/>
      <c r="N16" s="66"/>
      <c r="O16" s="67"/>
      <c r="P16" s="9"/>
      <c r="Q16" s="96" t="s">
        <v>73</v>
      </c>
      <c r="R16" s="9">
        <v>232000</v>
      </c>
      <c r="S16" s="9"/>
      <c r="T16" s="97">
        <v>209603.33</v>
      </c>
      <c r="U16" s="68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35">
        <v>6</v>
      </c>
      <c r="B17" s="36">
        <v>44517</v>
      </c>
      <c r="C17" s="37">
        <v>-30000</v>
      </c>
      <c r="D17" s="38">
        <v>30000</v>
      </c>
      <c r="E17" s="39" t="s">
        <v>74</v>
      </c>
      <c r="F17" s="40" t="s">
        <v>75</v>
      </c>
      <c r="G17" s="41"/>
      <c r="H17" s="42"/>
      <c r="I17" s="73"/>
      <c r="J17" s="73"/>
      <c r="K17" s="35"/>
      <c r="L17" s="35"/>
      <c r="M17" s="73"/>
      <c r="N17" s="74"/>
      <c r="O17" s="73"/>
      <c r="P17" s="74"/>
      <c r="Q17" s="99"/>
      <c r="R17" s="100"/>
      <c r="S17" s="100"/>
      <c r="T17" s="101"/>
      <c r="U17" s="68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43"/>
      <c r="C18" s="22"/>
      <c r="D18" s="44"/>
      <c r="E18" s="45"/>
      <c r="F18" s="46"/>
      <c r="G18" s="47"/>
      <c r="H18" s="48"/>
      <c r="I18" s="26"/>
      <c r="J18" s="26"/>
      <c r="K18" s="26"/>
      <c r="L18" s="26"/>
      <c r="M18" s="26"/>
      <c r="N18" s="66"/>
      <c r="O18" s="26"/>
      <c r="P18" s="66"/>
      <c r="Q18" s="102"/>
      <c r="R18" s="9"/>
      <c r="S18" s="9"/>
      <c r="T18" s="103"/>
      <c r="U18" s="68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20"/>
      <c r="B19" s="43"/>
      <c r="C19" s="22"/>
      <c r="D19" s="44"/>
      <c r="E19" s="24"/>
      <c r="F19" s="24"/>
      <c r="G19" s="47"/>
      <c r="H19" s="49"/>
      <c r="I19" s="26"/>
      <c r="J19" s="26"/>
      <c r="K19" s="45"/>
      <c r="L19" s="45"/>
      <c r="M19" s="26"/>
      <c r="N19" s="66"/>
      <c r="O19" s="26"/>
      <c r="P19" s="66"/>
      <c r="Q19" s="102"/>
      <c r="R19" s="9"/>
      <c r="S19" s="9"/>
      <c r="T19" s="103"/>
      <c r="U19" s="68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43"/>
      <c r="C20" s="50"/>
      <c r="D20" s="44"/>
      <c r="E20" s="45"/>
      <c r="F20" s="46"/>
      <c r="G20" s="47"/>
      <c r="H20" s="48"/>
      <c r="I20" s="26"/>
      <c r="J20" s="26"/>
      <c r="K20" s="26"/>
      <c r="L20" s="26"/>
      <c r="M20" s="26"/>
      <c r="N20" s="66"/>
      <c r="O20" s="26"/>
      <c r="P20" s="66"/>
      <c r="Q20" s="98"/>
      <c r="R20" s="9"/>
      <c r="S20" s="9"/>
      <c r="T20" s="103"/>
      <c r="U20" s="10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43"/>
      <c r="C21" s="22"/>
      <c r="D21" s="44"/>
      <c r="E21" s="24"/>
      <c r="F21" s="24"/>
      <c r="G21" s="47"/>
      <c r="H21" s="49"/>
      <c r="I21" s="26"/>
      <c r="J21" s="26"/>
      <c r="K21" s="26"/>
      <c r="L21" s="26"/>
      <c r="M21" s="26"/>
      <c r="N21" s="66"/>
      <c r="O21" s="26"/>
      <c r="P21" s="66"/>
      <c r="Q21" s="98"/>
      <c r="R21" s="9"/>
      <c r="S21" s="9"/>
      <c r="T21" s="103"/>
      <c r="U21" s="10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20"/>
      <c r="B22" s="43"/>
      <c r="C22" s="22"/>
      <c r="D22" s="44"/>
      <c r="E22" s="24"/>
      <c r="F22" s="24"/>
      <c r="G22" s="47"/>
      <c r="H22" s="49"/>
      <c r="I22" s="26"/>
      <c r="J22" s="26"/>
      <c r="K22" s="26"/>
      <c r="L22" s="26"/>
      <c r="M22" s="26"/>
      <c r="N22" s="66"/>
      <c r="O22" s="26"/>
      <c r="P22" s="66"/>
      <c r="Q22" s="98"/>
      <c r="R22" s="9"/>
      <c r="S22" s="9"/>
      <c r="T22" s="103"/>
      <c r="U22" s="10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5"/>
      <c r="B23" s="51"/>
      <c r="C23" s="37"/>
      <c r="D23" s="38"/>
      <c r="E23" s="39"/>
      <c r="F23" s="39"/>
      <c r="G23" s="52"/>
      <c r="H23" s="53"/>
      <c r="I23" s="73"/>
      <c r="J23" s="73"/>
      <c r="K23" s="73"/>
      <c r="L23" s="73"/>
      <c r="M23" s="73"/>
      <c r="N23" s="74"/>
      <c r="O23" s="73"/>
      <c r="P23" s="74"/>
      <c r="Q23" s="105"/>
      <c r="R23" s="100"/>
      <c r="S23" s="100"/>
      <c r="T23" s="101"/>
      <c r="U23" s="10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5"/>
      <c r="B24" s="51"/>
      <c r="C24" s="37"/>
      <c r="D24" s="38"/>
      <c r="E24" s="39"/>
      <c r="F24" s="39"/>
      <c r="G24" s="52"/>
      <c r="H24" s="53"/>
      <c r="I24" s="73"/>
      <c r="J24" s="73"/>
      <c r="K24" s="73"/>
      <c r="L24" s="73"/>
      <c r="M24" s="73"/>
      <c r="N24" s="74"/>
      <c r="O24" s="73"/>
      <c r="P24" s="74"/>
      <c r="Q24" s="105"/>
      <c r="R24" s="100"/>
      <c r="S24" s="100"/>
      <c r="T24" s="101"/>
      <c r="U24" s="10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customHeight="1" spans="1:16384">
      <c r="A25" s="35"/>
      <c r="B25" s="51"/>
      <c r="C25" s="37"/>
      <c r="D25" s="38"/>
      <c r="E25" s="39"/>
      <c r="F25" s="39"/>
      <c r="G25" s="52"/>
      <c r="H25" s="53"/>
      <c r="I25" s="73"/>
      <c r="J25" s="73"/>
      <c r="K25" s="73"/>
      <c r="L25" s="73"/>
      <c r="M25" s="73"/>
      <c r="N25" s="74"/>
      <c r="O25" s="73"/>
      <c r="P25" s="74"/>
      <c r="Q25" s="105"/>
      <c r="R25" s="100"/>
      <c r="S25" s="100"/>
      <c r="T25" s="101"/>
      <c r="U25" s="10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55</v>
      </c>
      <c r="B26" s="6"/>
      <c r="C26" s="54">
        <f>SUM(C8:C25)</f>
        <v>681503.33</v>
      </c>
      <c r="D26" s="55">
        <f>SUM(D8:D25)</f>
        <v>32000</v>
      </c>
      <c r="E26" s="56"/>
      <c r="F26" s="56"/>
      <c r="G26" s="56"/>
      <c r="H26" s="54" t="s">
        <v>56</v>
      </c>
      <c r="I26" s="67">
        <f>SUM(I8:I25)</f>
        <v>3049.3</v>
      </c>
      <c r="J26" s="56"/>
      <c r="K26" s="67">
        <f>SUM(K8:K18)</f>
        <v>3049.3</v>
      </c>
      <c r="L26" s="67"/>
      <c r="M26" s="67">
        <f>SUM(M8:M25)</f>
        <v>8000</v>
      </c>
      <c r="N26" s="54" t="s">
        <v>56</v>
      </c>
      <c r="O26" s="67">
        <f>SUM(O8:O25)</f>
        <v>0</v>
      </c>
      <c r="P26" s="54" t="s">
        <v>56</v>
      </c>
      <c r="Q26" s="54" t="s">
        <v>56</v>
      </c>
      <c r="R26" s="54"/>
      <c r="S26" s="54"/>
      <c r="T26" s="67">
        <f>SUM(T8:T25)</f>
        <v>699364.73</v>
      </c>
      <c r="U26" s="106">
        <f>D26+C26-T26-I26-K26-M26-O26</f>
        <v>40.0000000000909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7" t="s">
        <v>57</v>
      </c>
      <c r="B27" s="57"/>
      <c r="C27" s="57" t="s">
        <v>58</v>
      </c>
      <c r="D27" s="57"/>
      <c r="E27" s="57"/>
      <c r="F27" s="58">
        <f>O27</f>
        <v>209603.33</v>
      </c>
      <c r="G27" s="59"/>
      <c r="H27" s="60" t="s">
        <v>59</v>
      </c>
      <c r="I27" s="75"/>
      <c r="J27" s="75"/>
      <c r="K27" s="75"/>
      <c r="L27" s="75"/>
      <c r="M27" s="76"/>
      <c r="N27" s="57" t="s">
        <v>60</v>
      </c>
      <c r="O27" s="77">
        <v>209603.33</v>
      </c>
      <c r="P27" s="78"/>
      <c r="Q27" s="78"/>
      <c r="R27" s="78"/>
      <c r="S27" s="78"/>
      <c r="T27" s="78"/>
      <c r="U27" s="107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7"/>
      <c r="B28" s="57"/>
      <c r="C28" s="57" t="s">
        <v>61</v>
      </c>
      <c r="D28" s="57"/>
      <c r="E28" s="57"/>
      <c r="F28" s="58">
        <v>0</v>
      </c>
      <c r="G28" s="59"/>
      <c r="H28" s="61"/>
      <c r="I28" s="79"/>
      <c r="J28" s="79"/>
      <c r="K28" s="79"/>
      <c r="L28" s="79"/>
      <c r="M28" s="80"/>
      <c r="N28" s="57" t="s">
        <v>62</v>
      </c>
      <c r="O28" s="81">
        <f>O27</f>
        <v>209603.33</v>
      </c>
      <c r="P28" s="82"/>
      <c r="Q28" s="82"/>
      <c r="R28" s="82"/>
      <c r="S28" s="82"/>
      <c r="T28" s="82"/>
      <c r="U28" s="10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</vt:lpstr>
      <vt:lpstr>1-2</vt:lpstr>
      <vt:lpstr>1-3</vt:lpstr>
      <vt:lpstr>2-1</vt:lpstr>
      <vt:lpstr>2-2</vt:lpstr>
      <vt:lpstr>2-3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2021-11-17T07:04:28Z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F68181F6B9634207A95492B065FDA041</vt:lpwstr>
  </property>
</Properties>
</file>