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8"/>
  </bookViews>
  <sheets>
    <sheet name="1-1" sheetId="11" r:id="rId1"/>
    <sheet name="1-2" sheetId="12" r:id="rId2"/>
    <sheet name="1-3" sheetId="13" r:id="rId3"/>
    <sheet name="1-4" sheetId="14" r:id="rId4"/>
    <sheet name="1-5" sheetId="15" r:id="rId5"/>
    <sheet name="1-6" sheetId="16" r:id="rId6"/>
    <sheet name="1-7" sheetId="17" r:id="rId7"/>
    <sheet name="2-1" sheetId="18" r:id="rId8"/>
    <sheet name="2-2" sheetId="19" r:id="rId9"/>
  </sheets>
  <calcPr calcId="144525"/>
</workbook>
</file>

<file path=xl/sharedStrings.xml><?xml version="1.0" encoding="utf-8"?>
<sst xmlns="http://schemas.openxmlformats.org/spreadsheetml/2006/main" count="836" uniqueCount="82">
  <si>
    <t xml:space="preserve">工程款支付证书 </t>
  </si>
  <si>
    <t>工程名称</t>
  </si>
  <si>
    <t>肥西县公安局交警大队三河中队业务用房建设项目</t>
  </si>
  <si>
    <t>建设单位</t>
  </si>
  <si>
    <t>ERP编号</t>
  </si>
  <si>
    <t>档案编号</t>
  </si>
  <si>
    <t>合同金额</t>
  </si>
  <si>
    <t>中标时间</t>
  </si>
  <si>
    <t>2021.1.29</t>
  </si>
  <si>
    <t>已提供工程资料</t>
  </si>
  <si>
    <t>中标通知书、施工合同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</si>
  <si>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</si>
  <si>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</si>
  <si>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</si>
  <si>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</si>
  <si>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</si>
  <si>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</si>
  <si>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</si>
  <si>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</si>
  <si>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</si>
  <si>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李华 18705607066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</si>
  <si>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</si>
  <si>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</si>
  <si>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</si>
  <si>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</si>
  <si>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</si>
  <si>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</si>
  <si>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</si>
  <si>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</si>
  <si>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</si>
  <si>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</si>
  <si>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</si>
  <si>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</si>
  <si>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</si>
  <si>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</si>
  <si>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</si>
  <si>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</si>
  <si>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</si>
  <si>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</si>
  <si>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</si>
  <si>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</si>
  <si>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</si>
  <si>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</si>
  <si>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</si>
  <si>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</si>
  <si>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</si>
  <si>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</si>
  <si>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</si>
  <si>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</si>
  <si>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</si>
  <si>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</si>
  <si>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</t>
  </si>
  <si>
    <t>5206 8432 3131 0000 02</t>
  </si>
  <si>
    <t>转账费下次扣</t>
  </si>
  <si>
    <t>合肥风之清贸易有限公司-钢筋款
开户行：交通银行合肥三里庵支行
账号：3413 1600 0013 0000 7214 8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</si>
  <si>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</si>
  <si>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</si>
  <si>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</si>
  <si>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</si>
  <si>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</si>
  <si>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</si>
  <si>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</si>
  <si>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</si>
  <si>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安徽省巢湖恒信水泥有限公司-水泥
开户行：巢湖农训商业银行高林分理处
账号：2000 0060 5451 1030 0000 139</t>
  </si>
  <si>
    <t>转账费、出场费待工程款到账时扣</t>
  </si>
  <si>
    <t>庐江县银鑫建材有限公司-烧结空心砖
开户行：农行庐江城关支行
账号：1215 0101 0400 0552 6</t>
  </si>
  <si>
    <t>安徽瑞迅电梯有限公司-电梯采购
开户行：徽商银行合肥青年路支行
账号：2311 0120 1003 0171</t>
  </si>
  <si>
    <t>工资户</t>
  </si>
  <si>
    <t>1857 6129 8339</t>
  </si>
  <si>
    <t>管理费</t>
  </si>
  <si>
    <t>增值税</t>
  </si>
  <si>
    <t>转账费</t>
  </si>
  <si>
    <t>中行-蜀山支行</t>
  </si>
  <si>
    <t>1752 5719 0682</t>
  </si>
  <si>
    <t>其他后面算</t>
  </si>
  <si>
    <t>安徽千联建设工程有限公司-劳务
开户行：按工资表发放
账号：按工资表发放</t>
  </si>
  <si>
    <t>退周转金</t>
  </si>
  <si>
    <t>企税1%</t>
  </si>
  <si>
    <t>暂扣企税</t>
  </si>
  <si>
    <t>安徽煜旭建材有限公司-砌墙砖
开户行：中国光大银行肥西支行
账号：5698 0188 0000 2577 4</t>
  </si>
  <si>
    <t>庐江县顺茂建材销售有限公司-模板
开户行：中国建设银行庐江黄山路支行
账号：3400 1777 3090 5250 1029</t>
  </si>
  <si>
    <t>安徽安旭起重设备安装有限公司-电梯租赁
开户行：徽商银行长丰支行
账号：2230 1911 3141 0000 02</t>
  </si>
</sst>
</file>

<file path=xl/styles.xml><?xml version="1.0" encoding="utf-8"?>
<styleSheet xmlns="http://schemas.openxmlformats.org/spreadsheetml/2006/main">
  <numFmts count="12">
    <numFmt numFmtId="176" formatCode="#,##0.00_ "/>
    <numFmt numFmtId="177" formatCode="0.0%"/>
    <numFmt numFmtId="43" formatCode="_ * #,##0.00_ ;_ * \-#,##0.00_ ;_ * &quot;-&quot;??_ ;_ @_ "/>
    <numFmt numFmtId="178" formatCode="yy/m/d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yyyy&quot;年&quot;m&quot;月&quot;d&quot;日&quot;;@"/>
    <numFmt numFmtId="180" formatCode="0.00_ "/>
    <numFmt numFmtId="181" formatCode="0.00_);[Red]\(0.00\)"/>
    <numFmt numFmtId="182" formatCode="#,##0_ "/>
    <numFmt numFmtId="183" formatCode="[DBNum2][$RMB]General;[Red][DBNum2][$RMB]General"/>
  </numFmts>
  <fonts count="36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5" borderId="12" applyNumberFormat="0" applyAlignment="0" applyProtection="0">
      <alignment vertical="center"/>
    </xf>
    <xf numFmtId="44" fontId="15" fillId="0" borderId="0">
      <protection locked="0"/>
    </xf>
    <xf numFmtId="41" fontId="14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20" borderId="15" applyNumberFormat="0" applyFont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5" fillId="0" borderId="0">
      <protection locked="0"/>
    </xf>
    <xf numFmtId="0" fontId="30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2" fillId="29" borderId="18" applyNumberFormat="0" applyAlignment="0" applyProtection="0">
      <alignment vertical="center"/>
    </xf>
    <xf numFmtId="0" fontId="33" fillId="29" borderId="12" applyNumberFormat="0" applyAlignment="0" applyProtection="0">
      <alignment vertical="center"/>
    </xf>
    <xf numFmtId="0" fontId="34" fillId="31" borderId="19" applyNumberForma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8" fillId="0" borderId="0">
      <protection locked="0"/>
    </xf>
  </cellStyleXfs>
  <cellXfs count="126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8" fontId="1" fillId="2" borderId="0" xfId="50" applyNumberFormat="1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179" fontId="3" fillId="2" borderId="4" xfId="50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8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76" fontId="5" fillId="2" borderId="4" xfId="50" applyNumberFormat="1" applyFont="1" applyFill="1" applyBorder="1" applyAlignment="1" applyProtection="1">
      <alignment horizontal="right" vertical="center" shrinkToFit="1"/>
    </xf>
    <xf numFmtId="180" fontId="0" fillId="0" borderId="2" xfId="0" applyNumberFormat="1" applyFont="1" applyFill="1" applyBorder="1" applyAlignment="1">
      <alignment vertical="center"/>
    </xf>
    <xf numFmtId="180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19" applyNumberFormat="1" applyFont="1" applyFill="1" applyBorder="1" applyAlignment="1" applyProtection="1">
      <alignment horizontal="center" vertical="center" wrapText="1"/>
    </xf>
    <xf numFmtId="176" fontId="1" fillId="2" borderId="4" xfId="50" applyNumberFormat="1" applyFont="1" applyFill="1" applyBorder="1" applyAlignment="1" applyProtection="1">
      <alignment horizontal="right" vertical="center" shrinkToFit="1"/>
    </xf>
    <xf numFmtId="176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horizontal="left" vertical="center" wrapText="1" shrinkToFit="1"/>
    </xf>
    <xf numFmtId="179" fontId="0" fillId="0" borderId="6" xfId="0" applyNumberFormat="1" applyFont="1" applyFill="1" applyBorder="1" applyAlignment="1">
      <alignment horizontal="center" vertical="center"/>
    </xf>
    <xf numFmtId="179" fontId="0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vertical="center" wrapText="1" shrinkToFit="1"/>
    </xf>
    <xf numFmtId="179" fontId="5" fillId="2" borderId="2" xfId="50" applyNumberFormat="1" applyFont="1" applyFill="1" applyBorder="1" applyAlignment="1" applyProtection="1">
      <alignment horizontal="center" vertical="center" shrinkToFit="1"/>
    </xf>
    <xf numFmtId="180" fontId="1" fillId="2" borderId="2" xfId="4" applyNumberFormat="1" applyFont="1" applyFill="1" applyBorder="1" applyAlignment="1" applyProtection="1">
      <alignment horizontal="center" vertical="center" wrapText="1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9" fontId="7" fillId="2" borderId="2" xfId="50" applyNumberFormat="1" applyFont="1" applyFill="1" applyBorder="1" applyAlignment="1" applyProtection="1">
      <alignment horizontal="center" vertical="center" shrinkToFit="1"/>
    </xf>
    <xf numFmtId="49" fontId="6" fillId="2" borderId="2" xfId="50" applyNumberFormat="1" applyFont="1" applyFill="1" applyBorder="1" applyAlignment="1" applyProtection="1">
      <alignment horizontal="center" vertical="center" wrapText="1"/>
    </xf>
    <xf numFmtId="180" fontId="8" fillId="0" borderId="2" xfId="0" applyNumberFormat="1" applyFont="1" applyFill="1" applyBorder="1" applyAlignment="1">
      <alignment vertical="center"/>
    </xf>
    <xf numFmtId="176" fontId="6" fillId="2" borderId="2" xfId="50" applyNumberFormat="1" applyFont="1" applyFill="1" applyBorder="1" applyAlignment="1" applyProtection="1">
      <alignment horizontal="center" vertical="center" wrapText="1" shrinkToFit="1"/>
    </xf>
    <xf numFmtId="49" fontId="6" fillId="2" borderId="2" xfId="50" applyNumberFormat="1" applyFont="1" applyFill="1" applyBorder="1" applyAlignment="1" applyProtection="1">
      <alignment horizontal="center" vertical="center" wrapText="1" shrinkToFit="1"/>
    </xf>
    <xf numFmtId="176" fontId="6" fillId="2" borderId="2" xfId="50" applyNumberFormat="1" applyFont="1" applyFill="1" applyBorder="1" applyAlignment="1" applyProtection="1">
      <alignment vertical="center" wrapText="1" shrinkToFit="1"/>
    </xf>
    <xf numFmtId="9" fontId="6" fillId="2" borderId="2" xfId="19" applyFont="1" applyFill="1" applyBorder="1" applyAlignment="1" applyProtection="1">
      <alignment horizontal="center" vertical="center" wrapText="1"/>
    </xf>
    <xf numFmtId="176" fontId="7" fillId="2" borderId="4" xfId="50" applyNumberFormat="1" applyFont="1" applyFill="1" applyBorder="1" applyAlignment="1" applyProtection="1">
      <alignment horizontal="right" vertical="center" shrinkToFit="1"/>
    </xf>
    <xf numFmtId="180" fontId="6" fillId="2" borderId="2" xfId="4" applyNumberFormat="1" applyFont="1" applyFill="1" applyBorder="1" applyAlignment="1" applyProtection="1">
      <alignment horizontal="center" vertical="center" wrapText="1"/>
    </xf>
    <xf numFmtId="180" fontId="8" fillId="0" borderId="2" xfId="0" applyNumberFormat="1" applyFont="1" applyFill="1" applyBorder="1" applyAlignment="1">
      <alignment horizontal="center" vertical="center"/>
    </xf>
    <xf numFmtId="9" fontId="6" fillId="2" borderId="2" xfId="19" applyNumberFormat="1" applyFont="1" applyFill="1" applyBorder="1" applyAlignment="1" applyProtection="1">
      <alignment horizontal="center" vertical="center" wrapText="1"/>
    </xf>
    <xf numFmtId="0" fontId="3" fillId="2" borderId="2" xfId="50" applyFont="1" applyFill="1" applyBorder="1" applyAlignment="1" applyProtection="1">
      <alignment horizontal="center" vertical="center" shrinkToFit="1"/>
    </xf>
    <xf numFmtId="180" fontId="3" fillId="2" borderId="2" xfId="50" applyNumberFormat="1" applyFont="1" applyFill="1" applyBorder="1" applyAlignment="1" applyProtection="1">
      <alignment horizontal="center" vertical="center" shrinkToFit="1"/>
    </xf>
    <xf numFmtId="176" fontId="9" fillId="2" borderId="2" xfId="50" applyNumberFormat="1" applyFont="1" applyFill="1" applyBorder="1" applyAlignment="1" applyProtection="1">
      <alignment horizontal="right" vertical="center" shrinkToFit="1"/>
    </xf>
    <xf numFmtId="0" fontId="10" fillId="2" borderId="2" xfId="50" applyFont="1" applyFill="1" applyBorder="1" applyAlignment="1" applyProtection="1">
      <alignment horizontal="center" vertical="center" wrapText="1"/>
    </xf>
    <xf numFmtId="181" fontId="11" fillId="2" borderId="3" xfId="50" applyNumberFormat="1" applyFont="1" applyFill="1" applyBorder="1" applyAlignment="1" applyProtection="1">
      <alignment horizontal="center" vertical="center" shrinkToFit="1"/>
    </xf>
    <xf numFmtId="181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7" xfId="50" applyFont="1" applyFill="1" applyBorder="1" applyAlignment="1" applyProtection="1">
      <alignment horizontal="center" vertical="center" wrapText="1"/>
    </xf>
    <xf numFmtId="0" fontId="11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176" fontId="3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wrapText="1" shrinkToFi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6" fontId="1" fillId="2" borderId="2" xfId="50" applyNumberFormat="1" applyFont="1" applyFill="1" applyBorder="1" applyAlignment="1" applyProtection="1">
      <alignment vertical="center" wrapTex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6" fontId="1" fillId="2" borderId="2" xfId="50" applyNumberFormat="1" applyFont="1" applyFill="1" applyBorder="1" applyAlignment="1" applyProtection="1">
      <alignment horizontal="center" vertical="center" shrinkToFit="1"/>
    </xf>
    <xf numFmtId="176" fontId="6" fillId="2" borderId="2" xfId="50" applyNumberFormat="1" applyFont="1" applyFill="1" applyBorder="1" applyAlignment="1" applyProtection="1">
      <alignment horizontal="right" vertical="center" shrinkToFit="1"/>
    </xf>
    <xf numFmtId="176" fontId="6" fillId="2" borderId="2" xfId="50" applyNumberFormat="1" applyFont="1" applyFill="1" applyBorder="1" applyAlignment="1" applyProtection="1">
      <alignment horizontal="center" vertical="center" shrinkToFit="1"/>
    </xf>
    <xf numFmtId="176" fontId="6" fillId="2" borderId="2" xfId="50" applyNumberFormat="1" applyFont="1" applyFill="1" applyBorder="1" applyAlignment="1" applyProtection="1">
      <alignment horizontal="center" vertical="center" wrapText="1"/>
    </xf>
    <xf numFmtId="0" fontId="11" fillId="2" borderId="9" xfId="50" applyFont="1" applyFill="1" applyBorder="1" applyAlignment="1" applyProtection="1">
      <alignment horizontal="center" vertical="center" wrapText="1"/>
    </xf>
    <xf numFmtId="0" fontId="11" fillId="2" borderId="10" xfId="50" applyFont="1" applyFill="1" applyBorder="1" applyAlignment="1" applyProtection="1">
      <alignment horizontal="center" vertical="center" wrapText="1"/>
    </xf>
    <xf numFmtId="176" fontId="11" fillId="2" borderId="3" xfId="50" applyNumberFormat="1" applyFont="1" applyFill="1" applyBorder="1" applyAlignment="1" applyProtection="1">
      <alignment horizontal="center" vertical="center" shrinkToFit="1"/>
    </xf>
    <xf numFmtId="176" fontId="11" fillId="2" borderId="5" xfId="50" applyNumberFormat="1" applyFont="1" applyFill="1" applyBorder="1" applyAlignment="1" applyProtection="1">
      <alignment horizontal="center" vertical="center" shrinkToFit="1"/>
    </xf>
    <xf numFmtId="0" fontId="11" fillId="2" borderId="1" xfId="50" applyFont="1" applyFill="1" applyBorder="1" applyAlignment="1" applyProtection="1">
      <alignment horizontal="center" vertical="center" wrapText="1"/>
    </xf>
    <xf numFmtId="0" fontId="11" fillId="2" borderId="11" xfId="50" applyFont="1" applyFill="1" applyBorder="1" applyAlignment="1" applyProtection="1">
      <alignment horizontal="center" vertical="center" wrapText="1"/>
    </xf>
    <xf numFmtId="183" fontId="11" fillId="2" borderId="3" xfId="50" applyNumberFormat="1" applyFont="1" applyFill="1" applyBorder="1" applyAlignment="1" applyProtection="1">
      <alignment horizontal="center" vertical="center" shrinkToFit="1"/>
    </xf>
    <xf numFmtId="183" fontId="11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176" fontId="5" fillId="2" borderId="2" xfId="50" applyNumberFormat="1" applyFont="1" applyFill="1" applyBorder="1" applyAlignment="1" applyProtection="1">
      <alignment horizontal="center" vertical="center" wrapText="1"/>
    </xf>
    <xf numFmtId="176" fontId="3" fillId="3" borderId="3" xfId="50" applyNumberFormat="1" applyFont="1" applyFill="1" applyBorder="1" applyAlignment="1" applyProtection="1">
      <alignment horizontal="center" vertical="center" wrapText="1"/>
    </xf>
    <xf numFmtId="176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6" fontId="3" fillId="2" borderId="3" xfId="50" applyNumberFormat="1" applyFont="1" applyFill="1" applyBorder="1" applyAlignment="1" applyProtection="1">
      <alignment vertical="center" wrapText="1"/>
    </xf>
    <xf numFmtId="176" fontId="3" fillId="2" borderId="5" xfId="50" applyNumberFormat="1" applyFont="1" applyFill="1" applyBorder="1" applyAlignment="1" applyProtection="1">
      <alignment vertical="center" wrapText="1"/>
    </xf>
    <xf numFmtId="176" fontId="0" fillId="2" borderId="2" xfId="50" applyNumberFormat="1" applyFont="1" applyFill="1" applyBorder="1" applyAlignment="1" applyProtection="1">
      <alignment horizontal="left" vertical="center" wrapText="1"/>
    </xf>
    <xf numFmtId="176" fontId="0" fillId="2" borderId="2" xfId="50" applyNumberFormat="1" applyFont="1" applyFill="1" applyBorder="1" applyAlignment="1" applyProtection="1">
      <alignment horizontal="right" vertical="center" shrinkToFit="1"/>
    </xf>
    <xf numFmtId="10" fontId="0" fillId="0" borderId="2" xfId="0" applyNumberFormat="1" applyFont="1" applyFill="1" applyBorder="1" applyAlignment="1">
      <alignment vertical="center" wrapText="1"/>
    </xf>
    <xf numFmtId="180" fontId="1" fillId="2" borderId="2" xfId="50" applyNumberFormat="1" applyFont="1" applyFill="1" applyBorder="1" applyAlignment="1" applyProtection="1">
      <alignment horizontal="center" vertical="center"/>
    </xf>
    <xf numFmtId="180" fontId="0" fillId="2" borderId="2" xfId="0" applyNumberFormat="1" applyFont="1" applyFill="1" applyBorder="1" applyAlignment="1">
      <alignment vertical="center"/>
    </xf>
    <xf numFmtId="10" fontId="8" fillId="0" borderId="2" xfId="0" applyNumberFormat="1" applyFont="1" applyFill="1" applyBorder="1" applyAlignment="1">
      <alignment vertical="center" wrapText="1"/>
    </xf>
    <xf numFmtId="176" fontId="12" fillId="2" borderId="2" xfId="50" applyNumberFormat="1" applyFont="1" applyFill="1" applyBorder="1" applyAlignment="1" applyProtection="1">
      <alignment horizontal="center" vertical="center" wrapText="1"/>
    </xf>
    <xf numFmtId="180" fontId="8" fillId="2" borderId="2" xfId="0" applyNumberFormat="1" applyFont="1" applyFill="1" applyBorder="1" applyAlignment="1">
      <alignment vertical="center"/>
    </xf>
    <xf numFmtId="180" fontId="6" fillId="2" borderId="2" xfId="50" applyNumberFormat="1" applyFont="1" applyFill="1" applyBorder="1" applyAlignment="1" applyProtection="1">
      <alignment horizontal="center" vertical="center"/>
    </xf>
    <xf numFmtId="180" fontId="3" fillId="2" borderId="2" xfId="50" applyNumberFormat="1" applyFont="1" applyFill="1" applyBorder="1" applyAlignment="1" applyProtection="1">
      <alignment horizontal="right" vertical="center"/>
    </xf>
    <xf numFmtId="176" fontId="11" fillId="2" borderId="4" xfId="50" applyNumberFormat="1" applyFont="1" applyFill="1" applyBorder="1" applyAlignment="1" applyProtection="1">
      <alignment horizontal="center" vertical="center" shrinkToFit="1"/>
    </xf>
    <xf numFmtId="183" fontId="11" fillId="2" borderId="4" xfId="50" applyNumberFormat="1" applyFont="1" applyFill="1" applyBorder="1" applyAlignment="1" applyProtection="1">
      <alignment horizontal="center" vertical="center" shrinkToFit="1"/>
    </xf>
    <xf numFmtId="179" fontId="8" fillId="0" borderId="6" xfId="0" applyNumberFormat="1" applyFont="1" applyFill="1" applyBorder="1" applyAlignment="1">
      <alignment horizontal="center" vertical="center"/>
    </xf>
    <xf numFmtId="176" fontId="6" fillId="2" borderId="2" xfId="50" applyNumberFormat="1" applyFont="1" applyFill="1" applyBorder="1" applyAlignment="1" applyProtection="1">
      <alignment vertical="center" shrinkToFit="1"/>
    </xf>
    <xf numFmtId="177" fontId="6" fillId="2" borderId="2" xfId="19" applyNumberFormat="1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center" vertical="center" shrinkToFit="1"/>
    </xf>
    <xf numFmtId="180" fontId="8" fillId="0" borderId="2" xfId="0" applyNumberFormat="1" applyFont="1" applyFill="1" applyBorder="1" applyAlignment="1">
      <alignment horizontal="center" vertical="center" wrapText="1"/>
    </xf>
    <xf numFmtId="176" fontId="6" fillId="2" borderId="2" xfId="50" applyNumberFormat="1" applyFont="1" applyFill="1" applyBorder="1" applyAlignment="1" applyProtection="1">
      <alignment horizontal="left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19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/>
    </xf>
    <xf numFmtId="176" fontId="12" fillId="2" borderId="2" xfId="50" applyNumberFormat="1" applyFont="1" applyFill="1" applyBorder="1" applyAlignment="1" applyProtection="1">
      <alignment horizontal="right" vertical="center" shrinkToFit="1"/>
    </xf>
    <xf numFmtId="176" fontId="8" fillId="2" borderId="2" xfId="50" applyNumberFormat="1" applyFont="1" applyFill="1" applyBorder="1" applyAlignment="1" applyProtection="1">
      <alignment horizontal="left" vertical="center" wrapText="1"/>
    </xf>
    <xf numFmtId="176" fontId="8" fillId="2" borderId="2" xfId="50" applyNumberFormat="1" applyFont="1" applyFill="1" applyBorder="1" applyAlignment="1" applyProtection="1">
      <alignment horizontal="right" vertical="center" shrinkToFit="1"/>
    </xf>
    <xf numFmtId="10" fontId="8" fillId="0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/>
    </xf>
    <xf numFmtId="176" fontId="13" fillId="2" borderId="2" xfId="50" applyNumberFormat="1" applyFont="1" applyFill="1" applyBorder="1" applyAlignment="1" applyProtection="1">
      <alignment horizontal="right" vertical="center" shrinkToFit="1"/>
    </xf>
    <xf numFmtId="179" fontId="8" fillId="0" borderId="2" xfId="0" applyNumberFormat="1" applyFont="1" applyFill="1" applyBorder="1" applyAlignment="1">
      <alignment horizontal="center" vertical="center"/>
    </xf>
    <xf numFmtId="182" fontId="6" fillId="2" borderId="2" xfId="50" applyNumberFormat="1" applyFont="1" applyFill="1" applyBorder="1" applyAlignment="1" applyProtection="1">
      <alignment horizontal="center" vertical="center" shrinkToFit="1"/>
    </xf>
    <xf numFmtId="176" fontId="6" fillId="2" borderId="2" xfId="50" applyNumberFormat="1" applyFont="1" applyFill="1" applyBorder="1" applyAlignment="1" applyProtection="1">
      <alignment vertical="center" wrapText="1"/>
    </xf>
    <xf numFmtId="176" fontId="6" fillId="2" borderId="4" xfId="50" applyNumberFormat="1" applyFont="1" applyFill="1" applyBorder="1" applyAlignment="1" applyProtection="1">
      <alignment horizontal="right" vertical="center" shrinkToFit="1"/>
    </xf>
    <xf numFmtId="182" fontId="6" fillId="2" borderId="2" xfId="50" applyNumberFormat="1" applyFont="1" applyFill="1" applyBorder="1" applyAlignment="1" applyProtection="1">
      <alignment vertical="center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57150</xdr:rowOff>
    </xdr:from>
    <xdr:to>
      <xdr:col>4</xdr:col>
      <xdr:colOff>1080770</xdr:colOff>
      <xdr:row>86</xdr:row>
      <xdr:rowOff>0</xdr:rowOff>
    </xdr:to>
    <xdr:pic>
      <xdr:nvPicPr>
        <xdr:cNvPr id="2" name="图片 1" descr="2d596bb5af286a62ef7c834a7c797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023860"/>
          <a:ext cx="4941570" cy="10058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61595</xdr:colOff>
      <xdr:row>27</xdr:row>
      <xdr:rowOff>85725</xdr:rowOff>
    </xdr:from>
    <xdr:to>
      <xdr:col>5</xdr:col>
      <xdr:colOff>678180</xdr:colOff>
      <xdr:row>57</xdr:row>
      <xdr:rowOff>104775</xdr:rowOff>
    </xdr:to>
    <xdr:pic>
      <xdr:nvPicPr>
        <xdr:cNvPr id="4" name="图片 3" descr="QFJLFLW32XGQ%C2_XSN40V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1595" y="8052435"/>
          <a:ext cx="5909310" cy="5162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66675</xdr:colOff>
      <xdr:row>27</xdr:row>
      <xdr:rowOff>76200</xdr:rowOff>
    </xdr:from>
    <xdr:to>
      <xdr:col>5</xdr:col>
      <xdr:colOff>682625</xdr:colOff>
      <xdr:row>57</xdr:row>
      <xdr:rowOff>85725</xdr:rowOff>
    </xdr:to>
    <xdr:pic>
      <xdr:nvPicPr>
        <xdr:cNvPr id="3" name="图片 2" descr="1NI5`8E{S%ML[AR6UG9(${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75" y="8042910"/>
          <a:ext cx="5908675" cy="51530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190500</xdr:colOff>
      <xdr:row>28</xdr:row>
      <xdr:rowOff>38100</xdr:rowOff>
    </xdr:from>
    <xdr:to>
      <xdr:col>5</xdr:col>
      <xdr:colOff>800100</xdr:colOff>
      <xdr:row>58</xdr:row>
      <xdr:rowOff>95250</xdr:rowOff>
    </xdr:to>
    <xdr:pic>
      <xdr:nvPicPr>
        <xdr:cNvPr id="4" name="图片 3" descr="XC6QIZX5N{QE8E2MRC[YB}U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0" y="8468360"/>
          <a:ext cx="5902325" cy="5200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152400</xdr:colOff>
      <xdr:row>27</xdr:row>
      <xdr:rowOff>152400</xdr:rowOff>
    </xdr:from>
    <xdr:to>
      <xdr:col>5</xdr:col>
      <xdr:colOff>782320</xdr:colOff>
      <xdr:row>58</xdr:row>
      <xdr:rowOff>0</xdr:rowOff>
    </xdr:to>
    <xdr:pic>
      <xdr:nvPicPr>
        <xdr:cNvPr id="3" name="图片 2" descr="[(7TZ4}TPDV~L23VD[)WSR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2400" y="8411210"/>
          <a:ext cx="5922645" cy="51625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171450</xdr:colOff>
      <xdr:row>28</xdr:row>
      <xdr:rowOff>47625</xdr:rowOff>
    </xdr:from>
    <xdr:to>
      <xdr:col>5</xdr:col>
      <xdr:colOff>800100</xdr:colOff>
      <xdr:row>58</xdr:row>
      <xdr:rowOff>66675</xdr:rowOff>
    </xdr:to>
    <xdr:pic>
      <xdr:nvPicPr>
        <xdr:cNvPr id="3" name="图片 2" descr="1-6到款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1450" y="8642985"/>
          <a:ext cx="5921375" cy="516255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66675</xdr:colOff>
      <xdr:row>27</xdr:row>
      <xdr:rowOff>47625</xdr:rowOff>
    </xdr:from>
    <xdr:to>
      <xdr:col>5</xdr:col>
      <xdr:colOff>714375</xdr:colOff>
      <xdr:row>57</xdr:row>
      <xdr:rowOff>123825</xdr:rowOff>
    </xdr:to>
    <xdr:pic>
      <xdr:nvPicPr>
        <xdr:cNvPr id="3" name="图片 2" descr="%MKU$RQOSNYP1Z}JJA]YT1S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75" y="8471535"/>
          <a:ext cx="5940425" cy="52197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133350</xdr:rowOff>
    </xdr:from>
    <xdr:to>
      <xdr:col>8</xdr:col>
      <xdr:colOff>368935</xdr:colOff>
      <xdr:row>59</xdr:row>
      <xdr:rowOff>123825</xdr:rowOff>
    </xdr:to>
    <xdr:pic>
      <xdr:nvPicPr>
        <xdr:cNvPr id="4" name="图片 3" descr="R4H[61GF$26$C))FNL%2]0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202160"/>
          <a:ext cx="8818880" cy="5476875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</xdr:colOff>
      <xdr:row>27</xdr:row>
      <xdr:rowOff>133350</xdr:rowOff>
    </xdr:from>
    <xdr:to>
      <xdr:col>16</xdr:col>
      <xdr:colOff>1347470</xdr:colOff>
      <xdr:row>61</xdr:row>
      <xdr:rowOff>0</xdr:rowOff>
    </xdr:to>
    <xdr:pic>
      <xdr:nvPicPr>
        <xdr:cNvPr id="5" name="图片 4" descr="{H`V8SLJZJ@W{0OV2V4@}J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69630" y="12202160"/>
          <a:ext cx="7728585" cy="56959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133350</xdr:rowOff>
    </xdr:from>
    <xdr:to>
      <xdr:col>8</xdr:col>
      <xdr:colOff>368935</xdr:colOff>
      <xdr:row>59</xdr:row>
      <xdr:rowOff>123825</xdr:rowOff>
    </xdr:to>
    <xdr:pic>
      <xdr:nvPicPr>
        <xdr:cNvPr id="2" name="图片 1" descr="R4H[61GF$26$C))FNL%2]0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824460"/>
          <a:ext cx="8818880" cy="5476875"/>
        </a:xfrm>
        <a:prstGeom prst="rect">
          <a:avLst/>
        </a:prstGeom>
      </xdr:spPr>
    </xdr:pic>
    <xdr:clientData/>
  </xdr:twoCellAnchor>
  <xdr:twoCellAnchor editAs="oneCell">
    <xdr:from>
      <xdr:col>8</xdr:col>
      <xdr:colOff>19050</xdr:colOff>
      <xdr:row>27</xdr:row>
      <xdr:rowOff>133350</xdr:rowOff>
    </xdr:from>
    <xdr:to>
      <xdr:col>16</xdr:col>
      <xdr:colOff>1347470</xdr:colOff>
      <xdr:row>61</xdr:row>
      <xdr:rowOff>0</xdr:rowOff>
    </xdr:to>
    <xdr:pic>
      <xdr:nvPicPr>
        <xdr:cNvPr id="3" name="图片 2" descr="{H`V8SLJZJ@W{0OV2V4@}JQ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69630" y="12824460"/>
          <a:ext cx="7728585" cy="5695950"/>
        </a:xfrm>
        <a:prstGeom prst="rect">
          <a:avLst/>
        </a:prstGeom>
      </xdr:spPr>
    </xdr:pic>
    <xdr:clientData/>
  </xdr:twoCellAnchor>
  <xdr:twoCellAnchor editAs="oneCell">
    <xdr:from>
      <xdr:col>6</xdr:col>
      <xdr:colOff>447675</xdr:colOff>
      <xdr:row>19</xdr:row>
      <xdr:rowOff>19050</xdr:rowOff>
    </xdr:from>
    <xdr:to>
      <xdr:col>13</xdr:col>
      <xdr:colOff>59690</xdr:colOff>
      <xdr:row>20</xdr:row>
      <xdr:rowOff>19050</xdr:rowOff>
    </xdr:to>
    <xdr:pic>
      <xdr:nvPicPr>
        <xdr:cNvPr id="4" name="图片 3" descr="9@{KENEH@)%SB%$_MAHX$1L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7196455" y="9116060"/>
          <a:ext cx="5022215" cy="53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13289</v>
      </c>
      <c r="R2" s="60" t="s">
        <v>5</v>
      </c>
      <c r="S2" s="60"/>
      <c r="T2" s="81">
        <v>2021003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2" t="s">
        <v>20</v>
      </c>
      <c r="R4" s="9" t="s">
        <v>21</v>
      </c>
      <c r="S4" s="62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37">
        <v>1</v>
      </c>
      <c r="B8" s="121">
        <v>44285</v>
      </c>
      <c r="C8" s="45"/>
      <c r="D8" s="40">
        <v>300000</v>
      </c>
      <c r="E8" s="47" t="s">
        <v>51</v>
      </c>
      <c r="F8" s="109" t="s">
        <v>52</v>
      </c>
      <c r="G8" s="69"/>
      <c r="H8" s="107"/>
      <c r="I8" s="69"/>
      <c r="J8" s="41"/>
      <c r="K8" s="37"/>
      <c r="L8" s="37"/>
      <c r="M8" s="69"/>
      <c r="N8" s="71" t="s">
        <v>53</v>
      </c>
      <c r="O8" s="115"/>
      <c r="P8" s="99"/>
      <c r="Q8" s="116" t="s">
        <v>54</v>
      </c>
      <c r="R8" s="99">
        <v>341805.7</v>
      </c>
      <c r="S8" s="99"/>
      <c r="T8" s="117">
        <v>300000</v>
      </c>
      <c r="U8" s="11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7"/>
      <c r="B9" s="121"/>
      <c r="C9" s="124"/>
      <c r="D9" s="40"/>
      <c r="E9" s="47"/>
      <c r="F9" s="47"/>
      <c r="G9" s="106"/>
      <c r="H9" s="107"/>
      <c r="I9" s="69"/>
      <c r="J9" s="41"/>
      <c r="K9" s="114"/>
      <c r="L9" s="114"/>
      <c r="M9" s="69"/>
      <c r="N9" s="71"/>
      <c r="O9" s="115"/>
      <c r="P9" s="99"/>
      <c r="Q9" s="116"/>
      <c r="R9" s="99"/>
      <c r="S9" s="99"/>
      <c r="T9" s="117"/>
      <c r="U9" s="6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7"/>
      <c r="B10" s="121"/>
      <c r="C10" s="45"/>
      <c r="D10" s="40"/>
      <c r="E10" s="47"/>
      <c r="F10" s="47"/>
      <c r="G10" s="106"/>
      <c r="H10" s="107"/>
      <c r="I10" s="69"/>
      <c r="J10" s="110"/>
      <c r="K10" s="37"/>
      <c r="L10" s="37"/>
      <c r="M10" s="69"/>
      <c r="N10" s="71"/>
      <c r="O10" s="115"/>
      <c r="P10" s="99"/>
      <c r="Q10" s="116"/>
      <c r="R10" s="99"/>
      <c r="S10" s="99"/>
      <c r="T10" s="117"/>
      <c r="U10" s="6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7"/>
      <c r="B11" s="121"/>
      <c r="C11" s="124"/>
      <c r="D11" s="40"/>
      <c r="E11" s="47"/>
      <c r="F11" s="47"/>
      <c r="G11" s="110"/>
      <c r="H11" s="107"/>
      <c r="I11" s="69"/>
      <c r="J11" s="41"/>
      <c r="K11" s="114"/>
      <c r="L11" s="114"/>
      <c r="M11" s="69"/>
      <c r="N11" s="71"/>
      <c r="O11" s="125"/>
      <c r="P11" s="123"/>
      <c r="Q11" s="116"/>
      <c r="R11" s="99"/>
      <c r="S11" s="99"/>
      <c r="T11" s="117"/>
      <c r="U11" s="6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7"/>
      <c r="B12" s="121"/>
      <c r="C12" s="45"/>
      <c r="D12" s="40"/>
      <c r="E12" s="109"/>
      <c r="F12" s="47"/>
      <c r="G12" s="110"/>
      <c r="H12" s="107"/>
      <c r="I12" s="69"/>
      <c r="J12" s="110"/>
      <c r="K12" s="37"/>
      <c r="L12" s="37"/>
      <c r="M12" s="69"/>
      <c r="N12" s="71"/>
      <c r="O12" s="115"/>
      <c r="P12" s="99"/>
      <c r="Q12" s="116"/>
      <c r="R12" s="99"/>
      <c r="S12" s="99"/>
      <c r="T12" s="117"/>
      <c r="U12" s="6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4"/>
      <c r="L13" s="64"/>
      <c r="M13" s="26"/>
      <c r="N13" s="62"/>
      <c r="O13" s="67"/>
      <c r="P13" s="66"/>
      <c r="Q13" s="93"/>
      <c r="R13" s="9"/>
      <c r="S13" s="9"/>
      <c r="T13" s="94"/>
      <c r="U13" s="6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2"/>
      <c r="O14" s="63"/>
      <c r="P14" s="9"/>
      <c r="Q14" s="119"/>
      <c r="R14" s="9"/>
      <c r="S14" s="9"/>
      <c r="T14" s="94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7"/>
      <c r="B15" s="108"/>
      <c r="C15" s="45"/>
      <c r="D15" s="120"/>
      <c r="E15" s="47"/>
      <c r="F15" s="47"/>
      <c r="G15" s="110"/>
      <c r="H15" s="107"/>
      <c r="I15" s="69"/>
      <c r="J15" s="110"/>
      <c r="K15" s="114"/>
      <c r="L15" s="114"/>
      <c r="M15" s="69"/>
      <c r="N15" s="71"/>
      <c r="O15" s="115"/>
      <c r="P15" s="99"/>
      <c r="Q15" s="116"/>
      <c r="R15" s="99"/>
      <c r="S15" s="99"/>
      <c r="T15" s="117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7"/>
      <c r="B16" s="105"/>
      <c r="C16" s="45"/>
      <c r="D16" s="46"/>
      <c r="E16" s="47"/>
      <c r="F16" s="47"/>
      <c r="G16" s="106"/>
      <c r="H16" s="107"/>
      <c r="I16" s="69"/>
      <c r="J16" s="69"/>
      <c r="K16" s="37"/>
      <c r="L16" s="37"/>
      <c r="M16" s="69"/>
      <c r="N16" s="71"/>
      <c r="O16" s="69"/>
      <c r="P16" s="71"/>
      <c r="Q16" s="118"/>
      <c r="R16" s="99"/>
      <c r="S16" s="99"/>
      <c r="T16" s="100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61"/>
      <c r="F17" s="111"/>
      <c r="G17" s="33"/>
      <c r="H17" s="112"/>
      <c r="I17" s="26"/>
      <c r="J17" s="26"/>
      <c r="K17" s="26"/>
      <c r="L17" s="26"/>
      <c r="M17" s="26"/>
      <c r="N17" s="62"/>
      <c r="O17" s="26"/>
      <c r="P17" s="62"/>
      <c r="Q17" s="119"/>
      <c r="R17" s="9"/>
      <c r="S17" s="9"/>
      <c r="T17" s="97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61"/>
      <c r="L18" s="61"/>
      <c r="M18" s="26"/>
      <c r="N18" s="62"/>
      <c r="O18" s="26"/>
      <c r="P18" s="62"/>
      <c r="Q18" s="119"/>
      <c r="R18" s="9"/>
      <c r="S18" s="9"/>
      <c r="T18" s="97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113"/>
      <c r="D19" s="35"/>
      <c r="E19" s="61"/>
      <c r="F19" s="111"/>
      <c r="G19" s="33"/>
      <c r="H19" s="112"/>
      <c r="I19" s="26"/>
      <c r="J19" s="26"/>
      <c r="K19" s="26"/>
      <c r="L19" s="26"/>
      <c r="M19" s="26"/>
      <c r="N19" s="62"/>
      <c r="O19" s="26"/>
      <c r="P19" s="62"/>
      <c r="Q19" s="95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2"/>
      <c r="O20" s="26"/>
      <c r="P20" s="62"/>
      <c r="Q20" s="95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2"/>
      <c r="O21" s="26"/>
      <c r="P21" s="62"/>
      <c r="Q21" s="95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7"/>
      <c r="B22" s="38"/>
      <c r="C22" s="45"/>
      <c r="D22" s="46"/>
      <c r="E22" s="47"/>
      <c r="F22" s="47"/>
      <c r="G22" s="43"/>
      <c r="H22" s="48"/>
      <c r="I22" s="69"/>
      <c r="J22" s="69"/>
      <c r="K22" s="69"/>
      <c r="L22" s="69"/>
      <c r="M22" s="69"/>
      <c r="N22" s="71"/>
      <c r="O22" s="69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7"/>
      <c r="B23" s="38"/>
      <c r="C23" s="45"/>
      <c r="D23" s="46"/>
      <c r="E23" s="47"/>
      <c r="F23" s="47"/>
      <c r="G23" s="43"/>
      <c r="H23" s="48"/>
      <c r="I23" s="69"/>
      <c r="J23" s="69"/>
      <c r="K23" s="69"/>
      <c r="L23" s="69"/>
      <c r="M23" s="69"/>
      <c r="N23" s="71"/>
      <c r="O23" s="69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7"/>
      <c r="B24" s="38"/>
      <c r="C24" s="45"/>
      <c r="D24" s="46"/>
      <c r="E24" s="47"/>
      <c r="F24" s="47"/>
      <c r="G24" s="43"/>
      <c r="H24" s="48"/>
      <c r="I24" s="69"/>
      <c r="J24" s="69"/>
      <c r="K24" s="69"/>
      <c r="L24" s="69"/>
      <c r="M24" s="69"/>
      <c r="N24" s="71"/>
      <c r="O24" s="69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0</v>
      </c>
      <c r="D25" s="50">
        <f>SUM(D8:D24)</f>
        <v>300000</v>
      </c>
      <c r="E25" s="51"/>
      <c r="F25" s="51"/>
      <c r="G25" s="51"/>
      <c r="H25" s="49" t="s">
        <v>56</v>
      </c>
      <c r="I25" s="63">
        <f>SUM(I8:I24)</f>
        <v>0</v>
      </c>
      <c r="J25" s="51"/>
      <c r="K25" s="63">
        <f>SUM(K8:K17)</f>
        <v>0</v>
      </c>
      <c r="L25" s="63"/>
      <c r="M25" s="63">
        <f>SUM(M8:M24)</f>
        <v>0</v>
      </c>
      <c r="N25" s="49" t="s">
        <v>56</v>
      </c>
      <c r="O25" s="63">
        <f>SUM(O8:O24)</f>
        <v>0</v>
      </c>
      <c r="P25" s="49" t="s">
        <v>56</v>
      </c>
      <c r="Q25" s="49" t="s">
        <v>56</v>
      </c>
      <c r="R25" s="49"/>
      <c r="S25" s="49"/>
      <c r="T25" s="63">
        <f>SUM(T8:T24)</f>
        <v>300000</v>
      </c>
      <c r="U25" s="102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300000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f>T8</f>
        <v>300000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300000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13289</v>
      </c>
      <c r="R2" s="60" t="s">
        <v>5</v>
      </c>
      <c r="S2" s="60"/>
      <c r="T2" s="81">
        <v>2021003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2" t="s">
        <v>20</v>
      </c>
      <c r="R4" s="9" t="s">
        <v>21</v>
      </c>
      <c r="S4" s="62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61"/>
      <c r="K8" s="20"/>
      <c r="L8" s="20"/>
      <c r="M8" s="26"/>
      <c r="N8" s="62" t="s">
        <v>53</v>
      </c>
      <c r="O8" s="63"/>
      <c r="P8" s="9"/>
      <c r="Q8" s="93" t="s">
        <v>54</v>
      </c>
      <c r="R8" s="9">
        <v>341805.7</v>
      </c>
      <c r="S8" s="9"/>
      <c r="T8" s="94">
        <v>300000</v>
      </c>
      <c r="U8" s="6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37">
        <v>2</v>
      </c>
      <c r="B9" s="121">
        <v>44316</v>
      </c>
      <c r="C9" s="124"/>
      <c r="D9" s="40">
        <v>200000</v>
      </c>
      <c r="E9" s="47" t="s">
        <v>51</v>
      </c>
      <c r="F9" s="109" t="s">
        <v>52</v>
      </c>
      <c r="G9" s="106"/>
      <c r="H9" s="107"/>
      <c r="I9" s="69"/>
      <c r="J9" s="41"/>
      <c r="K9" s="114"/>
      <c r="L9" s="114"/>
      <c r="M9" s="69"/>
      <c r="N9" s="71" t="s">
        <v>53</v>
      </c>
      <c r="O9" s="115"/>
      <c r="P9" s="99"/>
      <c r="Q9" s="116" t="s">
        <v>63</v>
      </c>
      <c r="R9" s="99">
        <v>506000</v>
      </c>
      <c r="S9" s="99"/>
      <c r="T9" s="117">
        <v>200000</v>
      </c>
      <c r="U9" s="6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7"/>
      <c r="B10" s="121"/>
      <c r="C10" s="45"/>
      <c r="D10" s="40"/>
      <c r="E10" s="47"/>
      <c r="F10" s="47"/>
      <c r="G10" s="106"/>
      <c r="H10" s="107"/>
      <c r="I10" s="69"/>
      <c r="J10" s="110"/>
      <c r="K10" s="37"/>
      <c r="L10" s="37"/>
      <c r="M10" s="69"/>
      <c r="N10" s="71"/>
      <c r="O10" s="115"/>
      <c r="P10" s="99"/>
      <c r="Q10" s="116"/>
      <c r="R10" s="99"/>
      <c r="S10" s="99"/>
      <c r="T10" s="117"/>
      <c r="U10" s="6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7"/>
      <c r="B11" s="121"/>
      <c r="C11" s="124"/>
      <c r="D11" s="40"/>
      <c r="E11" s="47"/>
      <c r="F11" s="47"/>
      <c r="G11" s="110"/>
      <c r="H11" s="107"/>
      <c r="I11" s="69"/>
      <c r="J11" s="41"/>
      <c r="K11" s="114"/>
      <c r="L11" s="114"/>
      <c r="M11" s="69"/>
      <c r="N11" s="71"/>
      <c r="O11" s="125"/>
      <c r="P11" s="123"/>
      <c r="Q11" s="116"/>
      <c r="R11" s="99"/>
      <c r="S11" s="99"/>
      <c r="T11" s="117"/>
      <c r="U11" s="6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7"/>
      <c r="B12" s="121"/>
      <c r="C12" s="45"/>
      <c r="D12" s="40"/>
      <c r="E12" s="109"/>
      <c r="F12" s="47"/>
      <c r="G12" s="110"/>
      <c r="H12" s="107"/>
      <c r="I12" s="69"/>
      <c r="J12" s="110"/>
      <c r="K12" s="37"/>
      <c r="L12" s="37"/>
      <c r="M12" s="69"/>
      <c r="N12" s="71"/>
      <c r="O12" s="115"/>
      <c r="P12" s="99"/>
      <c r="Q12" s="116"/>
      <c r="R12" s="99"/>
      <c r="S12" s="99"/>
      <c r="T12" s="117"/>
      <c r="U12" s="6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4"/>
      <c r="L13" s="64"/>
      <c r="M13" s="26"/>
      <c r="N13" s="62"/>
      <c r="O13" s="67"/>
      <c r="P13" s="66"/>
      <c r="Q13" s="93"/>
      <c r="R13" s="9"/>
      <c r="S13" s="9"/>
      <c r="T13" s="94"/>
      <c r="U13" s="6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2"/>
      <c r="O14" s="63"/>
      <c r="P14" s="9"/>
      <c r="Q14" s="119"/>
      <c r="R14" s="9"/>
      <c r="S14" s="9"/>
      <c r="T14" s="94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7"/>
      <c r="B15" s="108"/>
      <c r="C15" s="45"/>
      <c r="D15" s="120"/>
      <c r="E15" s="47"/>
      <c r="F15" s="47"/>
      <c r="G15" s="110"/>
      <c r="H15" s="107"/>
      <c r="I15" s="69"/>
      <c r="J15" s="110"/>
      <c r="K15" s="114"/>
      <c r="L15" s="114"/>
      <c r="M15" s="69"/>
      <c r="N15" s="71"/>
      <c r="O15" s="115"/>
      <c r="P15" s="99"/>
      <c r="Q15" s="116"/>
      <c r="R15" s="99"/>
      <c r="S15" s="99"/>
      <c r="T15" s="117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7"/>
      <c r="B16" s="105"/>
      <c r="C16" s="45"/>
      <c r="D16" s="46"/>
      <c r="E16" s="47"/>
      <c r="F16" s="47"/>
      <c r="G16" s="106"/>
      <c r="H16" s="107"/>
      <c r="I16" s="69"/>
      <c r="J16" s="69"/>
      <c r="K16" s="37"/>
      <c r="L16" s="37"/>
      <c r="M16" s="69"/>
      <c r="N16" s="71"/>
      <c r="O16" s="69"/>
      <c r="P16" s="71"/>
      <c r="Q16" s="118"/>
      <c r="R16" s="99"/>
      <c r="S16" s="99"/>
      <c r="T16" s="100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61"/>
      <c r="F17" s="111"/>
      <c r="G17" s="33"/>
      <c r="H17" s="112"/>
      <c r="I17" s="26"/>
      <c r="J17" s="26"/>
      <c r="K17" s="26"/>
      <c r="L17" s="26"/>
      <c r="M17" s="26"/>
      <c r="N17" s="62"/>
      <c r="O17" s="26"/>
      <c r="P17" s="62"/>
      <c r="Q17" s="119"/>
      <c r="R17" s="9"/>
      <c r="S17" s="9"/>
      <c r="T17" s="97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61"/>
      <c r="L18" s="61"/>
      <c r="M18" s="26"/>
      <c r="N18" s="62"/>
      <c r="O18" s="26"/>
      <c r="P18" s="62"/>
      <c r="Q18" s="119"/>
      <c r="R18" s="9"/>
      <c r="S18" s="9"/>
      <c r="T18" s="97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113"/>
      <c r="D19" s="35"/>
      <c r="E19" s="61"/>
      <c r="F19" s="111"/>
      <c r="G19" s="33"/>
      <c r="H19" s="112"/>
      <c r="I19" s="26"/>
      <c r="J19" s="26"/>
      <c r="K19" s="26"/>
      <c r="L19" s="26"/>
      <c r="M19" s="26"/>
      <c r="N19" s="62"/>
      <c r="O19" s="26"/>
      <c r="P19" s="62"/>
      <c r="Q19" s="95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2"/>
      <c r="O20" s="26"/>
      <c r="P20" s="62"/>
      <c r="Q20" s="95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2"/>
      <c r="O21" s="26"/>
      <c r="P21" s="62"/>
      <c r="Q21" s="95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7"/>
      <c r="B22" s="38"/>
      <c r="C22" s="45"/>
      <c r="D22" s="46"/>
      <c r="E22" s="47"/>
      <c r="F22" s="47"/>
      <c r="G22" s="43"/>
      <c r="H22" s="48"/>
      <c r="I22" s="69"/>
      <c r="J22" s="69"/>
      <c r="K22" s="69"/>
      <c r="L22" s="69"/>
      <c r="M22" s="69"/>
      <c r="N22" s="71"/>
      <c r="O22" s="69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7"/>
      <c r="B23" s="38"/>
      <c r="C23" s="45"/>
      <c r="D23" s="46"/>
      <c r="E23" s="47"/>
      <c r="F23" s="47"/>
      <c r="G23" s="43"/>
      <c r="H23" s="48"/>
      <c r="I23" s="69"/>
      <c r="J23" s="69"/>
      <c r="K23" s="69"/>
      <c r="L23" s="69"/>
      <c r="M23" s="69"/>
      <c r="N23" s="71"/>
      <c r="O23" s="69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7"/>
      <c r="B24" s="38"/>
      <c r="C24" s="45"/>
      <c r="D24" s="46"/>
      <c r="E24" s="47"/>
      <c r="F24" s="47"/>
      <c r="G24" s="43"/>
      <c r="H24" s="48"/>
      <c r="I24" s="69"/>
      <c r="J24" s="69"/>
      <c r="K24" s="69"/>
      <c r="L24" s="69"/>
      <c r="M24" s="69"/>
      <c r="N24" s="71"/>
      <c r="O24" s="69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0</v>
      </c>
      <c r="D25" s="50">
        <f>SUM(D8:D24)</f>
        <v>500000</v>
      </c>
      <c r="E25" s="51"/>
      <c r="F25" s="51"/>
      <c r="G25" s="51"/>
      <c r="H25" s="49" t="s">
        <v>56</v>
      </c>
      <c r="I25" s="63">
        <f>SUM(I8:I24)</f>
        <v>0</v>
      </c>
      <c r="J25" s="51"/>
      <c r="K25" s="63">
        <f>SUM(K8:K17)</f>
        <v>0</v>
      </c>
      <c r="L25" s="63"/>
      <c r="M25" s="63">
        <f>SUM(M8:M24)</f>
        <v>0</v>
      </c>
      <c r="N25" s="49" t="s">
        <v>56</v>
      </c>
      <c r="O25" s="63">
        <f>SUM(O8:O24)</f>
        <v>0</v>
      </c>
      <c r="P25" s="49" t="s">
        <v>56</v>
      </c>
      <c r="Q25" s="49" t="s">
        <v>56</v>
      </c>
      <c r="R25" s="49"/>
      <c r="S25" s="49"/>
      <c r="T25" s="63">
        <f>SUM(T8:T24)</f>
        <v>500000</v>
      </c>
      <c r="U25" s="102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200000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v>200000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200000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13289</v>
      </c>
      <c r="R2" s="60" t="s">
        <v>5</v>
      </c>
      <c r="S2" s="60"/>
      <c r="T2" s="81">
        <v>2021003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2" t="s">
        <v>20</v>
      </c>
      <c r="R4" s="9" t="s">
        <v>21</v>
      </c>
      <c r="S4" s="62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61"/>
      <c r="K8" s="20"/>
      <c r="L8" s="20"/>
      <c r="M8" s="26"/>
      <c r="N8" s="62" t="s">
        <v>53</v>
      </c>
      <c r="O8" s="63"/>
      <c r="P8" s="9"/>
      <c r="Q8" s="93" t="s">
        <v>54</v>
      </c>
      <c r="R8" s="9">
        <v>341805.7</v>
      </c>
      <c r="S8" s="9"/>
      <c r="T8" s="94">
        <v>300000</v>
      </c>
      <c r="U8" s="6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61"/>
      <c r="K9" s="64"/>
      <c r="L9" s="64"/>
      <c r="M9" s="26"/>
      <c r="N9" s="62" t="s">
        <v>53</v>
      </c>
      <c r="O9" s="63"/>
      <c r="P9" s="9"/>
      <c r="Q9" s="93" t="s">
        <v>63</v>
      </c>
      <c r="R9" s="9">
        <v>506000</v>
      </c>
      <c r="S9" s="9"/>
      <c r="T9" s="94">
        <v>200000</v>
      </c>
      <c r="U9" s="6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37">
        <v>3</v>
      </c>
      <c r="B10" s="121">
        <v>44335</v>
      </c>
      <c r="C10" s="45"/>
      <c r="D10" s="40">
        <v>100000</v>
      </c>
      <c r="E10" s="47" t="s">
        <v>51</v>
      </c>
      <c r="F10" s="109" t="s">
        <v>52</v>
      </c>
      <c r="G10" s="106"/>
      <c r="H10" s="107"/>
      <c r="I10" s="69"/>
      <c r="J10" s="110"/>
      <c r="K10" s="37"/>
      <c r="L10" s="37"/>
      <c r="M10" s="69"/>
      <c r="N10" s="71" t="s">
        <v>53</v>
      </c>
      <c r="O10" s="115"/>
      <c r="P10" s="99"/>
      <c r="Q10" s="116" t="s">
        <v>63</v>
      </c>
      <c r="R10" s="99">
        <v>506000</v>
      </c>
      <c r="S10" s="99"/>
      <c r="T10" s="117">
        <v>100000</v>
      </c>
      <c r="U10" s="6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30" customHeight="1" spans="1:16384">
      <c r="A11" s="37"/>
      <c r="B11" s="121"/>
      <c r="C11" s="124"/>
      <c r="D11" s="40"/>
      <c r="E11" s="47"/>
      <c r="F11" s="47"/>
      <c r="G11" s="110"/>
      <c r="H11" s="107"/>
      <c r="I11" s="69"/>
      <c r="J11" s="41"/>
      <c r="K11" s="114"/>
      <c r="L11" s="114"/>
      <c r="M11" s="69"/>
      <c r="N11" s="71"/>
      <c r="O11" s="125"/>
      <c r="P11" s="123"/>
      <c r="Q11" s="116"/>
      <c r="R11" s="99"/>
      <c r="S11" s="99"/>
      <c r="T11" s="117"/>
      <c r="U11" s="6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31" customHeight="1" spans="1:16384">
      <c r="A12" s="37"/>
      <c r="B12" s="121"/>
      <c r="C12" s="45"/>
      <c r="D12" s="40"/>
      <c r="E12" s="109"/>
      <c r="F12" s="47"/>
      <c r="G12" s="110"/>
      <c r="H12" s="107"/>
      <c r="I12" s="69"/>
      <c r="J12" s="110"/>
      <c r="K12" s="37"/>
      <c r="L12" s="37"/>
      <c r="M12" s="69"/>
      <c r="N12" s="71"/>
      <c r="O12" s="115"/>
      <c r="P12" s="99"/>
      <c r="Q12" s="116"/>
      <c r="R12" s="99"/>
      <c r="S12" s="99"/>
      <c r="T12" s="117"/>
      <c r="U12" s="6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4"/>
      <c r="L13" s="64"/>
      <c r="M13" s="26"/>
      <c r="N13" s="62"/>
      <c r="O13" s="67"/>
      <c r="P13" s="66"/>
      <c r="Q13" s="93"/>
      <c r="R13" s="9"/>
      <c r="S13" s="9"/>
      <c r="T13" s="94"/>
      <c r="U13" s="6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2"/>
      <c r="O14" s="63"/>
      <c r="P14" s="9"/>
      <c r="Q14" s="119"/>
      <c r="R14" s="9"/>
      <c r="S14" s="9"/>
      <c r="T14" s="94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7"/>
      <c r="B15" s="108"/>
      <c r="C15" s="45"/>
      <c r="D15" s="120"/>
      <c r="E15" s="47"/>
      <c r="F15" s="47"/>
      <c r="G15" s="110"/>
      <c r="H15" s="107"/>
      <c r="I15" s="69"/>
      <c r="J15" s="110"/>
      <c r="K15" s="114"/>
      <c r="L15" s="114"/>
      <c r="M15" s="69"/>
      <c r="N15" s="71"/>
      <c r="O15" s="115"/>
      <c r="P15" s="99"/>
      <c r="Q15" s="116"/>
      <c r="R15" s="99"/>
      <c r="S15" s="99"/>
      <c r="T15" s="117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7"/>
      <c r="B16" s="105"/>
      <c r="C16" s="45"/>
      <c r="D16" s="46"/>
      <c r="E16" s="47"/>
      <c r="F16" s="47"/>
      <c r="G16" s="106"/>
      <c r="H16" s="107"/>
      <c r="I16" s="69"/>
      <c r="J16" s="69"/>
      <c r="K16" s="37"/>
      <c r="L16" s="37"/>
      <c r="M16" s="69"/>
      <c r="N16" s="71"/>
      <c r="O16" s="69"/>
      <c r="P16" s="71"/>
      <c r="Q16" s="118"/>
      <c r="R16" s="99"/>
      <c r="S16" s="99"/>
      <c r="T16" s="100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61"/>
      <c r="F17" s="111"/>
      <c r="G17" s="33"/>
      <c r="H17" s="112"/>
      <c r="I17" s="26"/>
      <c r="J17" s="26"/>
      <c r="K17" s="26"/>
      <c r="L17" s="26"/>
      <c r="M17" s="26"/>
      <c r="N17" s="62"/>
      <c r="O17" s="26"/>
      <c r="P17" s="62"/>
      <c r="Q17" s="119"/>
      <c r="R17" s="9"/>
      <c r="S17" s="9"/>
      <c r="T17" s="97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61"/>
      <c r="L18" s="61"/>
      <c r="M18" s="26"/>
      <c r="N18" s="62"/>
      <c r="O18" s="26"/>
      <c r="P18" s="62"/>
      <c r="Q18" s="119"/>
      <c r="R18" s="9"/>
      <c r="S18" s="9"/>
      <c r="T18" s="97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113"/>
      <c r="D19" s="35"/>
      <c r="E19" s="61"/>
      <c r="F19" s="111"/>
      <c r="G19" s="33"/>
      <c r="H19" s="112"/>
      <c r="I19" s="26"/>
      <c r="J19" s="26"/>
      <c r="K19" s="26"/>
      <c r="L19" s="26"/>
      <c r="M19" s="26"/>
      <c r="N19" s="62"/>
      <c r="O19" s="26"/>
      <c r="P19" s="62"/>
      <c r="Q19" s="95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2"/>
      <c r="O20" s="26"/>
      <c r="P20" s="62"/>
      <c r="Q20" s="95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2"/>
      <c r="O21" s="26"/>
      <c r="P21" s="62"/>
      <c r="Q21" s="95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7"/>
      <c r="B22" s="38"/>
      <c r="C22" s="45"/>
      <c r="D22" s="46"/>
      <c r="E22" s="47"/>
      <c r="F22" s="47"/>
      <c r="G22" s="43"/>
      <c r="H22" s="48"/>
      <c r="I22" s="69"/>
      <c r="J22" s="69"/>
      <c r="K22" s="69"/>
      <c r="L22" s="69"/>
      <c r="M22" s="69"/>
      <c r="N22" s="71"/>
      <c r="O22" s="69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7"/>
      <c r="B23" s="38"/>
      <c r="C23" s="45"/>
      <c r="D23" s="46"/>
      <c r="E23" s="47"/>
      <c r="F23" s="47"/>
      <c r="G23" s="43"/>
      <c r="H23" s="48"/>
      <c r="I23" s="69"/>
      <c r="J23" s="69"/>
      <c r="K23" s="69"/>
      <c r="L23" s="69"/>
      <c r="M23" s="69"/>
      <c r="N23" s="71"/>
      <c r="O23" s="69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7"/>
      <c r="B24" s="38"/>
      <c r="C24" s="45"/>
      <c r="D24" s="46"/>
      <c r="E24" s="47"/>
      <c r="F24" s="47"/>
      <c r="G24" s="43"/>
      <c r="H24" s="48"/>
      <c r="I24" s="69"/>
      <c r="J24" s="69"/>
      <c r="K24" s="69"/>
      <c r="L24" s="69"/>
      <c r="M24" s="69"/>
      <c r="N24" s="71"/>
      <c r="O24" s="69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0</v>
      </c>
      <c r="D25" s="50">
        <f>SUM(D8:D24)</f>
        <v>600000</v>
      </c>
      <c r="E25" s="51"/>
      <c r="F25" s="51"/>
      <c r="G25" s="51"/>
      <c r="H25" s="49" t="s">
        <v>56</v>
      </c>
      <c r="I25" s="63">
        <f>SUM(I8:I24)</f>
        <v>0</v>
      </c>
      <c r="J25" s="51"/>
      <c r="K25" s="63">
        <f>SUM(K8:K17)</f>
        <v>0</v>
      </c>
      <c r="L25" s="63"/>
      <c r="M25" s="63">
        <f>SUM(M8:M24)</f>
        <v>0</v>
      </c>
      <c r="N25" s="49" t="s">
        <v>56</v>
      </c>
      <c r="O25" s="63">
        <f>SUM(O8:O24)</f>
        <v>0</v>
      </c>
      <c r="P25" s="49" t="s">
        <v>56</v>
      </c>
      <c r="Q25" s="49" t="s">
        <v>56</v>
      </c>
      <c r="R25" s="49"/>
      <c r="S25" s="49"/>
      <c r="T25" s="63">
        <f>SUM(T8:T24)</f>
        <v>600000</v>
      </c>
      <c r="U25" s="102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100000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v>100000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100000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13289</v>
      </c>
      <c r="R2" s="60" t="s">
        <v>5</v>
      </c>
      <c r="S2" s="60"/>
      <c r="T2" s="81">
        <v>2021003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2" t="s">
        <v>20</v>
      </c>
      <c r="R4" s="9" t="s">
        <v>21</v>
      </c>
      <c r="S4" s="62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61"/>
      <c r="K8" s="20"/>
      <c r="L8" s="20"/>
      <c r="M8" s="26"/>
      <c r="N8" s="62" t="s">
        <v>53</v>
      </c>
      <c r="O8" s="63"/>
      <c r="P8" s="9"/>
      <c r="Q8" s="93" t="s">
        <v>54</v>
      </c>
      <c r="R8" s="9">
        <v>341805.7</v>
      </c>
      <c r="S8" s="9"/>
      <c r="T8" s="94">
        <v>300000</v>
      </c>
      <c r="U8" s="6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61"/>
      <c r="K9" s="64"/>
      <c r="L9" s="64"/>
      <c r="M9" s="26"/>
      <c r="N9" s="62" t="s">
        <v>53</v>
      </c>
      <c r="O9" s="63"/>
      <c r="P9" s="9"/>
      <c r="Q9" s="93" t="s">
        <v>63</v>
      </c>
      <c r="R9" s="9">
        <v>506000</v>
      </c>
      <c r="S9" s="9"/>
      <c r="T9" s="94">
        <v>200000</v>
      </c>
      <c r="U9" s="6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2" t="s">
        <v>53</v>
      </c>
      <c r="O10" s="63"/>
      <c r="P10" s="9"/>
      <c r="Q10" s="93" t="s">
        <v>63</v>
      </c>
      <c r="R10" s="9">
        <v>506000</v>
      </c>
      <c r="S10" s="9"/>
      <c r="T10" s="94">
        <v>100000</v>
      </c>
      <c r="U10" s="6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37">
        <v>4</v>
      </c>
      <c r="B11" s="121">
        <v>44382</v>
      </c>
      <c r="C11" s="124"/>
      <c r="D11" s="40">
        <v>200000</v>
      </c>
      <c r="E11" s="47" t="s">
        <v>51</v>
      </c>
      <c r="F11" s="109" t="s">
        <v>52</v>
      </c>
      <c r="G11" s="110"/>
      <c r="H11" s="107"/>
      <c r="I11" s="69"/>
      <c r="J11" s="41"/>
      <c r="K11" s="114"/>
      <c r="L11" s="114"/>
      <c r="M11" s="69"/>
      <c r="N11" s="71" t="s">
        <v>64</v>
      </c>
      <c r="O11" s="125"/>
      <c r="P11" s="123"/>
      <c r="Q11" s="116" t="s">
        <v>54</v>
      </c>
      <c r="R11" s="99">
        <v>341805.7</v>
      </c>
      <c r="S11" s="99"/>
      <c r="T11" s="117">
        <v>41805.7</v>
      </c>
      <c r="U11" s="6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37"/>
      <c r="B12" s="121"/>
      <c r="C12" s="45"/>
      <c r="D12" s="40"/>
      <c r="E12" s="109"/>
      <c r="F12" s="47"/>
      <c r="G12" s="110"/>
      <c r="H12" s="107"/>
      <c r="I12" s="69"/>
      <c r="J12" s="110"/>
      <c r="K12" s="37"/>
      <c r="L12" s="37"/>
      <c r="M12" s="69"/>
      <c r="N12" s="71"/>
      <c r="O12" s="115"/>
      <c r="P12" s="99"/>
      <c r="Q12" s="116" t="s">
        <v>54</v>
      </c>
      <c r="R12" s="99">
        <v>573881.36</v>
      </c>
      <c r="S12" s="99"/>
      <c r="T12" s="117">
        <v>158194.3</v>
      </c>
      <c r="U12" s="6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/>
      <c r="B13" s="21"/>
      <c r="C13" s="22"/>
      <c r="D13" s="23"/>
      <c r="E13" s="24"/>
      <c r="F13" s="24"/>
      <c r="G13" s="30"/>
      <c r="H13" s="27"/>
      <c r="I13" s="26"/>
      <c r="J13" s="30"/>
      <c r="K13" s="64"/>
      <c r="L13" s="64"/>
      <c r="M13" s="26"/>
      <c r="N13" s="62"/>
      <c r="O13" s="67"/>
      <c r="P13" s="66"/>
      <c r="Q13" s="93"/>
      <c r="R13" s="9"/>
      <c r="S13" s="9"/>
      <c r="T13" s="94"/>
      <c r="U13" s="6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2"/>
      <c r="O14" s="63"/>
      <c r="P14" s="9"/>
      <c r="Q14" s="119"/>
      <c r="R14" s="9"/>
      <c r="S14" s="9"/>
      <c r="T14" s="94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7"/>
      <c r="B15" s="108"/>
      <c r="C15" s="45"/>
      <c r="D15" s="120"/>
      <c r="E15" s="47"/>
      <c r="F15" s="47"/>
      <c r="G15" s="110"/>
      <c r="H15" s="107"/>
      <c r="I15" s="69"/>
      <c r="J15" s="110"/>
      <c r="K15" s="114"/>
      <c r="L15" s="114"/>
      <c r="M15" s="69"/>
      <c r="N15" s="71"/>
      <c r="O15" s="115"/>
      <c r="P15" s="99"/>
      <c r="Q15" s="116"/>
      <c r="R15" s="99"/>
      <c r="S15" s="99"/>
      <c r="T15" s="117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7"/>
      <c r="B16" s="105"/>
      <c r="C16" s="45"/>
      <c r="D16" s="46"/>
      <c r="E16" s="47"/>
      <c r="F16" s="47"/>
      <c r="G16" s="106"/>
      <c r="H16" s="107"/>
      <c r="I16" s="69"/>
      <c r="J16" s="69"/>
      <c r="K16" s="37"/>
      <c r="L16" s="37"/>
      <c r="M16" s="69"/>
      <c r="N16" s="71"/>
      <c r="O16" s="69"/>
      <c r="P16" s="71"/>
      <c r="Q16" s="118"/>
      <c r="R16" s="99"/>
      <c r="S16" s="99"/>
      <c r="T16" s="100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61"/>
      <c r="F17" s="111"/>
      <c r="G17" s="33"/>
      <c r="H17" s="112"/>
      <c r="I17" s="26"/>
      <c r="J17" s="26"/>
      <c r="K17" s="26"/>
      <c r="L17" s="26"/>
      <c r="M17" s="26"/>
      <c r="N17" s="62"/>
      <c r="O17" s="26"/>
      <c r="P17" s="62"/>
      <c r="Q17" s="119"/>
      <c r="R17" s="9"/>
      <c r="S17" s="9"/>
      <c r="T17" s="97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61"/>
      <c r="L18" s="61"/>
      <c r="M18" s="26"/>
      <c r="N18" s="62"/>
      <c r="O18" s="26"/>
      <c r="P18" s="62"/>
      <c r="Q18" s="119"/>
      <c r="R18" s="9"/>
      <c r="S18" s="9"/>
      <c r="T18" s="97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113"/>
      <c r="D19" s="35"/>
      <c r="E19" s="61"/>
      <c r="F19" s="111"/>
      <c r="G19" s="33"/>
      <c r="H19" s="112"/>
      <c r="I19" s="26"/>
      <c r="J19" s="26"/>
      <c r="K19" s="26"/>
      <c r="L19" s="26"/>
      <c r="M19" s="26"/>
      <c r="N19" s="62"/>
      <c r="O19" s="26"/>
      <c r="P19" s="62"/>
      <c r="Q19" s="95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2"/>
      <c r="O20" s="26"/>
      <c r="P20" s="62"/>
      <c r="Q20" s="95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2"/>
      <c r="O21" s="26"/>
      <c r="P21" s="62"/>
      <c r="Q21" s="95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7"/>
      <c r="B22" s="38"/>
      <c r="C22" s="45"/>
      <c r="D22" s="46"/>
      <c r="E22" s="47"/>
      <c r="F22" s="47"/>
      <c r="G22" s="43"/>
      <c r="H22" s="48"/>
      <c r="I22" s="69"/>
      <c r="J22" s="69"/>
      <c r="K22" s="69"/>
      <c r="L22" s="69"/>
      <c r="M22" s="69"/>
      <c r="N22" s="71"/>
      <c r="O22" s="69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7"/>
      <c r="B23" s="38"/>
      <c r="C23" s="45"/>
      <c r="D23" s="46"/>
      <c r="E23" s="47"/>
      <c r="F23" s="47"/>
      <c r="G23" s="43"/>
      <c r="H23" s="48"/>
      <c r="I23" s="69"/>
      <c r="J23" s="69"/>
      <c r="K23" s="69"/>
      <c r="L23" s="69"/>
      <c r="M23" s="69"/>
      <c r="N23" s="71"/>
      <c r="O23" s="69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7"/>
      <c r="B24" s="38"/>
      <c r="C24" s="45"/>
      <c r="D24" s="46"/>
      <c r="E24" s="47"/>
      <c r="F24" s="47"/>
      <c r="G24" s="43"/>
      <c r="H24" s="48"/>
      <c r="I24" s="69"/>
      <c r="J24" s="69"/>
      <c r="K24" s="69"/>
      <c r="L24" s="69"/>
      <c r="M24" s="69"/>
      <c r="N24" s="71"/>
      <c r="O24" s="69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0</v>
      </c>
      <c r="D25" s="50">
        <f>SUM(D8:D24)</f>
        <v>800000</v>
      </c>
      <c r="E25" s="51"/>
      <c r="F25" s="51"/>
      <c r="G25" s="51"/>
      <c r="H25" s="49" t="s">
        <v>56</v>
      </c>
      <c r="I25" s="63">
        <f>SUM(I8:I24)</f>
        <v>0</v>
      </c>
      <c r="J25" s="51"/>
      <c r="K25" s="63">
        <f>SUM(K8:K17)</f>
        <v>0</v>
      </c>
      <c r="L25" s="63"/>
      <c r="M25" s="63">
        <f>SUM(M8:M24)</f>
        <v>0</v>
      </c>
      <c r="N25" s="49" t="s">
        <v>56</v>
      </c>
      <c r="O25" s="63">
        <f>SUM(O8:O24)</f>
        <v>0</v>
      </c>
      <c r="P25" s="49" t="s">
        <v>56</v>
      </c>
      <c r="Q25" s="49" t="s">
        <v>56</v>
      </c>
      <c r="R25" s="49"/>
      <c r="S25" s="49"/>
      <c r="T25" s="63">
        <f>SUM(T8:T24)</f>
        <v>800000</v>
      </c>
      <c r="U25" s="102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200000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v>200000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200000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13289</v>
      </c>
      <c r="R2" s="60" t="s">
        <v>5</v>
      </c>
      <c r="S2" s="60"/>
      <c r="T2" s="81">
        <v>2021003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2" t="s">
        <v>20</v>
      </c>
      <c r="R4" s="9" t="s">
        <v>21</v>
      </c>
      <c r="S4" s="62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61"/>
      <c r="K8" s="20"/>
      <c r="L8" s="20"/>
      <c r="M8" s="26"/>
      <c r="N8" s="62" t="s">
        <v>53</v>
      </c>
      <c r="O8" s="63"/>
      <c r="P8" s="9"/>
      <c r="Q8" s="93" t="s">
        <v>54</v>
      </c>
      <c r="R8" s="9">
        <v>341805.7</v>
      </c>
      <c r="S8" s="9"/>
      <c r="T8" s="94">
        <v>300000</v>
      </c>
      <c r="U8" s="6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61"/>
      <c r="K9" s="64"/>
      <c r="L9" s="64"/>
      <c r="M9" s="26"/>
      <c r="N9" s="62" t="s">
        <v>53</v>
      </c>
      <c r="O9" s="63"/>
      <c r="P9" s="9"/>
      <c r="Q9" s="93" t="s">
        <v>63</v>
      </c>
      <c r="R9" s="9">
        <v>506000</v>
      </c>
      <c r="S9" s="9"/>
      <c r="T9" s="94">
        <v>200000</v>
      </c>
      <c r="U9" s="6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2" t="s">
        <v>53</v>
      </c>
      <c r="O10" s="63"/>
      <c r="P10" s="9"/>
      <c r="Q10" s="93" t="s">
        <v>63</v>
      </c>
      <c r="R10" s="9">
        <v>506000</v>
      </c>
      <c r="S10" s="9"/>
      <c r="T10" s="94">
        <v>100000</v>
      </c>
      <c r="U10" s="6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61"/>
      <c r="K11" s="64"/>
      <c r="L11" s="64"/>
      <c r="M11" s="26"/>
      <c r="N11" s="62" t="s">
        <v>64</v>
      </c>
      <c r="O11" s="65"/>
      <c r="P11" s="66"/>
      <c r="Q11" s="93" t="s">
        <v>54</v>
      </c>
      <c r="R11" s="9">
        <v>341805.7</v>
      </c>
      <c r="S11" s="9"/>
      <c r="T11" s="94">
        <v>41805.7</v>
      </c>
      <c r="U11" s="6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2"/>
      <c r="O12" s="63"/>
      <c r="P12" s="9"/>
      <c r="Q12" s="93" t="s">
        <v>54</v>
      </c>
      <c r="R12" s="9">
        <v>573881.36</v>
      </c>
      <c r="S12" s="9"/>
      <c r="T12" s="94">
        <v>158194.3</v>
      </c>
      <c r="U12" s="6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37">
        <v>5</v>
      </c>
      <c r="B13" s="121">
        <v>44390</v>
      </c>
      <c r="C13" s="45"/>
      <c r="D13" s="40">
        <v>219745.12</v>
      </c>
      <c r="E13" s="47" t="s">
        <v>51</v>
      </c>
      <c r="F13" s="109" t="s">
        <v>52</v>
      </c>
      <c r="G13" s="110"/>
      <c r="H13" s="107"/>
      <c r="I13" s="69"/>
      <c r="J13" s="110"/>
      <c r="K13" s="114"/>
      <c r="L13" s="114"/>
      <c r="M13" s="69"/>
      <c r="N13" s="71" t="s">
        <v>64</v>
      </c>
      <c r="O13" s="122"/>
      <c r="P13" s="123"/>
      <c r="Q13" s="116" t="s">
        <v>54</v>
      </c>
      <c r="R13" s="99">
        <v>573881.36</v>
      </c>
      <c r="S13" s="99"/>
      <c r="T13" s="117">
        <v>219745.12</v>
      </c>
      <c r="U13" s="6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29" customHeight="1" spans="1:16384">
      <c r="A14" s="20"/>
      <c r="B14" s="31"/>
      <c r="C14" s="22"/>
      <c r="D14" s="23"/>
      <c r="E14" s="24"/>
      <c r="F14" s="24"/>
      <c r="G14" s="30"/>
      <c r="H14" s="27"/>
      <c r="I14" s="26"/>
      <c r="J14" s="30"/>
      <c r="K14" s="20"/>
      <c r="L14" s="20"/>
      <c r="M14" s="26"/>
      <c r="N14" s="62"/>
      <c r="O14" s="63"/>
      <c r="P14" s="9"/>
      <c r="Q14" s="119"/>
      <c r="R14" s="9"/>
      <c r="S14" s="9"/>
      <c r="T14" s="94"/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7"/>
      <c r="B15" s="108"/>
      <c r="C15" s="45"/>
      <c r="D15" s="120"/>
      <c r="E15" s="47"/>
      <c r="F15" s="47"/>
      <c r="G15" s="110"/>
      <c r="H15" s="107"/>
      <c r="I15" s="69"/>
      <c r="J15" s="110"/>
      <c r="K15" s="114"/>
      <c r="L15" s="114"/>
      <c r="M15" s="69"/>
      <c r="N15" s="71"/>
      <c r="O15" s="115"/>
      <c r="P15" s="99"/>
      <c r="Q15" s="116"/>
      <c r="R15" s="99"/>
      <c r="S15" s="99"/>
      <c r="T15" s="117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7"/>
      <c r="B16" s="105"/>
      <c r="C16" s="45"/>
      <c r="D16" s="46"/>
      <c r="E16" s="47"/>
      <c r="F16" s="47"/>
      <c r="G16" s="106"/>
      <c r="H16" s="107"/>
      <c r="I16" s="69"/>
      <c r="J16" s="69"/>
      <c r="K16" s="37"/>
      <c r="L16" s="37"/>
      <c r="M16" s="69"/>
      <c r="N16" s="71"/>
      <c r="O16" s="69"/>
      <c r="P16" s="71"/>
      <c r="Q16" s="118"/>
      <c r="R16" s="99"/>
      <c r="S16" s="99"/>
      <c r="T16" s="100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61"/>
      <c r="F17" s="111"/>
      <c r="G17" s="33"/>
      <c r="H17" s="112"/>
      <c r="I17" s="26"/>
      <c r="J17" s="26"/>
      <c r="K17" s="26"/>
      <c r="L17" s="26"/>
      <c r="M17" s="26"/>
      <c r="N17" s="62"/>
      <c r="O17" s="26"/>
      <c r="P17" s="62"/>
      <c r="Q17" s="119"/>
      <c r="R17" s="9"/>
      <c r="S17" s="9"/>
      <c r="T17" s="97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61"/>
      <c r="L18" s="61"/>
      <c r="M18" s="26"/>
      <c r="N18" s="62"/>
      <c r="O18" s="26"/>
      <c r="P18" s="62"/>
      <c r="Q18" s="119"/>
      <c r="R18" s="9"/>
      <c r="S18" s="9"/>
      <c r="T18" s="97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113"/>
      <c r="D19" s="35"/>
      <c r="E19" s="61"/>
      <c r="F19" s="111"/>
      <c r="G19" s="33"/>
      <c r="H19" s="112"/>
      <c r="I19" s="26"/>
      <c r="J19" s="26"/>
      <c r="K19" s="26"/>
      <c r="L19" s="26"/>
      <c r="M19" s="26"/>
      <c r="N19" s="62"/>
      <c r="O19" s="26"/>
      <c r="P19" s="62"/>
      <c r="Q19" s="95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2"/>
      <c r="O20" s="26"/>
      <c r="P20" s="62"/>
      <c r="Q20" s="95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2"/>
      <c r="O21" s="26"/>
      <c r="P21" s="62"/>
      <c r="Q21" s="95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7"/>
      <c r="B22" s="38"/>
      <c r="C22" s="45"/>
      <c r="D22" s="46"/>
      <c r="E22" s="47"/>
      <c r="F22" s="47"/>
      <c r="G22" s="43"/>
      <c r="H22" s="48"/>
      <c r="I22" s="69"/>
      <c r="J22" s="69"/>
      <c r="K22" s="69"/>
      <c r="L22" s="69"/>
      <c r="M22" s="69"/>
      <c r="N22" s="71"/>
      <c r="O22" s="69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7"/>
      <c r="B23" s="38"/>
      <c r="C23" s="45"/>
      <c r="D23" s="46"/>
      <c r="E23" s="47"/>
      <c r="F23" s="47"/>
      <c r="G23" s="43"/>
      <c r="H23" s="48"/>
      <c r="I23" s="69"/>
      <c r="J23" s="69"/>
      <c r="K23" s="69"/>
      <c r="L23" s="69"/>
      <c r="M23" s="69"/>
      <c r="N23" s="71"/>
      <c r="O23" s="69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7"/>
      <c r="B24" s="38"/>
      <c r="C24" s="45"/>
      <c r="D24" s="46"/>
      <c r="E24" s="47"/>
      <c r="F24" s="47"/>
      <c r="G24" s="43"/>
      <c r="H24" s="48"/>
      <c r="I24" s="69"/>
      <c r="J24" s="69"/>
      <c r="K24" s="69"/>
      <c r="L24" s="69"/>
      <c r="M24" s="69"/>
      <c r="N24" s="71"/>
      <c r="O24" s="69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0</v>
      </c>
      <c r="D25" s="50">
        <f>SUM(D8:D24)</f>
        <v>1019745.12</v>
      </c>
      <c r="E25" s="51"/>
      <c r="F25" s="51"/>
      <c r="G25" s="51"/>
      <c r="H25" s="49" t="s">
        <v>56</v>
      </c>
      <c r="I25" s="63">
        <f>SUM(I8:I24)</f>
        <v>0</v>
      </c>
      <c r="J25" s="51"/>
      <c r="K25" s="63">
        <f>SUM(K8:K17)</f>
        <v>0</v>
      </c>
      <c r="L25" s="63"/>
      <c r="M25" s="63">
        <f>SUM(M8:M24)</f>
        <v>0</v>
      </c>
      <c r="N25" s="49" t="s">
        <v>56</v>
      </c>
      <c r="O25" s="63">
        <f>SUM(O8:O24)</f>
        <v>0</v>
      </c>
      <c r="P25" s="49" t="s">
        <v>56</v>
      </c>
      <c r="Q25" s="49" t="s">
        <v>56</v>
      </c>
      <c r="R25" s="49"/>
      <c r="S25" s="49"/>
      <c r="T25" s="63">
        <f>SUM(T8:T24)</f>
        <v>1019745.12</v>
      </c>
      <c r="U25" s="102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219745.12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v>219745.12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219745.12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0" workbookViewId="0">
      <selection activeCell="A10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13289</v>
      </c>
      <c r="R2" s="60" t="s">
        <v>5</v>
      </c>
      <c r="S2" s="60"/>
      <c r="T2" s="81">
        <v>2021003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2" t="s">
        <v>20</v>
      </c>
      <c r="R4" s="9" t="s">
        <v>21</v>
      </c>
      <c r="S4" s="62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61"/>
      <c r="K8" s="20"/>
      <c r="L8" s="20"/>
      <c r="M8" s="26"/>
      <c r="N8" s="62" t="s">
        <v>53</v>
      </c>
      <c r="O8" s="63"/>
      <c r="P8" s="9"/>
      <c r="Q8" s="93" t="s">
        <v>54</v>
      </c>
      <c r="R8" s="9">
        <v>341805.7</v>
      </c>
      <c r="S8" s="9"/>
      <c r="T8" s="94">
        <v>300000</v>
      </c>
      <c r="U8" s="6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61"/>
      <c r="K9" s="64"/>
      <c r="L9" s="64"/>
      <c r="M9" s="26"/>
      <c r="N9" s="62" t="s">
        <v>53</v>
      </c>
      <c r="O9" s="63"/>
      <c r="P9" s="9"/>
      <c r="Q9" s="93" t="s">
        <v>63</v>
      </c>
      <c r="R9" s="9">
        <v>506000</v>
      </c>
      <c r="S9" s="9"/>
      <c r="T9" s="94">
        <v>200000</v>
      </c>
      <c r="U9" s="6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2" t="s">
        <v>53</v>
      </c>
      <c r="O10" s="63"/>
      <c r="P10" s="9"/>
      <c r="Q10" s="93" t="s">
        <v>63</v>
      </c>
      <c r="R10" s="9">
        <v>506000</v>
      </c>
      <c r="S10" s="9"/>
      <c r="T10" s="94">
        <v>100000</v>
      </c>
      <c r="U10" s="6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61"/>
      <c r="K11" s="64"/>
      <c r="L11" s="64"/>
      <c r="M11" s="26"/>
      <c r="N11" s="62" t="s">
        <v>64</v>
      </c>
      <c r="O11" s="65"/>
      <c r="P11" s="66"/>
      <c r="Q11" s="93" t="s">
        <v>54</v>
      </c>
      <c r="R11" s="9">
        <v>341805.7</v>
      </c>
      <c r="S11" s="9"/>
      <c r="T11" s="94">
        <v>41805.7</v>
      </c>
      <c r="U11" s="6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2"/>
      <c r="O12" s="63"/>
      <c r="P12" s="9"/>
      <c r="Q12" s="93" t="s">
        <v>54</v>
      </c>
      <c r="R12" s="9">
        <v>573881.36</v>
      </c>
      <c r="S12" s="9"/>
      <c r="T12" s="94">
        <v>158194.3</v>
      </c>
      <c r="U12" s="6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4"/>
      <c r="L13" s="64"/>
      <c r="M13" s="26"/>
      <c r="N13" s="62" t="s">
        <v>64</v>
      </c>
      <c r="O13" s="67"/>
      <c r="P13" s="66"/>
      <c r="Q13" s="93" t="s">
        <v>54</v>
      </c>
      <c r="R13" s="9">
        <v>573881.36</v>
      </c>
      <c r="S13" s="9"/>
      <c r="T13" s="94">
        <v>219745.12</v>
      </c>
      <c r="U13" s="6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37">
        <v>6</v>
      </c>
      <c r="B14" s="105">
        <v>44411</v>
      </c>
      <c r="C14" s="45"/>
      <c r="D14" s="40">
        <v>30000</v>
      </c>
      <c r="E14" s="47" t="s">
        <v>51</v>
      </c>
      <c r="F14" s="109" t="s">
        <v>52</v>
      </c>
      <c r="G14" s="110"/>
      <c r="H14" s="107"/>
      <c r="I14" s="69"/>
      <c r="J14" s="110"/>
      <c r="K14" s="37"/>
      <c r="L14" s="37"/>
      <c r="M14" s="69"/>
      <c r="N14" s="62" t="s">
        <v>64</v>
      </c>
      <c r="O14" s="115"/>
      <c r="P14" s="99"/>
      <c r="Q14" s="98" t="s">
        <v>65</v>
      </c>
      <c r="R14" s="99">
        <v>60900</v>
      </c>
      <c r="S14" s="99"/>
      <c r="T14" s="117">
        <v>30000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7"/>
      <c r="B15" s="108"/>
      <c r="C15" s="45"/>
      <c r="D15" s="120"/>
      <c r="E15" s="47"/>
      <c r="F15" s="47"/>
      <c r="G15" s="110"/>
      <c r="H15" s="107"/>
      <c r="I15" s="69"/>
      <c r="J15" s="110"/>
      <c r="K15" s="114"/>
      <c r="L15" s="114"/>
      <c r="M15" s="69"/>
      <c r="N15" s="71"/>
      <c r="O15" s="115"/>
      <c r="P15" s="99"/>
      <c r="Q15" s="116"/>
      <c r="R15" s="99"/>
      <c r="S15" s="99"/>
      <c r="T15" s="117"/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7"/>
      <c r="B16" s="105"/>
      <c r="C16" s="45"/>
      <c r="D16" s="46"/>
      <c r="E16" s="47"/>
      <c r="F16" s="47"/>
      <c r="G16" s="106"/>
      <c r="H16" s="107"/>
      <c r="I16" s="69"/>
      <c r="J16" s="69"/>
      <c r="K16" s="37"/>
      <c r="L16" s="37"/>
      <c r="M16" s="69"/>
      <c r="N16" s="71"/>
      <c r="O16" s="69"/>
      <c r="P16" s="71"/>
      <c r="Q16" s="118"/>
      <c r="R16" s="99"/>
      <c r="S16" s="99"/>
      <c r="T16" s="100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61"/>
      <c r="F17" s="111"/>
      <c r="G17" s="33"/>
      <c r="H17" s="112"/>
      <c r="I17" s="26"/>
      <c r="J17" s="26"/>
      <c r="K17" s="26"/>
      <c r="L17" s="26"/>
      <c r="M17" s="26"/>
      <c r="N17" s="62"/>
      <c r="O17" s="26"/>
      <c r="P17" s="62"/>
      <c r="Q17" s="119"/>
      <c r="R17" s="9"/>
      <c r="S17" s="9"/>
      <c r="T17" s="97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61"/>
      <c r="L18" s="61"/>
      <c r="M18" s="26"/>
      <c r="N18" s="62"/>
      <c r="O18" s="26"/>
      <c r="P18" s="62"/>
      <c r="Q18" s="119"/>
      <c r="R18" s="9"/>
      <c r="S18" s="9"/>
      <c r="T18" s="97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113"/>
      <c r="D19" s="35"/>
      <c r="E19" s="61"/>
      <c r="F19" s="111"/>
      <c r="G19" s="33"/>
      <c r="H19" s="112"/>
      <c r="I19" s="26"/>
      <c r="J19" s="26"/>
      <c r="K19" s="26"/>
      <c r="L19" s="26"/>
      <c r="M19" s="26"/>
      <c r="N19" s="62"/>
      <c r="O19" s="26"/>
      <c r="P19" s="62"/>
      <c r="Q19" s="95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2"/>
      <c r="O20" s="26"/>
      <c r="P20" s="62"/>
      <c r="Q20" s="95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2"/>
      <c r="O21" s="26"/>
      <c r="P21" s="62"/>
      <c r="Q21" s="95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7"/>
      <c r="B22" s="38"/>
      <c r="C22" s="45"/>
      <c r="D22" s="46"/>
      <c r="E22" s="47"/>
      <c r="F22" s="47"/>
      <c r="G22" s="43"/>
      <c r="H22" s="48"/>
      <c r="I22" s="69"/>
      <c r="J22" s="69"/>
      <c r="K22" s="69"/>
      <c r="L22" s="69"/>
      <c r="M22" s="69"/>
      <c r="N22" s="71"/>
      <c r="O22" s="69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7"/>
      <c r="B23" s="38"/>
      <c r="C23" s="45"/>
      <c r="D23" s="46"/>
      <c r="E23" s="47"/>
      <c r="F23" s="47"/>
      <c r="G23" s="43"/>
      <c r="H23" s="48"/>
      <c r="I23" s="69"/>
      <c r="J23" s="69"/>
      <c r="K23" s="69"/>
      <c r="L23" s="69"/>
      <c r="M23" s="69"/>
      <c r="N23" s="71"/>
      <c r="O23" s="69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7"/>
      <c r="B24" s="38"/>
      <c r="C24" s="45"/>
      <c r="D24" s="46"/>
      <c r="E24" s="47"/>
      <c r="F24" s="47"/>
      <c r="G24" s="43"/>
      <c r="H24" s="48"/>
      <c r="I24" s="69"/>
      <c r="J24" s="69"/>
      <c r="K24" s="69"/>
      <c r="L24" s="69"/>
      <c r="M24" s="69"/>
      <c r="N24" s="71"/>
      <c r="O24" s="69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0</v>
      </c>
      <c r="D25" s="50">
        <f>SUM(D8:D24)</f>
        <v>1049745.12</v>
      </c>
      <c r="E25" s="51"/>
      <c r="F25" s="51"/>
      <c r="G25" s="51"/>
      <c r="H25" s="49" t="s">
        <v>56</v>
      </c>
      <c r="I25" s="63">
        <f>SUM(I8:I24)</f>
        <v>0</v>
      </c>
      <c r="J25" s="51"/>
      <c r="K25" s="63">
        <f>SUM(K8:K17)</f>
        <v>0</v>
      </c>
      <c r="L25" s="63"/>
      <c r="M25" s="63">
        <f>SUM(M8:M24)</f>
        <v>0</v>
      </c>
      <c r="N25" s="49" t="s">
        <v>56</v>
      </c>
      <c r="O25" s="63">
        <f>SUM(O8:O24)</f>
        <v>0</v>
      </c>
      <c r="P25" s="49" t="s">
        <v>56</v>
      </c>
      <c r="Q25" s="49" t="s">
        <v>56</v>
      </c>
      <c r="R25" s="49"/>
      <c r="S25" s="49"/>
      <c r="T25" s="63">
        <f>SUM(T8:T24)</f>
        <v>1049745.12</v>
      </c>
      <c r="U25" s="102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30000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v>30000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30000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F7" workbookViewId="0">
      <selection activeCell="F7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13289</v>
      </c>
      <c r="R2" s="60" t="s">
        <v>5</v>
      </c>
      <c r="S2" s="60"/>
      <c r="T2" s="81">
        <v>2021003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2" t="s">
        <v>20</v>
      </c>
      <c r="R4" s="9" t="s">
        <v>21</v>
      </c>
      <c r="S4" s="62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61"/>
      <c r="K8" s="20"/>
      <c r="L8" s="20"/>
      <c r="M8" s="26"/>
      <c r="N8" s="62" t="s">
        <v>53</v>
      </c>
      <c r="O8" s="63"/>
      <c r="P8" s="9"/>
      <c r="Q8" s="93" t="s">
        <v>54</v>
      </c>
      <c r="R8" s="9">
        <v>341805.7</v>
      </c>
      <c r="S8" s="9"/>
      <c r="T8" s="94">
        <v>300000</v>
      </c>
      <c r="U8" s="6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61"/>
      <c r="K9" s="64"/>
      <c r="L9" s="64"/>
      <c r="M9" s="26"/>
      <c r="N9" s="62" t="s">
        <v>53</v>
      </c>
      <c r="O9" s="63"/>
      <c r="P9" s="9"/>
      <c r="Q9" s="93" t="s">
        <v>63</v>
      </c>
      <c r="R9" s="9">
        <v>506000</v>
      </c>
      <c r="S9" s="9"/>
      <c r="T9" s="94">
        <v>200000</v>
      </c>
      <c r="U9" s="6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2" t="s">
        <v>53</v>
      </c>
      <c r="O10" s="63"/>
      <c r="P10" s="9"/>
      <c r="Q10" s="93" t="s">
        <v>63</v>
      </c>
      <c r="R10" s="9">
        <v>506000</v>
      </c>
      <c r="S10" s="9"/>
      <c r="T10" s="94">
        <v>100000</v>
      </c>
      <c r="U10" s="6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61"/>
      <c r="K11" s="64"/>
      <c r="L11" s="64"/>
      <c r="M11" s="26"/>
      <c r="N11" s="62" t="s">
        <v>64</v>
      </c>
      <c r="O11" s="65"/>
      <c r="P11" s="66"/>
      <c r="Q11" s="93" t="s">
        <v>54</v>
      </c>
      <c r="R11" s="9">
        <v>341805.7</v>
      </c>
      <c r="S11" s="9"/>
      <c r="T11" s="94">
        <v>41805.7</v>
      </c>
      <c r="U11" s="6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2"/>
      <c r="O12" s="63"/>
      <c r="P12" s="9"/>
      <c r="Q12" s="93" t="s">
        <v>54</v>
      </c>
      <c r="R12" s="9">
        <v>573881.36</v>
      </c>
      <c r="S12" s="9"/>
      <c r="T12" s="94">
        <v>158194.3</v>
      </c>
      <c r="U12" s="6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4"/>
      <c r="L13" s="64"/>
      <c r="M13" s="26"/>
      <c r="N13" s="62" t="s">
        <v>64</v>
      </c>
      <c r="O13" s="67"/>
      <c r="P13" s="66"/>
      <c r="Q13" s="93" t="s">
        <v>54</v>
      </c>
      <c r="R13" s="9">
        <v>573881.36</v>
      </c>
      <c r="S13" s="9"/>
      <c r="T13" s="94">
        <v>219745.12</v>
      </c>
      <c r="U13" s="6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2" t="s">
        <v>64</v>
      </c>
      <c r="O14" s="63"/>
      <c r="P14" s="9"/>
      <c r="Q14" s="95" t="s">
        <v>65</v>
      </c>
      <c r="R14" s="9">
        <v>60900</v>
      </c>
      <c r="S14" s="9"/>
      <c r="T14" s="94">
        <v>30000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37">
        <v>7</v>
      </c>
      <c r="B15" s="108">
        <v>44417</v>
      </c>
      <c r="C15" s="45"/>
      <c r="D15" s="40">
        <v>17000</v>
      </c>
      <c r="E15" s="47" t="s">
        <v>51</v>
      </c>
      <c r="F15" s="109" t="s">
        <v>52</v>
      </c>
      <c r="G15" s="110"/>
      <c r="H15" s="107"/>
      <c r="I15" s="69"/>
      <c r="J15" s="110"/>
      <c r="K15" s="114"/>
      <c r="L15" s="114"/>
      <c r="M15" s="69"/>
      <c r="N15" s="71" t="s">
        <v>64</v>
      </c>
      <c r="O15" s="115"/>
      <c r="P15" s="99"/>
      <c r="Q15" s="116" t="s">
        <v>66</v>
      </c>
      <c r="R15" s="99">
        <v>129000</v>
      </c>
      <c r="S15" s="99"/>
      <c r="T15" s="117">
        <v>17000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29" customHeight="1" spans="1:16384">
      <c r="A16" s="37"/>
      <c r="B16" s="105"/>
      <c r="C16" s="45"/>
      <c r="D16" s="46"/>
      <c r="E16" s="47"/>
      <c r="F16" s="47"/>
      <c r="G16" s="106"/>
      <c r="H16" s="107"/>
      <c r="I16" s="69"/>
      <c r="J16" s="69"/>
      <c r="K16" s="37"/>
      <c r="L16" s="37"/>
      <c r="M16" s="69"/>
      <c r="N16" s="71"/>
      <c r="O16" s="69"/>
      <c r="P16" s="71"/>
      <c r="Q16" s="118"/>
      <c r="R16" s="99"/>
      <c r="S16" s="99"/>
      <c r="T16" s="100"/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29" hidden="1" customHeight="1" spans="1:16384">
      <c r="A17" s="20"/>
      <c r="B17" s="34"/>
      <c r="C17" s="22"/>
      <c r="D17" s="35"/>
      <c r="E17" s="61"/>
      <c r="F17" s="111"/>
      <c r="G17" s="33"/>
      <c r="H17" s="112"/>
      <c r="I17" s="26"/>
      <c r="J17" s="26"/>
      <c r="K17" s="26"/>
      <c r="L17" s="26"/>
      <c r="M17" s="26"/>
      <c r="N17" s="62"/>
      <c r="O17" s="26"/>
      <c r="P17" s="62"/>
      <c r="Q17" s="119"/>
      <c r="R17" s="9"/>
      <c r="S17" s="9"/>
      <c r="T17" s="97"/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29" hidden="1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61"/>
      <c r="L18" s="61"/>
      <c r="M18" s="26"/>
      <c r="N18" s="62"/>
      <c r="O18" s="26"/>
      <c r="P18" s="62"/>
      <c r="Q18" s="119"/>
      <c r="R18" s="9"/>
      <c r="S18" s="9"/>
      <c r="T18" s="97"/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hidden="1" customHeight="1" spans="1:16384">
      <c r="A19" s="20"/>
      <c r="B19" s="34"/>
      <c r="C19" s="113"/>
      <c r="D19" s="35"/>
      <c r="E19" s="61"/>
      <c r="F19" s="111"/>
      <c r="G19" s="33"/>
      <c r="H19" s="112"/>
      <c r="I19" s="26"/>
      <c r="J19" s="26"/>
      <c r="K19" s="26"/>
      <c r="L19" s="26"/>
      <c r="M19" s="26"/>
      <c r="N19" s="62"/>
      <c r="O19" s="26"/>
      <c r="P19" s="62"/>
      <c r="Q19" s="95"/>
      <c r="R19" s="9"/>
      <c r="S19" s="9"/>
      <c r="T19" s="97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hidden="1" customHeight="1" spans="1:16384">
      <c r="A20" s="20"/>
      <c r="B20" s="34"/>
      <c r="C20" s="22"/>
      <c r="D20" s="35"/>
      <c r="E20" s="24"/>
      <c r="F20" s="24"/>
      <c r="G20" s="33"/>
      <c r="H20" s="36"/>
      <c r="I20" s="26"/>
      <c r="J20" s="26"/>
      <c r="K20" s="26"/>
      <c r="L20" s="26"/>
      <c r="M20" s="26"/>
      <c r="N20" s="62"/>
      <c r="O20" s="26"/>
      <c r="P20" s="62"/>
      <c r="Q20" s="95"/>
      <c r="R20" s="9"/>
      <c r="S20" s="9"/>
      <c r="T20" s="97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hidden="1" customHeight="1" spans="1:16384">
      <c r="A21" s="20"/>
      <c r="B21" s="34"/>
      <c r="C21" s="22"/>
      <c r="D21" s="35"/>
      <c r="E21" s="24"/>
      <c r="F21" s="24"/>
      <c r="G21" s="33"/>
      <c r="H21" s="36"/>
      <c r="I21" s="26"/>
      <c r="J21" s="26"/>
      <c r="K21" s="26"/>
      <c r="L21" s="26"/>
      <c r="M21" s="26"/>
      <c r="N21" s="62"/>
      <c r="O21" s="26"/>
      <c r="P21" s="62"/>
      <c r="Q21" s="95"/>
      <c r="R21" s="9"/>
      <c r="S21" s="9"/>
      <c r="T21" s="97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hidden="1" customHeight="1" spans="1:16384">
      <c r="A22" s="37"/>
      <c r="B22" s="38"/>
      <c r="C22" s="45"/>
      <c r="D22" s="46"/>
      <c r="E22" s="47"/>
      <c r="F22" s="47"/>
      <c r="G22" s="43"/>
      <c r="H22" s="48"/>
      <c r="I22" s="69"/>
      <c r="J22" s="69"/>
      <c r="K22" s="69"/>
      <c r="L22" s="69"/>
      <c r="M22" s="69"/>
      <c r="N22" s="71"/>
      <c r="O22" s="69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hidden="1" customHeight="1" spans="1:16384">
      <c r="A23" s="37"/>
      <c r="B23" s="38"/>
      <c r="C23" s="45"/>
      <c r="D23" s="46"/>
      <c r="E23" s="47"/>
      <c r="F23" s="47"/>
      <c r="G23" s="43"/>
      <c r="H23" s="48"/>
      <c r="I23" s="69"/>
      <c r="J23" s="69"/>
      <c r="K23" s="69"/>
      <c r="L23" s="69"/>
      <c r="M23" s="69"/>
      <c r="N23" s="71"/>
      <c r="O23" s="69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hidden="1" customHeight="1" spans="1:16384">
      <c r="A24" s="37"/>
      <c r="B24" s="38"/>
      <c r="C24" s="45"/>
      <c r="D24" s="46"/>
      <c r="E24" s="47"/>
      <c r="F24" s="47"/>
      <c r="G24" s="43"/>
      <c r="H24" s="48"/>
      <c r="I24" s="69"/>
      <c r="J24" s="69"/>
      <c r="K24" s="69"/>
      <c r="L24" s="69"/>
      <c r="M24" s="69"/>
      <c r="N24" s="71"/>
      <c r="O24" s="69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0</v>
      </c>
      <c r="D25" s="50">
        <f>SUM(D8:D24)</f>
        <v>1066745.12</v>
      </c>
      <c r="E25" s="51"/>
      <c r="F25" s="51"/>
      <c r="G25" s="51"/>
      <c r="H25" s="49" t="s">
        <v>56</v>
      </c>
      <c r="I25" s="63">
        <f>SUM(I8:I24)</f>
        <v>0</v>
      </c>
      <c r="J25" s="51"/>
      <c r="K25" s="63">
        <f>SUM(K8:K17)</f>
        <v>0</v>
      </c>
      <c r="L25" s="63"/>
      <c r="M25" s="63">
        <f>SUM(M8:M24)</f>
        <v>0</v>
      </c>
      <c r="N25" s="49" t="s">
        <v>56</v>
      </c>
      <c r="O25" s="63">
        <f>SUM(O8:O24)</f>
        <v>0</v>
      </c>
      <c r="P25" s="49" t="s">
        <v>56</v>
      </c>
      <c r="Q25" s="49" t="s">
        <v>56</v>
      </c>
      <c r="R25" s="49"/>
      <c r="S25" s="49"/>
      <c r="T25" s="63">
        <f>SUM(T8:T24)</f>
        <v>1066745.12</v>
      </c>
      <c r="U25" s="102">
        <f>D25+C25-T25-I25-K25-M25-O25</f>
        <v>0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17000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v>17000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17000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3" workbookViewId="0">
      <selection activeCell="A13" sqref="$A1:$XFD1048576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13289</v>
      </c>
      <c r="R2" s="60" t="s">
        <v>5</v>
      </c>
      <c r="S2" s="60"/>
      <c r="T2" s="81">
        <v>2021003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2" t="s">
        <v>20</v>
      </c>
      <c r="R4" s="9" t="s">
        <v>21</v>
      </c>
      <c r="S4" s="62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61"/>
      <c r="K8" s="20"/>
      <c r="L8" s="20"/>
      <c r="M8" s="26"/>
      <c r="N8" s="62" t="s">
        <v>53</v>
      </c>
      <c r="O8" s="63"/>
      <c r="P8" s="9"/>
      <c r="Q8" s="93" t="s">
        <v>54</v>
      </c>
      <c r="R8" s="9">
        <v>341805.7</v>
      </c>
      <c r="S8" s="9"/>
      <c r="T8" s="94">
        <v>300000</v>
      </c>
      <c r="U8" s="6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61"/>
      <c r="K9" s="64"/>
      <c r="L9" s="64"/>
      <c r="M9" s="26"/>
      <c r="N9" s="62" t="s">
        <v>53</v>
      </c>
      <c r="O9" s="63"/>
      <c r="P9" s="9"/>
      <c r="Q9" s="93" t="s">
        <v>63</v>
      </c>
      <c r="R9" s="9">
        <v>506000</v>
      </c>
      <c r="S9" s="9"/>
      <c r="T9" s="94">
        <v>200000</v>
      </c>
      <c r="U9" s="6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2" t="s">
        <v>53</v>
      </c>
      <c r="O10" s="63"/>
      <c r="P10" s="9"/>
      <c r="Q10" s="93" t="s">
        <v>63</v>
      </c>
      <c r="R10" s="9">
        <v>506000</v>
      </c>
      <c r="S10" s="9"/>
      <c r="T10" s="94">
        <v>100000</v>
      </c>
      <c r="U10" s="6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61"/>
      <c r="K11" s="64"/>
      <c r="L11" s="64"/>
      <c r="M11" s="26"/>
      <c r="N11" s="62" t="s">
        <v>64</v>
      </c>
      <c r="O11" s="65"/>
      <c r="P11" s="66"/>
      <c r="Q11" s="93" t="s">
        <v>54</v>
      </c>
      <c r="R11" s="9">
        <v>341805.7</v>
      </c>
      <c r="S11" s="9"/>
      <c r="T11" s="94">
        <v>41805.7</v>
      </c>
      <c r="U11" s="6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2"/>
      <c r="O12" s="63"/>
      <c r="P12" s="9"/>
      <c r="Q12" s="93" t="s">
        <v>54</v>
      </c>
      <c r="R12" s="9">
        <v>573881.36</v>
      </c>
      <c r="S12" s="9"/>
      <c r="T12" s="94">
        <v>158194.3</v>
      </c>
      <c r="U12" s="6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4"/>
      <c r="L13" s="64"/>
      <c r="M13" s="26"/>
      <c r="N13" s="62" t="s">
        <v>64</v>
      </c>
      <c r="O13" s="67"/>
      <c r="P13" s="66"/>
      <c r="Q13" s="93" t="s">
        <v>54</v>
      </c>
      <c r="R13" s="9">
        <v>573881.36</v>
      </c>
      <c r="S13" s="9"/>
      <c r="T13" s="94">
        <v>219745.12</v>
      </c>
      <c r="U13" s="6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2" t="s">
        <v>64</v>
      </c>
      <c r="O14" s="63"/>
      <c r="P14" s="9"/>
      <c r="Q14" s="95" t="s">
        <v>65</v>
      </c>
      <c r="R14" s="9">
        <v>60900</v>
      </c>
      <c r="S14" s="9"/>
      <c r="T14" s="94">
        <v>30000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4"/>
      <c r="L15" s="64"/>
      <c r="M15" s="26"/>
      <c r="N15" s="62" t="s">
        <v>64</v>
      </c>
      <c r="O15" s="63"/>
      <c r="P15" s="9"/>
      <c r="Q15" s="93" t="s">
        <v>66</v>
      </c>
      <c r="R15" s="9">
        <v>129000</v>
      </c>
      <c r="S15" s="9"/>
      <c r="T15" s="94">
        <v>17000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37">
        <v>8</v>
      </c>
      <c r="B16" s="105">
        <v>44455</v>
      </c>
      <c r="C16" s="40">
        <v>547352</v>
      </c>
      <c r="D16" s="40"/>
      <c r="E16" s="47" t="s">
        <v>67</v>
      </c>
      <c r="F16" s="47" t="s">
        <v>68</v>
      </c>
      <c r="G16" s="106"/>
      <c r="H16" s="107">
        <v>0.02</v>
      </c>
      <c r="I16" s="69">
        <f>C16*H16</f>
        <v>10947.04</v>
      </c>
      <c r="J16" s="70" t="s">
        <v>69</v>
      </c>
      <c r="K16" s="37">
        <v>58569.21</v>
      </c>
      <c r="L16" s="37" t="s">
        <v>70</v>
      </c>
      <c r="M16" s="69">
        <v>850</v>
      </c>
      <c r="N16" s="71" t="s">
        <v>71</v>
      </c>
      <c r="O16" s="69"/>
      <c r="P16" s="71"/>
      <c r="Q16" s="98" t="s">
        <v>65</v>
      </c>
      <c r="R16" s="99">
        <v>60900</v>
      </c>
      <c r="S16" s="99"/>
      <c r="T16" s="100">
        <v>26449.9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105">
        <v>44456</v>
      </c>
      <c r="C17" s="40">
        <v>2189410</v>
      </c>
      <c r="D17" s="40"/>
      <c r="E17" s="47" t="s">
        <v>72</v>
      </c>
      <c r="F17" s="47" t="s">
        <v>73</v>
      </c>
      <c r="G17" s="43"/>
      <c r="H17" s="107">
        <v>0.02</v>
      </c>
      <c r="I17" s="69">
        <f>C17*H17</f>
        <v>43788.2</v>
      </c>
      <c r="J17" s="70" t="s">
        <v>69</v>
      </c>
      <c r="K17" s="69"/>
      <c r="L17" s="69" t="s">
        <v>74</v>
      </c>
      <c r="M17" s="69"/>
      <c r="N17" s="71"/>
      <c r="O17" s="69"/>
      <c r="P17" s="71"/>
      <c r="Q17" s="98" t="s">
        <v>54</v>
      </c>
      <c r="R17" s="99">
        <v>573881.36</v>
      </c>
      <c r="S17" s="99"/>
      <c r="T17" s="100">
        <v>44666.31</v>
      </c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8"/>
      <c r="C18" s="45"/>
      <c r="D18" s="46"/>
      <c r="E18" s="47"/>
      <c r="F18" s="47"/>
      <c r="G18" s="43"/>
      <c r="H18" s="48"/>
      <c r="I18" s="69"/>
      <c r="J18" s="69"/>
      <c r="K18" s="41"/>
      <c r="L18" s="41"/>
      <c r="M18" s="69"/>
      <c r="N18" s="71"/>
      <c r="O18" s="69"/>
      <c r="P18" s="71"/>
      <c r="Q18" s="98" t="s">
        <v>75</v>
      </c>
      <c r="R18" s="99">
        <v>2013326.03</v>
      </c>
      <c r="S18" s="99"/>
      <c r="T18" s="100">
        <v>546511</v>
      </c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31" customHeight="1" spans="1:16384">
      <c r="A19" s="20"/>
      <c r="B19" s="38"/>
      <c r="C19" s="39"/>
      <c r="D19" s="46"/>
      <c r="E19" s="41"/>
      <c r="F19" s="42"/>
      <c r="G19" s="43"/>
      <c r="H19" s="44"/>
      <c r="I19" s="69"/>
      <c r="J19" s="69"/>
      <c r="K19" s="69"/>
      <c r="L19" s="69"/>
      <c r="M19" s="69"/>
      <c r="N19" s="71"/>
      <c r="O19" s="69"/>
      <c r="P19" s="71"/>
      <c r="Q19" s="98"/>
      <c r="R19" s="99"/>
      <c r="S19" s="99"/>
      <c r="T19" s="100"/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31" customHeight="1" spans="1:16384">
      <c r="A20" s="20"/>
      <c r="B20" s="38"/>
      <c r="C20" s="45"/>
      <c r="D20" s="46"/>
      <c r="E20" s="47"/>
      <c r="F20" s="47"/>
      <c r="G20" s="43"/>
      <c r="H20" s="48"/>
      <c r="I20" s="69"/>
      <c r="J20" s="69"/>
      <c r="K20" s="69"/>
      <c r="L20" s="69"/>
      <c r="M20" s="69"/>
      <c r="N20" s="71"/>
      <c r="O20" s="69"/>
      <c r="P20" s="71"/>
      <c r="Q20" s="98"/>
      <c r="R20" s="99"/>
      <c r="S20" s="99"/>
      <c r="T20" s="100"/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31" customHeight="1" spans="1:16384">
      <c r="A21" s="20"/>
      <c r="B21" s="38"/>
      <c r="C21" s="45"/>
      <c r="D21" s="46"/>
      <c r="E21" s="47"/>
      <c r="F21" s="47"/>
      <c r="G21" s="43"/>
      <c r="H21" s="48"/>
      <c r="I21" s="69"/>
      <c r="J21" s="69"/>
      <c r="K21" s="69"/>
      <c r="L21" s="69"/>
      <c r="M21" s="69"/>
      <c r="N21" s="71"/>
      <c r="O21" s="69"/>
      <c r="P21" s="71"/>
      <c r="Q21" s="98"/>
      <c r="R21" s="99"/>
      <c r="S21" s="99"/>
      <c r="T21" s="100"/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31" customHeight="1" spans="1:16384">
      <c r="A22" s="37"/>
      <c r="B22" s="38"/>
      <c r="C22" s="45"/>
      <c r="D22" s="46"/>
      <c r="E22" s="47"/>
      <c r="F22" s="47"/>
      <c r="G22" s="43"/>
      <c r="H22" s="48"/>
      <c r="I22" s="69"/>
      <c r="J22" s="69"/>
      <c r="K22" s="69"/>
      <c r="L22" s="69"/>
      <c r="M22" s="69"/>
      <c r="N22" s="71"/>
      <c r="O22" s="69"/>
      <c r="P22" s="71"/>
      <c r="Q22" s="98"/>
      <c r="R22" s="99"/>
      <c r="S22" s="99"/>
      <c r="T22" s="100"/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7"/>
      <c r="B23" s="38"/>
      <c r="C23" s="45"/>
      <c r="D23" s="46"/>
      <c r="E23" s="47"/>
      <c r="F23" s="47"/>
      <c r="G23" s="43"/>
      <c r="H23" s="48"/>
      <c r="I23" s="69"/>
      <c r="J23" s="69"/>
      <c r="K23" s="69"/>
      <c r="L23" s="69"/>
      <c r="M23" s="69"/>
      <c r="N23" s="71"/>
      <c r="O23" s="69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7"/>
      <c r="B24" s="38"/>
      <c r="C24" s="45"/>
      <c r="D24" s="46"/>
      <c r="E24" s="47"/>
      <c r="F24" s="47"/>
      <c r="G24" s="43"/>
      <c r="H24" s="48"/>
      <c r="I24" s="69"/>
      <c r="J24" s="69"/>
      <c r="K24" s="69"/>
      <c r="L24" s="69"/>
      <c r="M24" s="69"/>
      <c r="N24" s="71"/>
      <c r="O24" s="69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2736762</v>
      </c>
      <c r="D25" s="50">
        <f>SUM(D8:D24)</f>
        <v>1066745.12</v>
      </c>
      <c r="E25" s="51"/>
      <c r="F25" s="51"/>
      <c r="G25" s="51"/>
      <c r="H25" s="49" t="s">
        <v>56</v>
      </c>
      <c r="I25" s="63">
        <f>SUM(I8:I24)</f>
        <v>54735.24</v>
      </c>
      <c r="J25" s="51"/>
      <c r="K25" s="63">
        <f>SUM(K8:K17)</f>
        <v>58569.21</v>
      </c>
      <c r="L25" s="63"/>
      <c r="M25" s="63">
        <f>SUM(M8:M24)</f>
        <v>850</v>
      </c>
      <c r="N25" s="49" t="s">
        <v>56</v>
      </c>
      <c r="O25" s="63">
        <f>SUM(O8:O24)</f>
        <v>0</v>
      </c>
      <c r="P25" s="49" t="s">
        <v>56</v>
      </c>
      <c r="Q25" s="49" t="s">
        <v>56</v>
      </c>
      <c r="R25" s="49"/>
      <c r="S25" s="49"/>
      <c r="T25" s="63">
        <f>SUM(T8:T24)</f>
        <v>1684372.33</v>
      </c>
      <c r="U25" s="102">
        <f>D25+C25-T25-I25-K25-M25-O25</f>
        <v>2004980.34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617627.21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f>T17+T16+T18</f>
        <v>617627.21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617627.21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abSelected="1" topLeftCell="G13" workbookViewId="0">
      <selection activeCell="T20" sqref="T20"/>
    </sheetView>
  </sheetViews>
  <sheetFormatPr defaultColWidth="9" defaultRowHeight="13.5"/>
  <cols>
    <col min="1" max="1" width="3.21666666666667" style="1" customWidth="1"/>
    <col min="2" max="2" width="15.8833333333333" style="2" customWidth="1"/>
    <col min="3" max="3" width="16.1916666666667" style="1" customWidth="1"/>
    <col min="4" max="4" width="15.3833333333333" style="1" customWidth="1"/>
    <col min="5" max="5" width="18.7833333333333" style="3" customWidth="1"/>
    <col min="6" max="6" width="19.1083333333333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2" width="9.33333333333333" style="1" customWidth="1"/>
    <col min="13" max="13" width="9.66666666666667" style="3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38.75" style="1" customWidth="1"/>
    <col min="18" max="18" width="14.8" style="1" customWidth="1"/>
    <col min="19" max="19" width="14.5333333333333" style="1" customWidth="1"/>
    <col min="20" max="20" width="15.5333333333333" style="3" customWidth="1"/>
    <col min="21" max="21" width="15.4416666666667" style="1" customWidth="1"/>
    <col min="22" max="16362" width="9" style="1" customWidth="1"/>
    <col min="16363" max="16384" width="9" style="4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XEI1" s="4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/>
      <c r="K2" s="7"/>
      <c r="L2" s="7"/>
      <c r="M2" s="7"/>
      <c r="N2" s="7"/>
      <c r="O2" s="59" t="s">
        <v>4</v>
      </c>
      <c r="P2" s="59"/>
      <c r="Q2" s="80">
        <v>13289</v>
      </c>
      <c r="R2" s="60" t="s">
        <v>5</v>
      </c>
      <c r="S2" s="60"/>
      <c r="T2" s="81">
        <v>2021003</v>
      </c>
      <c r="U2" s="82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="1" customFormat="1" ht="27.9" customHeight="1" spans="1:16384">
      <c r="A3" s="6" t="s">
        <v>6</v>
      </c>
      <c r="B3" s="6"/>
      <c r="C3" s="9">
        <v>7291906.01</v>
      </c>
      <c r="D3" s="9"/>
      <c r="E3" s="9"/>
      <c r="F3" s="9" t="s">
        <v>7</v>
      </c>
      <c r="G3" s="10" t="s">
        <v>8</v>
      </c>
      <c r="H3" s="6" t="s">
        <v>9</v>
      </c>
      <c r="I3" s="6"/>
      <c r="J3" s="20" t="s">
        <v>10</v>
      </c>
      <c r="K3" s="20"/>
      <c r="L3" s="20"/>
      <c r="M3" s="20"/>
      <c r="N3" s="20"/>
      <c r="O3" s="6" t="s">
        <v>11</v>
      </c>
      <c r="P3" s="6"/>
      <c r="Q3" s="20" t="s">
        <v>12</v>
      </c>
      <c r="R3" s="83" t="s">
        <v>13</v>
      </c>
      <c r="S3" s="84"/>
      <c r="T3" s="85" t="s">
        <v>14</v>
      </c>
      <c r="U3" s="85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="1" customFormat="1" ht="27.9" customHeight="1" spans="1:16384">
      <c r="A4" s="6" t="s">
        <v>15</v>
      </c>
      <c r="B4" s="6"/>
      <c r="C4" s="9"/>
      <c r="D4" s="9"/>
      <c r="E4" s="9"/>
      <c r="F4" s="9" t="s">
        <v>16</v>
      </c>
      <c r="G4" s="11"/>
      <c r="H4" s="6" t="s">
        <v>17</v>
      </c>
      <c r="I4" s="6"/>
      <c r="J4" s="20" t="s">
        <v>18</v>
      </c>
      <c r="K4" s="20"/>
      <c r="L4" s="20"/>
      <c r="M4" s="20"/>
      <c r="N4" s="20"/>
      <c r="O4" s="6" t="s">
        <v>19</v>
      </c>
      <c r="P4" s="6"/>
      <c r="Q4" s="62" t="s">
        <v>20</v>
      </c>
      <c r="R4" s="9" t="s">
        <v>21</v>
      </c>
      <c r="S4" s="62" t="s">
        <v>22</v>
      </c>
      <c r="T4" s="86" t="s">
        <v>23</v>
      </c>
      <c r="U4" s="87" t="s">
        <v>22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  <c r="XFC4" s="4"/>
      <c r="XFD4" s="4"/>
    </row>
    <row r="5" s="1" customFormat="1" ht="27.9" customHeight="1" spans="1:16384">
      <c r="A5" s="6" t="s">
        <v>24</v>
      </c>
      <c r="B5" s="12" t="s">
        <v>25</v>
      </c>
      <c r="C5" s="13"/>
      <c r="D5" s="13"/>
      <c r="E5" s="13"/>
      <c r="F5" s="14"/>
      <c r="G5" s="15" t="s">
        <v>26</v>
      </c>
      <c r="H5" s="12" t="s">
        <v>25</v>
      </c>
      <c r="I5" s="13"/>
      <c r="J5" s="14"/>
      <c r="K5" s="12" t="s">
        <v>27</v>
      </c>
      <c r="L5" s="13"/>
      <c r="M5" s="12" t="s">
        <v>28</v>
      </c>
      <c r="N5" s="14"/>
      <c r="O5" s="12" t="s">
        <v>29</v>
      </c>
      <c r="P5" s="14"/>
      <c r="Q5" s="88" t="s">
        <v>30</v>
      </c>
      <c r="R5" s="89"/>
      <c r="S5" s="89"/>
      <c r="T5" s="86" t="s">
        <v>31</v>
      </c>
      <c r="U5" s="90" t="s">
        <v>32</v>
      </c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  <c r="XFA5" s="4"/>
      <c r="XFB5" s="4"/>
      <c r="XFC5" s="4"/>
      <c r="XFD5" s="4"/>
    </row>
    <row r="6" s="1" customFormat="1" ht="27.9" customHeight="1" spans="1:16384">
      <c r="A6" s="6"/>
      <c r="B6" s="16" t="s">
        <v>33</v>
      </c>
      <c r="C6" s="17"/>
      <c r="D6" s="17"/>
      <c r="E6" s="17"/>
      <c r="F6" s="18"/>
      <c r="G6" s="6"/>
      <c r="H6" s="16" t="s">
        <v>34</v>
      </c>
      <c r="I6" s="17"/>
      <c r="J6" s="18"/>
      <c r="K6" s="16" t="s">
        <v>35</v>
      </c>
      <c r="L6" s="17"/>
      <c r="M6" s="16" t="s">
        <v>36</v>
      </c>
      <c r="N6" s="18"/>
      <c r="O6" s="16" t="s">
        <v>37</v>
      </c>
      <c r="P6" s="18"/>
      <c r="Q6" s="91" t="s">
        <v>38</v>
      </c>
      <c r="R6" s="92"/>
      <c r="S6" s="92"/>
      <c r="T6" s="86"/>
      <c r="U6" s="90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  <c r="XFC6" s="4"/>
      <c r="XFD6" s="4"/>
    </row>
    <row r="7" s="1" customFormat="1" ht="27.9" customHeight="1" spans="1:16384">
      <c r="A7" s="6"/>
      <c r="B7" s="19" t="s">
        <v>39</v>
      </c>
      <c r="C7" s="6" t="s">
        <v>40</v>
      </c>
      <c r="D7" s="6" t="s">
        <v>41</v>
      </c>
      <c r="E7" s="9" t="s">
        <v>42</v>
      </c>
      <c r="F7" s="9" t="s">
        <v>43</v>
      </c>
      <c r="G7" s="19" t="s">
        <v>44</v>
      </c>
      <c r="H7" s="6" t="s">
        <v>45</v>
      </c>
      <c r="I7" s="9" t="s">
        <v>46</v>
      </c>
      <c r="J7" s="9" t="s">
        <v>47</v>
      </c>
      <c r="K7" s="60" t="s">
        <v>46</v>
      </c>
      <c r="L7" s="60" t="s">
        <v>47</v>
      </c>
      <c r="M7" s="9" t="s">
        <v>46</v>
      </c>
      <c r="N7" s="6" t="s">
        <v>47</v>
      </c>
      <c r="O7" s="6" t="s">
        <v>46</v>
      </c>
      <c r="P7" s="6" t="s">
        <v>47</v>
      </c>
      <c r="Q7" s="9" t="s">
        <v>48</v>
      </c>
      <c r="R7" s="9" t="s">
        <v>49</v>
      </c>
      <c r="S7" s="9" t="s">
        <v>50</v>
      </c>
      <c r="T7" s="86"/>
      <c r="U7" s="90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  <c r="XFA7" s="4"/>
      <c r="XFB7" s="4"/>
      <c r="XFC7" s="4"/>
      <c r="XFD7" s="4"/>
    </row>
    <row r="8" s="1" customFormat="1" ht="47" customHeight="1" spans="1:16384">
      <c r="A8" s="20">
        <v>1</v>
      </c>
      <c r="B8" s="21">
        <v>44285</v>
      </c>
      <c r="C8" s="22"/>
      <c r="D8" s="23">
        <v>300000</v>
      </c>
      <c r="E8" s="24" t="s">
        <v>51</v>
      </c>
      <c r="F8" s="25" t="s">
        <v>52</v>
      </c>
      <c r="G8" s="26"/>
      <c r="H8" s="27"/>
      <c r="I8" s="26"/>
      <c r="J8" s="61"/>
      <c r="K8" s="20"/>
      <c r="L8" s="20"/>
      <c r="M8" s="26"/>
      <c r="N8" s="62" t="s">
        <v>53</v>
      </c>
      <c r="O8" s="63"/>
      <c r="P8" s="9"/>
      <c r="Q8" s="93" t="s">
        <v>54</v>
      </c>
      <c r="R8" s="9">
        <v>341805.7</v>
      </c>
      <c r="S8" s="9"/>
      <c r="T8" s="94">
        <v>300000</v>
      </c>
      <c r="U8" s="6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1" customFormat="1" ht="49" customHeight="1" spans="1:16384">
      <c r="A9" s="20">
        <v>2</v>
      </c>
      <c r="B9" s="21">
        <v>44316</v>
      </c>
      <c r="C9" s="28"/>
      <c r="D9" s="23">
        <v>200000</v>
      </c>
      <c r="E9" s="24" t="s">
        <v>51</v>
      </c>
      <c r="F9" s="25" t="s">
        <v>52</v>
      </c>
      <c r="G9" s="29"/>
      <c r="H9" s="27"/>
      <c r="I9" s="26"/>
      <c r="J9" s="61"/>
      <c r="K9" s="64"/>
      <c r="L9" s="64"/>
      <c r="M9" s="26"/>
      <c r="N9" s="62" t="s">
        <v>53</v>
      </c>
      <c r="O9" s="63"/>
      <c r="P9" s="9"/>
      <c r="Q9" s="93" t="s">
        <v>63</v>
      </c>
      <c r="R9" s="9">
        <v>506000</v>
      </c>
      <c r="S9" s="9"/>
      <c r="T9" s="94">
        <v>200000</v>
      </c>
      <c r="U9" s="6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1" customFormat="1" ht="46" customHeight="1" spans="1:16384">
      <c r="A10" s="20">
        <v>3</v>
      </c>
      <c r="B10" s="21">
        <v>44335</v>
      </c>
      <c r="C10" s="22"/>
      <c r="D10" s="23">
        <v>100000</v>
      </c>
      <c r="E10" s="24" t="s">
        <v>51</v>
      </c>
      <c r="F10" s="25" t="s">
        <v>52</v>
      </c>
      <c r="G10" s="29"/>
      <c r="H10" s="27"/>
      <c r="I10" s="26"/>
      <c r="J10" s="30"/>
      <c r="K10" s="20"/>
      <c r="L10" s="20"/>
      <c r="M10" s="26"/>
      <c r="N10" s="62" t="s">
        <v>53</v>
      </c>
      <c r="O10" s="63"/>
      <c r="P10" s="9"/>
      <c r="Q10" s="93" t="s">
        <v>63</v>
      </c>
      <c r="R10" s="9">
        <v>506000</v>
      </c>
      <c r="S10" s="9"/>
      <c r="T10" s="94">
        <v>100000</v>
      </c>
      <c r="U10" s="6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  <c r="XFA10" s="4"/>
      <c r="XFB10" s="4"/>
      <c r="XFC10" s="4"/>
      <c r="XFD10" s="4"/>
    </row>
    <row r="11" s="1" customFormat="1" ht="41" customHeight="1" spans="1:16384">
      <c r="A11" s="20">
        <v>4</v>
      </c>
      <c r="B11" s="21">
        <v>44382</v>
      </c>
      <c r="C11" s="28"/>
      <c r="D11" s="23">
        <v>200000</v>
      </c>
      <c r="E11" s="24" t="s">
        <v>51</v>
      </c>
      <c r="F11" s="25" t="s">
        <v>52</v>
      </c>
      <c r="G11" s="30"/>
      <c r="H11" s="27"/>
      <c r="I11" s="26"/>
      <c r="J11" s="61"/>
      <c r="K11" s="64"/>
      <c r="L11" s="64"/>
      <c r="M11" s="26"/>
      <c r="N11" s="62" t="s">
        <v>64</v>
      </c>
      <c r="O11" s="65"/>
      <c r="P11" s="66"/>
      <c r="Q11" s="93" t="s">
        <v>54</v>
      </c>
      <c r="R11" s="9">
        <v>341805.7</v>
      </c>
      <c r="S11" s="9"/>
      <c r="T11" s="94">
        <v>41805.7</v>
      </c>
      <c r="U11" s="6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  <c r="XFA11" s="4"/>
      <c r="XFB11" s="4"/>
      <c r="XFC11" s="4"/>
      <c r="XFD11" s="4"/>
    </row>
    <row r="12" s="1" customFormat="1" ht="43" customHeight="1" spans="1:16384">
      <c r="A12" s="20"/>
      <c r="B12" s="21"/>
      <c r="C12" s="22"/>
      <c r="D12" s="23"/>
      <c r="E12" s="25"/>
      <c r="F12" s="24"/>
      <c r="G12" s="30"/>
      <c r="H12" s="27"/>
      <c r="I12" s="26"/>
      <c r="J12" s="30"/>
      <c r="K12" s="20"/>
      <c r="L12" s="20"/>
      <c r="M12" s="26"/>
      <c r="N12" s="62"/>
      <c r="O12" s="63"/>
      <c r="P12" s="9"/>
      <c r="Q12" s="93" t="s">
        <v>54</v>
      </c>
      <c r="R12" s="9">
        <v>573881.36</v>
      </c>
      <c r="S12" s="9"/>
      <c r="T12" s="94">
        <v>158194.3</v>
      </c>
      <c r="U12" s="6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  <c r="XFA12" s="4"/>
      <c r="XFB12" s="4"/>
      <c r="XFC12" s="4"/>
      <c r="XFD12" s="4"/>
    </row>
    <row r="13" s="1" customFormat="1" ht="42" customHeight="1" spans="1:16384">
      <c r="A13" s="20">
        <v>5</v>
      </c>
      <c r="B13" s="21">
        <v>44390</v>
      </c>
      <c r="C13" s="22"/>
      <c r="D13" s="23">
        <v>219745.12</v>
      </c>
      <c r="E13" s="24" t="s">
        <v>51</v>
      </c>
      <c r="F13" s="25" t="s">
        <v>52</v>
      </c>
      <c r="G13" s="30"/>
      <c r="H13" s="27"/>
      <c r="I13" s="26"/>
      <c r="J13" s="30"/>
      <c r="K13" s="64"/>
      <c r="L13" s="64"/>
      <c r="M13" s="26"/>
      <c r="N13" s="62" t="s">
        <v>64</v>
      </c>
      <c r="O13" s="67"/>
      <c r="P13" s="66"/>
      <c r="Q13" s="93" t="s">
        <v>54</v>
      </c>
      <c r="R13" s="9">
        <v>573881.36</v>
      </c>
      <c r="S13" s="9"/>
      <c r="T13" s="94">
        <v>219745.12</v>
      </c>
      <c r="U13" s="6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1" customFormat="1" ht="42" customHeight="1" spans="1:16384">
      <c r="A14" s="20">
        <v>6</v>
      </c>
      <c r="B14" s="31">
        <v>44411</v>
      </c>
      <c r="C14" s="22"/>
      <c r="D14" s="23">
        <v>30000</v>
      </c>
      <c r="E14" s="24" t="s">
        <v>51</v>
      </c>
      <c r="F14" s="25" t="s">
        <v>52</v>
      </c>
      <c r="G14" s="30"/>
      <c r="H14" s="27"/>
      <c r="I14" s="26"/>
      <c r="J14" s="30"/>
      <c r="K14" s="20"/>
      <c r="L14" s="20"/>
      <c r="M14" s="26"/>
      <c r="N14" s="62" t="s">
        <v>64</v>
      </c>
      <c r="O14" s="63"/>
      <c r="P14" s="9"/>
      <c r="Q14" s="95" t="s">
        <v>65</v>
      </c>
      <c r="R14" s="9">
        <v>60900</v>
      </c>
      <c r="S14" s="9"/>
      <c r="T14" s="94">
        <v>30000</v>
      </c>
      <c r="U14" s="96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1" customFormat="1" ht="42" customHeight="1" spans="1:16384">
      <c r="A15" s="20">
        <v>7</v>
      </c>
      <c r="B15" s="32">
        <v>44417</v>
      </c>
      <c r="C15" s="22"/>
      <c r="D15" s="23">
        <v>17000</v>
      </c>
      <c r="E15" s="24" t="s">
        <v>51</v>
      </c>
      <c r="F15" s="25" t="s">
        <v>52</v>
      </c>
      <c r="G15" s="30"/>
      <c r="H15" s="27"/>
      <c r="I15" s="26"/>
      <c r="J15" s="30"/>
      <c r="K15" s="64"/>
      <c r="L15" s="64"/>
      <c r="M15" s="26"/>
      <c r="N15" s="62" t="s">
        <v>64</v>
      </c>
      <c r="O15" s="63"/>
      <c r="P15" s="9"/>
      <c r="Q15" s="93" t="s">
        <v>66</v>
      </c>
      <c r="R15" s="9">
        <v>129000</v>
      </c>
      <c r="S15" s="9"/>
      <c r="T15" s="94">
        <v>17000</v>
      </c>
      <c r="U15" s="96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1" customFormat="1" ht="42" customHeight="1" spans="1:16384">
      <c r="A16" s="20">
        <v>8</v>
      </c>
      <c r="B16" s="31">
        <v>44455</v>
      </c>
      <c r="C16" s="23">
        <v>547352</v>
      </c>
      <c r="D16" s="23"/>
      <c r="E16" s="24" t="s">
        <v>67</v>
      </c>
      <c r="F16" s="24" t="s">
        <v>68</v>
      </c>
      <c r="G16" s="29"/>
      <c r="H16" s="27">
        <v>0.02</v>
      </c>
      <c r="I16" s="26">
        <f>C16*H16</f>
        <v>10947.04</v>
      </c>
      <c r="J16" s="68" t="s">
        <v>69</v>
      </c>
      <c r="K16" s="20">
        <v>58569.21</v>
      </c>
      <c r="L16" s="20" t="s">
        <v>70</v>
      </c>
      <c r="M16" s="26">
        <v>850</v>
      </c>
      <c r="N16" s="62" t="s">
        <v>71</v>
      </c>
      <c r="O16" s="26"/>
      <c r="P16" s="62"/>
      <c r="Q16" s="95" t="s">
        <v>65</v>
      </c>
      <c r="R16" s="9">
        <v>60900</v>
      </c>
      <c r="S16" s="9"/>
      <c r="T16" s="97">
        <v>26449.9</v>
      </c>
      <c r="U16" s="96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1" customFormat="1" ht="42" customHeight="1" spans="1:16384">
      <c r="A17" s="20"/>
      <c r="B17" s="31">
        <v>44456</v>
      </c>
      <c r="C17" s="23">
        <v>2189410</v>
      </c>
      <c r="D17" s="23"/>
      <c r="E17" s="24" t="s">
        <v>72</v>
      </c>
      <c r="F17" s="24" t="s">
        <v>73</v>
      </c>
      <c r="G17" s="33"/>
      <c r="H17" s="27">
        <v>0.02</v>
      </c>
      <c r="I17" s="26">
        <f>C17*H17</f>
        <v>43788.2</v>
      </c>
      <c r="J17" s="68" t="s">
        <v>69</v>
      </c>
      <c r="K17" s="26"/>
      <c r="L17" s="26" t="s">
        <v>74</v>
      </c>
      <c r="M17" s="26"/>
      <c r="N17" s="62"/>
      <c r="O17" s="26"/>
      <c r="P17" s="62"/>
      <c r="Q17" s="95" t="s">
        <v>54</v>
      </c>
      <c r="R17" s="9">
        <v>573881.36</v>
      </c>
      <c r="S17" s="9"/>
      <c r="T17" s="97">
        <v>44666.31</v>
      </c>
      <c r="U17" s="96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1" customFormat="1" ht="46" customHeight="1" spans="1:16384">
      <c r="A18" s="20"/>
      <c r="B18" s="34"/>
      <c r="C18" s="22"/>
      <c r="D18" s="35"/>
      <c r="E18" s="24"/>
      <c r="F18" s="24"/>
      <c r="G18" s="33"/>
      <c r="H18" s="36"/>
      <c r="I18" s="26"/>
      <c r="J18" s="26"/>
      <c r="K18" s="61"/>
      <c r="L18" s="61"/>
      <c r="M18" s="26"/>
      <c r="N18" s="62"/>
      <c r="O18" s="26"/>
      <c r="P18" s="62"/>
      <c r="Q18" s="95" t="s">
        <v>75</v>
      </c>
      <c r="R18" s="9">
        <v>2013326.03</v>
      </c>
      <c r="S18" s="9"/>
      <c r="T18" s="97">
        <v>546511</v>
      </c>
      <c r="U18" s="96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1" customFormat="1" ht="42" customHeight="1" spans="1:16384">
      <c r="A19" s="37">
        <v>9</v>
      </c>
      <c r="B19" s="38">
        <v>44468</v>
      </c>
      <c r="C19" s="39"/>
      <c r="D19" s="40">
        <v>-1066745.12</v>
      </c>
      <c r="E19" s="41" t="s">
        <v>76</v>
      </c>
      <c r="F19" s="42"/>
      <c r="G19" s="43"/>
      <c r="H19" s="44"/>
      <c r="I19" s="69"/>
      <c r="J19" s="69"/>
      <c r="K19" s="69">
        <v>27367.62</v>
      </c>
      <c r="L19" s="70" t="s">
        <v>77</v>
      </c>
      <c r="M19" s="69">
        <v>400</v>
      </c>
      <c r="N19" s="71" t="s">
        <v>71</v>
      </c>
      <c r="O19" s="69">
        <v>132628.83</v>
      </c>
      <c r="P19" s="71" t="s">
        <v>78</v>
      </c>
      <c r="Q19" s="98" t="s">
        <v>63</v>
      </c>
      <c r="R19" s="99">
        <v>506000</v>
      </c>
      <c r="S19" s="99"/>
      <c r="T19" s="100">
        <v>229822.44</v>
      </c>
      <c r="U19" s="101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  <c r="XFA19" s="4"/>
      <c r="XFB19" s="4"/>
      <c r="XFC19" s="4"/>
      <c r="XFD19" s="4"/>
    </row>
    <row r="20" s="1" customFormat="1" ht="42" customHeight="1" spans="1:16384">
      <c r="A20" s="37"/>
      <c r="B20" s="38"/>
      <c r="C20" s="45"/>
      <c r="D20" s="46"/>
      <c r="E20" s="47"/>
      <c r="F20" s="47"/>
      <c r="G20" s="43"/>
      <c r="H20" s="48"/>
      <c r="I20" s="69"/>
      <c r="J20" s="69"/>
      <c r="K20" s="69"/>
      <c r="L20" s="69"/>
      <c r="M20" s="69"/>
      <c r="N20" s="71"/>
      <c r="O20" s="69"/>
      <c r="P20" s="71"/>
      <c r="Q20" s="98" t="s">
        <v>79</v>
      </c>
      <c r="R20" s="99">
        <v>36000</v>
      </c>
      <c r="S20" s="99"/>
      <c r="T20" s="100">
        <v>23760</v>
      </c>
      <c r="U20" s="101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  <c r="XFA20" s="4"/>
      <c r="XFB20" s="4"/>
      <c r="XFC20" s="4"/>
      <c r="XFD20" s="4"/>
    </row>
    <row r="21" s="1" customFormat="1" ht="43" customHeight="1" spans="1:16384">
      <c r="A21" s="37"/>
      <c r="B21" s="38"/>
      <c r="C21" s="45"/>
      <c r="D21" s="46"/>
      <c r="E21" s="47"/>
      <c r="F21" s="47"/>
      <c r="G21" s="43"/>
      <c r="H21" s="48"/>
      <c r="I21" s="69"/>
      <c r="J21" s="69"/>
      <c r="K21" s="69"/>
      <c r="L21" s="69"/>
      <c r="M21" s="69"/>
      <c r="N21" s="71"/>
      <c r="O21" s="69"/>
      <c r="P21" s="71"/>
      <c r="Q21" s="98" t="s">
        <v>80</v>
      </c>
      <c r="R21" s="99">
        <v>400000</v>
      </c>
      <c r="S21" s="99"/>
      <c r="T21" s="100">
        <v>400000</v>
      </c>
      <c r="U21" s="101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  <c r="XFA21" s="4"/>
      <c r="XFB21" s="4"/>
      <c r="XFC21" s="4"/>
      <c r="XFD21" s="4"/>
    </row>
    <row r="22" s="1" customFormat="1" ht="46" customHeight="1" spans="1:16384">
      <c r="A22" s="37"/>
      <c r="B22" s="38"/>
      <c r="C22" s="45"/>
      <c r="D22" s="46"/>
      <c r="E22" s="47"/>
      <c r="F22" s="47"/>
      <c r="G22" s="43"/>
      <c r="H22" s="48"/>
      <c r="I22" s="69"/>
      <c r="J22" s="69"/>
      <c r="K22" s="69"/>
      <c r="L22" s="69"/>
      <c r="M22" s="69"/>
      <c r="N22" s="71"/>
      <c r="O22" s="69"/>
      <c r="P22" s="71"/>
      <c r="Q22" s="98" t="s">
        <v>81</v>
      </c>
      <c r="R22" s="99">
        <v>50000</v>
      </c>
      <c r="S22" s="99"/>
      <c r="T22" s="100">
        <v>20000</v>
      </c>
      <c r="U22" s="101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  <c r="XFA22" s="4"/>
      <c r="XFB22" s="4"/>
      <c r="XFC22" s="4"/>
      <c r="XFD22" s="4"/>
    </row>
    <row r="23" s="1" customFormat="1" ht="31" customHeight="1" spans="1:16384">
      <c r="A23" s="37"/>
      <c r="B23" s="38"/>
      <c r="C23" s="45"/>
      <c r="D23" s="46"/>
      <c r="E23" s="47"/>
      <c r="F23" s="47"/>
      <c r="G23" s="43"/>
      <c r="H23" s="48"/>
      <c r="I23" s="69"/>
      <c r="J23" s="69"/>
      <c r="K23" s="69"/>
      <c r="L23" s="69"/>
      <c r="M23" s="69"/>
      <c r="N23" s="71"/>
      <c r="O23" s="69"/>
      <c r="P23" s="71"/>
      <c r="Q23" s="98"/>
      <c r="R23" s="99"/>
      <c r="S23" s="99"/>
      <c r="T23" s="100"/>
      <c r="U23" s="101"/>
      <c r="XEI23" s="4"/>
      <c r="XEJ23" s="4"/>
      <c r="XEK23" s="4"/>
      <c r="XEL23" s="4"/>
      <c r="XEM23" s="4"/>
      <c r="XEN23" s="4"/>
      <c r="XEO23" s="4"/>
      <c r="XEP23" s="4"/>
      <c r="XEQ23" s="4"/>
      <c r="XER23" s="4"/>
      <c r="XES23" s="4"/>
      <c r="XET23" s="4"/>
      <c r="XEU23" s="4"/>
      <c r="XEV23" s="4"/>
      <c r="XEW23" s="4"/>
      <c r="XEX23" s="4"/>
      <c r="XEY23" s="4"/>
      <c r="XEZ23" s="4"/>
      <c r="XFA23" s="4"/>
      <c r="XFB23" s="4"/>
      <c r="XFC23" s="4"/>
      <c r="XFD23" s="4"/>
    </row>
    <row r="24" s="1" customFormat="1" ht="31" customHeight="1" spans="1:16384">
      <c r="A24" s="37"/>
      <c r="B24" s="38"/>
      <c r="C24" s="45"/>
      <c r="D24" s="46"/>
      <c r="E24" s="47"/>
      <c r="F24" s="47"/>
      <c r="G24" s="43"/>
      <c r="H24" s="48"/>
      <c r="I24" s="69"/>
      <c r="J24" s="69"/>
      <c r="K24" s="69"/>
      <c r="L24" s="69"/>
      <c r="M24" s="69"/>
      <c r="N24" s="71"/>
      <c r="O24" s="69"/>
      <c r="P24" s="71"/>
      <c r="Q24" s="98"/>
      <c r="R24" s="99"/>
      <c r="S24" s="99"/>
      <c r="T24" s="100"/>
      <c r="U24" s="101"/>
      <c r="XEI24" s="4"/>
      <c r="XEJ24" s="4"/>
      <c r="XEK24" s="4"/>
      <c r="XEL24" s="4"/>
      <c r="XEM24" s="4"/>
      <c r="XEN24" s="4"/>
      <c r="XEO24" s="4"/>
      <c r="XEP24" s="4"/>
      <c r="XEQ24" s="4"/>
      <c r="XER24" s="4"/>
      <c r="XES24" s="4"/>
      <c r="XET24" s="4"/>
      <c r="XEU24" s="4"/>
      <c r="XEV24" s="4"/>
      <c r="XEW24" s="4"/>
      <c r="XEX24" s="4"/>
      <c r="XEY24" s="4"/>
      <c r="XEZ24" s="4"/>
      <c r="XFA24" s="4"/>
      <c r="XFB24" s="4"/>
      <c r="XFC24" s="4"/>
      <c r="XFD24" s="4"/>
    </row>
    <row r="25" s="1" customFormat="1" ht="30" customHeight="1" spans="1:16384">
      <c r="A25" s="6" t="s">
        <v>55</v>
      </c>
      <c r="B25" s="6"/>
      <c r="C25" s="49">
        <f>SUM(C8:C24)</f>
        <v>2736762</v>
      </c>
      <c r="D25" s="50">
        <f>SUM(D8:D24)</f>
        <v>0</v>
      </c>
      <c r="E25" s="51"/>
      <c r="F25" s="51"/>
      <c r="G25" s="51"/>
      <c r="H25" s="49" t="s">
        <v>56</v>
      </c>
      <c r="I25" s="63">
        <f>SUM(I8:I24)</f>
        <v>54735.24</v>
      </c>
      <c r="J25" s="51"/>
      <c r="K25" s="63">
        <f>SUM(K8:K17)</f>
        <v>58569.21</v>
      </c>
      <c r="L25" s="63"/>
      <c r="M25" s="63">
        <f>SUM(M8:M24)</f>
        <v>1250</v>
      </c>
      <c r="N25" s="49" t="s">
        <v>56</v>
      </c>
      <c r="O25" s="63">
        <f>SUM(O8:O24)</f>
        <v>132628.83</v>
      </c>
      <c r="P25" s="49" t="s">
        <v>56</v>
      </c>
      <c r="Q25" s="49" t="s">
        <v>56</v>
      </c>
      <c r="R25" s="49"/>
      <c r="S25" s="49"/>
      <c r="T25" s="63">
        <f>SUM(T8:T24)</f>
        <v>2357954.77</v>
      </c>
      <c r="U25" s="102">
        <f>D25+C25-T25-I25-K25-M25-O25</f>
        <v>131623.95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  <c r="XFC25" s="4"/>
      <c r="XFD25" s="4"/>
    </row>
    <row r="26" s="1" customFormat="1" ht="30" customHeight="1" spans="1:16384">
      <c r="A26" s="52" t="s">
        <v>57</v>
      </c>
      <c r="B26" s="52"/>
      <c r="C26" s="52" t="s">
        <v>58</v>
      </c>
      <c r="D26" s="52"/>
      <c r="E26" s="52"/>
      <c r="F26" s="53">
        <f>O26</f>
        <v>1740327.56</v>
      </c>
      <c r="G26" s="54"/>
      <c r="H26" s="55" t="s">
        <v>59</v>
      </c>
      <c r="I26" s="72"/>
      <c r="J26" s="72"/>
      <c r="K26" s="72"/>
      <c r="L26" s="72"/>
      <c r="M26" s="73"/>
      <c r="N26" s="52" t="s">
        <v>60</v>
      </c>
      <c r="O26" s="74">
        <f>T19+T20+T21+T22-D19</f>
        <v>1740327.56</v>
      </c>
      <c r="P26" s="75"/>
      <c r="Q26" s="75"/>
      <c r="R26" s="75"/>
      <c r="S26" s="75"/>
      <c r="T26" s="75"/>
      <c r="U26" s="103"/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  <c r="XFC26" s="4"/>
      <c r="XFD26" s="4"/>
    </row>
    <row r="27" s="1" customFormat="1" ht="30" customHeight="1" spans="1:16384">
      <c r="A27" s="52"/>
      <c r="B27" s="52"/>
      <c r="C27" s="52" t="s">
        <v>61</v>
      </c>
      <c r="D27" s="52"/>
      <c r="E27" s="52"/>
      <c r="F27" s="53">
        <v>0</v>
      </c>
      <c r="G27" s="54"/>
      <c r="H27" s="56"/>
      <c r="I27" s="76"/>
      <c r="J27" s="76"/>
      <c r="K27" s="76"/>
      <c r="L27" s="76"/>
      <c r="M27" s="77"/>
      <c r="N27" s="52" t="s">
        <v>62</v>
      </c>
      <c r="O27" s="78">
        <f>O26</f>
        <v>1740327.56</v>
      </c>
      <c r="P27" s="79"/>
      <c r="Q27" s="79"/>
      <c r="R27" s="79"/>
      <c r="S27" s="79"/>
      <c r="T27" s="79"/>
      <c r="U27" s="104"/>
      <c r="XEI27" s="4"/>
      <c r="XEJ27" s="4"/>
      <c r="XEK27" s="4"/>
      <c r="XEL27" s="4"/>
      <c r="XEM27" s="4"/>
      <c r="XEN27" s="4"/>
      <c r="XEO27" s="4"/>
      <c r="XEP27" s="4"/>
      <c r="XEQ27" s="4"/>
      <c r="XER27" s="4"/>
      <c r="XES27" s="4"/>
      <c r="XET27" s="4"/>
      <c r="XEU27" s="4"/>
      <c r="XEV27" s="4"/>
      <c r="XEW27" s="4"/>
      <c r="XEX27" s="4"/>
      <c r="XEY27" s="4"/>
      <c r="XEZ27" s="4"/>
      <c r="XFA27" s="4"/>
      <c r="XFB27" s="4"/>
      <c r="XFC27" s="4"/>
      <c r="XFD27" s="4"/>
    </row>
    <row r="28" s="1" customFormat="1" spans="2:16384">
      <c r="B28" s="2"/>
      <c r="E28" s="3"/>
      <c r="F28" s="3"/>
      <c r="G28" s="3"/>
      <c r="I28" s="3"/>
      <c r="J28" s="3"/>
      <c r="M28" s="3"/>
      <c r="T28" s="3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="1" customFormat="1" spans="2:16384">
      <c r="B29" s="2"/>
      <c r="E29" s="3"/>
      <c r="F29" s="3"/>
      <c r="G29" s="3"/>
      <c r="I29" s="3"/>
      <c r="J29" s="3"/>
      <c r="M29" s="3"/>
      <c r="T29" s="3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1" customFormat="1" spans="2:16384">
      <c r="B30" s="2"/>
      <c r="E30" s="3"/>
      <c r="F30" s="3"/>
      <c r="G30" s="3"/>
      <c r="I30" s="3"/>
      <c r="J30" s="3"/>
      <c r="M30" s="3"/>
      <c r="T30" s="3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1" customFormat="1" spans="2:16384">
      <c r="B31" s="2"/>
      <c r="E31" s="3"/>
      <c r="F31" s="3"/>
      <c r="G31" s="3"/>
      <c r="I31" s="3"/>
      <c r="J31" s="3"/>
      <c r="M31" s="3"/>
      <c r="T31" s="3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1" customFormat="1" spans="2:16384">
      <c r="B32" s="2"/>
      <c r="E32" s="3"/>
      <c r="F32" s="3"/>
      <c r="G32" s="3"/>
      <c r="I32" s="3"/>
      <c r="J32" s="3"/>
      <c r="M32" s="3"/>
      <c r="T32" s="3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1" customFormat="1" spans="2:16384">
      <c r="B33" s="57"/>
      <c r="E33" s="3"/>
      <c r="F33" s="3"/>
      <c r="G33" s="3"/>
      <c r="I33" s="3"/>
      <c r="J33" s="3"/>
      <c r="M33" s="3"/>
      <c r="T33" s="3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1-1</vt:lpstr>
      <vt:lpstr>1-2</vt:lpstr>
      <vt:lpstr>1-3</vt:lpstr>
      <vt:lpstr>1-4</vt:lpstr>
      <vt:lpstr>1-5</vt:lpstr>
      <vt:lpstr>1-6</vt:lpstr>
      <vt:lpstr>1-7</vt:lpstr>
      <vt:lpstr>2-1</vt:lpstr>
      <vt:lpstr>2-2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2021-09-29T06:30:48Z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01A19420A0FA4ED0A4515E79454E297E</vt:lpwstr>
  </property>
</Properties>
</file>