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2" r:id="rId1"/>
    <sheet name="Sheet1 (2)" sheetId="3" r:id="rId2"/>
  </sheets>
  <calcPr calcId="144525"/>
</workbook>
</file>

<file path=xl/sharedStrings.xml><?xml version="1.0" encoding="utf-8"?>
<sst xmlns="http://schemas.openxmlformats.org/spreadsheetml/2006/main" count="152" uniqueCount="70">
  <si>
    <t xml:space="preserve">工程款支付证书 </t>
  </si>
  <si>
    <t>工程名称</t>
  </si>
  <si>
    <t>G237（S203淮六路）二期工程交通安全设施工程</t>
  </si>
  <si>
    <t>建设单位</t>
  </si>
  <si>
    <t>安徽省公路桥梁工程有限公司</t>
  </si>
  <si>
    <t>ERP编号</t>
  </si>
  <si>
    <t>档案编号</t>
  </si>
  <si>
    <t>合同金额</t>
  </si>
  <si>
    <t>中标时间</t>
  </si>
  <si>
    <t>20.8.20%</t>
  </si>
  <si>
    <t>已提供工程资料</t>
  </si>
  <si>
    <t>合同  中标通知书</t>
  </si>
  <si>
    <t>保存地址</t>
  </si>
  <si>
    <t>责任单位</t>
  </si>
  <si>
    <t>第十大区安徽省</t>
  </si>
  <si>
    <t>决算金额</t>
  </si>
  <si>
    <t>决算时间</t>
  </si>
  <si>
    <t>项目部印章</t>
  </si>
  <si>
    <t>施工人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</si>
  <si>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</si>
  <si>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</si>
  <si>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</si>
  <si>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</si>
  <si>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</si>
  <si>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</si>
  <si>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</si>
  <si>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</si>
  <si>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</si>
  <si>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</si>
  <si>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</si>
  <si>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</si>
  <si>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</si>
  <si>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</si>
  <si>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</si>
  <si>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</si>
  <si>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</si>
  <si>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</si>
  <si>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</si>
  <si>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</si>
  <si>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</si>
  <si>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</si>
  <si>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</si>
  <si>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</si>
  <si>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</si>
  <si>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</si>
  <si>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</si>
  <si>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</si>
  <si>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</si>
  <si>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</si>
  <si>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21.1.8</t>
  </si>
  <si>
    <t>中国银行蜀山支行</t>
  </si>
  <si>
    <t>175 257 190 682</t>
  </si>
  <si>
    <t>安徽潇然建设工程有限公司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</si>
  <si>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</si>
  <si>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</si>
  <si>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</si>
  <si>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</si>
  <si>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</si>
  <si>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</si>
  <si>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</si>
  <si>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</si>
  <si>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合同、中标通知书、投资协议、不领章承诺书</t>
  </si>
  <si>
    <t>印花税1447</t>
  </si>
  <si>
    <t>转账手续费</t>
  </si>
  <si>
    <t>企业所得税48233.36</t>
  </si>
  <si>
    <t>承兑</t>
  </si>
  <si>
    <t>扣至合同价</t>
  </si>
  <si>
    <t>印花税2640.68</t>
  </si>
  <si>
    <t>转至王光如账号</t>
  </si>
  <si>
    <t>企业所得税88022.76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</si>
</sst>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yy/m/d;@"/>
    <numFmt numFmtId="180" formatCode="0.00_ "/>
    <numFmt numFmtId="181" formatCode="0.0%"/>
    <numFmt numFmtId="182" formatCode="0.00_);[Red]\(0.00\)"/>
    <numFmt numFmtId="183" formatCode="#,##0_ "/>
  </numFmts>
  <fonts count="26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6" fillId="0" borderId="0">
      <protection locked="0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7" borderId="1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>
      <protection locked="0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6" borderId="15" applyNumberFormat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24" fillId="32" borderId="1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>
      <protection locked="0"/>
    </xf>
  </cellStyleXfs>
  <cellXfs count="9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6" fontId="2" fillId="0" borderId="2" xfId="0" applyNumberFormat="1" applyFont="1" applyFill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0" fontId="3" fillId="2" borderId="2" xfId="50" applyFont="1" applyFill="1" applyBorder="1" applyAlignment="1" applyProtection="1">
      <alignment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6" fontId="3" fillId="0" borderId="2" xfId="0" applyNumberFormat="1" applyFont="1" applyFill="1" applyBorder="1">
      <alignment vertical="center"/>
    </xf>
    <xf numFmtId="180" fontId="3" fillId="0" borderId="2" xfId="0" applyNumberFormat="1" applyFont="1" applyFill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vertical="center" shrinkToFit="1"/>
    </xf>
    <xf numFmtId="181" fontId="3" fillId="2" borderId="2" xfId="19" applyNumberFormat="1" applyFont="1" applyFill="1" applyBorder="1" applyAlignment="1" applyProtection="1">
      <alignment horizontal="center" vertical="center" wrapText="1"/>
    </xf>
    <xf numFmtId="9" fontId="3" fillId="2" borderId="2" xfId="50" applyNumberFormat="1" applyFont="1" applyFill="1" applyBorder="1" applyAlignment="1" applyProtection="1">
      <alignment horizontal="left" vertical="center" wrapText="1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78" fontId="2" fillId="0" borderId="7" xfId="0" applyNumberFormat="1" applyFont="1" applyFill="1" applyBorder="1" applyAlignment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83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vertical="center" wrapText="1"/>
    </xf>
    <xf numFmtId="183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77" fontId="3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Border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1" fillId="2" borderId="2" xfId="0" applyNumberFormat="1" applyFont="1" applyFill="1" applyBorder="1">
      <alignment vertical="center"/>
    </xf>
    <xf numFmtId="180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0" fontId="2" fillId="0" borderId="2" xfId="0" applyNumberFormat="1" applyFont="1" applyFill="1" applyBorder="1">
      <alignment vertical="center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20</xdr:row>
      <xdr:rowOff>66675</xdr:rowOff>
    </xdr:from>
    <xdr:to>
      <xdr:col>10</xdr:col>
      <xdr:colOff>152400</xdr:colOff>
      <xdr:row>38</xdr:row>
      <xdr:rowOff>6985</xdr:rowOff>
    </xdr:to>
    <xdr:pic>
      <xdr:nvPicPr>
        <xdr:cNvPr id="2" name="图片 1" descr="}NPSS8(P`%USTSX`9G85VK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458075"/>
          <a:ext cx="10058400" cy="302641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20</xdr:row>
      <xdr:rowOff>57150</xdr:rowOff>
    </xdr:from>
    <xdr:to>
      <xdr:col>16</xdr:col>
      <xdr:colOff>2193290</xdr:colOff>
      <xdr:row>79</xdr:row>
      <xdr:rowOff>0</xdr:rowOff>
    </xdr:to>
    <xdr:pic>
      <xdr:nvPicPr>
        <xdr:cNvPr id="3" name="图片 2" descr="0d08031f77612b594c1b5974546e7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63200" y="7448550"/>
          <a:ext cx="669861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B6" sqref="B6:F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74"/>
    </row>
    <row r="2" ht="29.1" customHeight="1" spans="1:20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3"/>
      <c r="J2" s="53" t="s">
        <v>4</v>
      </c>
      <c r="K2" s="53"/>
      <c r="L2" s="53"/>
      <c r="M2" s="54"/>
      <c r="N2" s="55" t="s">
        <v>5</v>
      </c>
      <c r="O2" s="55"/>
      <c r="P2" s="75">
        <v>12814</v>
      </c>
      <c r="Q2" s="57" t="s">
        <v>6</v>
      </c>
      <c r="R2" s="57"/>
      <c r="S2" s="76"/>
      <c r="T2" s="76"/>
    </row>
    <row r="3" ht="29.1" customHeight="1" spans="1:20">
      <c r="A3" s="3" t="s">
        <v>7</v>
      </c>
      <c r="B3" s="3"/>
      <c r="C3" s="6">
        <v>15593058</v>
      </c>
      <c r="D3" s="6"/>
      <c r="E3" s="6"/>
      <c r="F3" s="6" t="s">
        <v>8</v>
      </c>
      <c r="G3" s="9" t="s">
        <v>9</v>
      </c>
      <c r="H3" s="3" t="s">
        <v>10</v>
      </c>
      <c r="I3" s="3"/>
      <c r="J3" s="3" t="s">
        <v>11</v>
      </c>
      <c r="K3" s="3"/>
      <c r="L3" s="3"/>
      <c r="M3" s="3"/>
      <c r="N3" s="3" t="s">
        <v>12</v>
      </c>
      <c r="O3" s="3"/>
      <c r="P3" s="3"/>
      <c r="Q3" s="14" t="s">
        <v>13</v>
      </c>
      <c r="R3" s="15"/>
      <c r="S3" s="15" t="s">
        <v>14</v>
      </c>
      <c r="T3" s="16"/>
    </row>
    <row r="4" ht="29.1" customHeight="1" spans="1:20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 t="s">
        <v>18</v>
      </c>
      <c r="O4" s="3"/>
      <c r="P4" s="6"/>
      <c r="Q4" s="6" t="s">
        <v>19</v>
      </c>
      <c r="R4" s="6" t="s">
        <v>20</v>
      </c>
      <c r="S4" s="6" t="s">
        <v>21</v>
      </c>
      <c r="T4" s="6" t="s">
        <v>20</v>
      </c>
    </row>
    <row r="5" ht="29.1" customHeight="1" spans="1:20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6" t="s">
        <v>25</v>
      </c>
      <c r="L5" s="10" t="s">
        <v>26</v>
      </c>
      <c r="M5" s="12"/>
      <c r="N5" s="10" t="s">
        <v>27</v>
      </c>
      <c r="O5" s="12"/>
      <c r="P5" s="77" t="s">
        <v>28</v>
      </c>
      <c r="Q5" s="78"/>
      <c r="R5" s="78"/>
      <c r="S5" s="6" t="s">
        <v>29</v>
      </c>
      <c r="T5" s="55" t="s">
        <v>30</v>
      </c>
    </row>
    <row r="6" ht="29.1" customHeight="1" spans="1:20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 t="s">
        <v>34</v>
      </c>
      <c r="M6" s="16"/>
      <c r="N6" s="14" t="s">
        <v>35</v>
      </c>
      <c r="O6" s="16"/>
      <c r="P6" s="79" t="s">
        <v>36</v>
      </c>
      <c r="Q6" s="80"/>
      <c r="R6" s="80"/>
      <c r="S6" s="6"/>
      <c r="T6" s="55"/>
    </row>
    <row r="7" ht="29.1" customHeight="1" spans="1:20">
      <c r="A7" s="3"/>
      <c r="B7" s="18" t="s">
        <v>37</v>
      </c>
      <c r="C7" s="3" t="s">
        <v>38</v>
      </c>
      <c r="D7" s="3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7" t="s">
        <v>44</v>
      </c>
      <c r="L7" s="6" t="s">
        <v>44</v>
      </c>
      <c r="M7" s="3" t="s">
        <v>45</v>
      </c>
      <c r="N7" s="3" t="s">
        <v>44</v>
      </c>
      <c r="O7" s="3" t="s">
        <v>45</v>
      </c>
      <c r="P7" s="6" t="s">
        <v>46</v>
      </c>
      <c r="Q7" s="6" t="s">
        <v>47</v>
      </c>
      <c r="R7" s="6" t="s">
        <v>48</v>
      </c>
      <c r="S7" s="6"/>
      <c r="T7" s="55"/>
    </row>
    <row r="8" ht="29.1" customHeight="1" spans="1:20">
      <c r="A8" s="20">
        <v>1</v>
      </c>
      <c r="B8" s="21" t="s">
        <v>49</v>
      </c>
      <c r="C8" s="22">
        <v>3000000</v>
      </c>
      <c r="D8" s="91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8"/>
      <c r="K8" s="55">
        <v>48233.36</v>
      </c>
      <c r="L8" s="22">
        <v>200</v>
      </c>
      <c r="M8" s="6"/>
      <c r="N8" s="22"/>
      <c r="O8" s="6"/>
      <c r="P8" s="81" t="s">
        <v>52</v>
      </c>
      <c r="Q8" s="6"/>
      <c r="R8" s="6"/>
      <c r="S8" s="82">
        <f>C8+D8-I8-K8-L8</f>
        <v>2921566.64</v>
      </c>
      <c r="T8" s="83">
        <f>C8+D8-I8-K8-L8-S8</f>
        <v>0</v>
      </c>
    </row>
    <row r="9" ht="29.1" customHeight="1" spans="1:20">
      <c r="A9" s="20"/>
      <c r="B9" s="27"/>
      <c r="C9" s="28"/>
      <c r="D9" s="91"/>
      <c r="E9" s="24"/>
      <c r="F9" s="24"/>
      <c r="G9" s="29"/>
      <c r="H9" s="26"/>
      <c r="I9" s="22"/>
      <c r="J9" s="58"/>
      <c r="K9" s="55"/>
      <c r="L9" s="22"/>
      <c r="M9" s="6"/>
      <c r="N9" s="22"/>
      <c r="O9" s="6"/>
      <c r="P9" s="81"/>
      <c r="Q9" s="6"/>
      <c r="R9" s="6"/>
      <c r="S9" s="22"/>
      <c r="T9" s="55"/>
    </row>
    <row r="10" ht="29.1" customHeight="1" spans="1:20">
      <c r="A10" s="20">
        <v>2</v>
      </c>
      <c r="B10" s="27"/>
      <c r="C10" s="28"/>
      <c r="D10" s="91"/>
      <c r="E10" s="24"/>
      <c r="F10" s="24"/>
      <c r="G10" s="29"/>
      <c r="H10" s="26"/>
      <c r="I10" s="22"/>
      <c r="J10" s="58"/>
      <c r="K10" s="55"/>
      <c r="L10" s="22"/>
      <c r="M10" s="6"/>
      <c r="N10" s="66"/>
      <c r="O10" s="67"/>
      <c r="P10" s="81"/>
      <c r="Q10" s="6"/>
      <c r="R10" s="6"/>
      <c r="S10" s="22"/>
      <c r="T10" s="55"/>
    </row>
    <row r="11" ht="29.1" customHeight="1" spans="1:20">
      <c r="A11" s="20"/>
      <c r="B11" s="27"/>
      <c r="C11" s="28"/>
      <c r="D11" s="91"/>
      <c r="E11" s="24"/>
      <c r="F11" s="24"/>
      <c r="G11" s="38"/>
      <c r="H11" s="26"/>
      <c r="I11" s="22"/>
      <c r="J11" s="58"/>
      <c r="K11" s="55"/>
      <c r="L11" s="22"/>
      <c r="M11" s="6"/>
      <c r="N11" s="66"/>
      <c r="O11" s="67"/>
      <c r="P11" s="81"/>
      <c r="Q11" s="6"/>
      <c r="R11" s="6"/>
      <c r="S11" s="22"/>
      <c r="T11" s="55"/>
    </row>
    <row r="12" ht="29.1" customHeight="1" spans="1:20">
      <c r="A12" s="3">
        <v>3</v>
      </c>
      <c r="B12" s="27"/>
      <c r="C12" s="28"/>
      <c r="D12" s="91"/>
      <c r="E12" s="24"/>
      <c r="F12" s="24"/>
      <c r="G12" s="38"/>
      <c r="H12" s="26"/>
      <c r="I12" s="22"/>
      <c r="J12" s="58"/>
      <c r="K12" s="55"/>
      <c r="L12" s="22"/>
      <c r="M12" s="6"/>
      <c r="N12" s="66"/>
      <c r="O12" s="67"/>
      <c r="P12" s="81"/>
      <c r="Q12" s="6"/>
      <c r="R12" s="6"/>
      <c r="S12" s="22"/>
      <c r="T12" s="55"/>
    </row>
    <row r="13" ht="29.1" customHeight="1" spans="1:20">
      <c r="A13" s="3"/>
      <c r="B13" s="27"/>
      <c r="C13" s="28"/>
      <c r="D13" s="91"/>
      <c r="E13" s="24"/>
      <c r="F13" s="24"/>
      <c r="G13" s="38"/>
      <c r="H13" s="26"/>
      <c r="I13" s="22"/>
      <c r="J13" s="58"/>
      <c r="K13" s="55"/>
      <c r="L13" s="22"/>
      <c r="M13" s="6"/>
      <c r="N13" s="66"/>
      <c r="O13" s="67"/>
      <c r="P13" s="81"/>
      <c r="Q13" s="6"/>
      <c r="R13" s="6"/>
      <c r="S13" s="22"/>
      <c r="T13" s="55"/>
    </row>
    <row r="14" ht="29.1" customHeight="1" spans="1:20">
      <c r="A14" s="3">
        <v>4</v>
      </c>
      <c r="B14" s="39"/>
      <c r="C14" s="28"/>
      <c r="D14" s="91"/>
      <c r="E14" s="24"/>
      <c r="F14" s="24"/>
      <c r="G14" s="38"/>
      <c r="H14" s="26"/>
      <c r="I14" s="22"/>
      <c r="J14" s="58"/>
      <c r="K14" s="55"/>
      <c r="L14" s="22"/>
      <c r="M14" s="6"/>
      <c r="N14" s="22"/>
      <c r="O14" s="6"/>
      <c r="P14" s="86"/>
      <c r="Q14" s="6"/>
      <c r="R14" s="6"/>
      <c r="S14" s="22"/>
      <c r="T14" s="87"/>
    </row>
    <row r="15" ht="29.1" customHeight="1" spans="1:20">
      <c r="A15" s="3"/>
      <c r="B15" s="40"/>
      <c r="C15" s="22"/>
      <c r="D15" s="22"/>
      <c r="E15" s="24"/>
      <c r="F15" s="24"/>
      <c r="G15" s="38"/>
      <c r="H15" s="26"/>
      <c r="I15" s="22"/>
      <c r="J15" s="58"/>
      <c r="K15" s="55"/>
      <c r="L15" s="22"/>
      <c r="M15" s="6"/>
      <c r="N15" s="22"/>
      <c r="O15" s="6"/>
      <c r="P15" s="81"/>
      <c r="Q15" s="6"/>
      <c r="R15" s="6"/>
      <c r="S15" s="22"/>
      <c r="T15" s="87"/>
    </row>
    <row r="16" ht="29.1" customHeight="1" spans="1:20">
      <c r="A16" s="3"/>
      <c r="B16" s="40"/>
      <c r="C16" s="42"/>
      <c r="D16" s="92"/>
      <c r="E16" s="44"/>
      <c r="F16" s="45"/>
      <c r="G16" s="29"/>
      <c r="H16" s="46"/>
      <c r="I16" s="22"/>
      <c r="J16" s="22"/>
      <c r="K16" s="22"/>
      <c r="L16" s="22"/>
      <c r="M16" s="6"/>
      <c r="N16" s="22"/>
      <c r="O16" s="6"/>
      <c r="P16" s="86"/>
      <c r="Q16" s="81"/>
      <c r="R16" s="81"/>
      <c r="S16" s="88"/>
      <c r="T16" s="87"/>
    </row>
    <row r="17" ht="29.1" customHeight="1" spans="1:20">
      <c r="A17" s="3"/>
      <c r="B17" s="40"/>
      <c r="C17" s="42"/>
      <c r="D17" s="92"/>
      <c r="E17" s="44"/>
      <c r="F17" s="45"/>
      <c r="G17" s="47"/>
      <c r="H17" s="46"/>
      <c r="I17" s="22"/>
      <c r="J17" s="22"/>
      <c r="K17" s="22"/>
      <c r="L17" s="22"/>
      <c r="M17" s="6"/>
      <c r="N17" s="22"/>
      <c r="O17" s="6"/>
      <c r="P17" s="86"/>
      <c r="Q17" s="81"/>
      <c r="R17" s="81"/>
      <c r="S17" s="88"/>
      <c r="T17" s="87"/>
    </row>
    <row r="18" ht="29.1" customHeight="1" spans="1:20">
      <c r="A18" s="3" t="s">
        <v>53</v>
      </c>
      <c r="B18" s="3"/>
      <c r="C18" s="4">
        <f>SUM(C8:C17)</f>
        <v>3000000</v>
      </c>
      <c r="D18" s="93">
        <f>SUM(D8:D17)</f>
        <v>0</v>
      </c>
      <c r="E18" s="22"/>
      <c r="F18" s="22"/>
      <c r="G18" s="25"/>
      <c r="H18" s="4" t="s">
        <v>54</v>
      </c>
      <c r="I18" s="22">
        <f>SUM(I8:I17)</f>
        <v>30000</v>
      </c>
      <c r="J18" s="22"/>
      <c r="K18" s="22">
        <f>SUM(K8:K17)</f>
        <v>48233.36</v>
      </c>
      <c r="L18" s="22">
        <f>SUM(L8:L17)</f>
        <v>200</v>
      </c>
      <c r="M18" s="4" t="s">
        <v>54</v>
      </c>
      <c r="N18" s="22">
        <f>SUM(N8:N17)</f>
        <v>0</v>
      </c>
      <c r="O18" s="4" t="s">
        <v>54</v>
      </c>
      <c r="P18" s="4" t="s">
        <v>54</v>
      </c>
      <c r="Q18" s="4"/>
      <c r="R18" s="4"/>
      <c r="S18" s="22">
        <f>SUM(S8:S17)</f>
        <v>2921566.64</v>
      </c>
      <c r="T18" s="89">
        <f>D18+C18-S18-I18-K18-L18-N18</f>
        <v>-1.30967237055302e-10</v>
      </c>
    </row>
    <row r="19" ht="29.1" customHeight="1" spans="1:20">
      <c r="A19" s="3" t="s">
        <v>55</v>
      </c>
      <c r="B19" s="3"/>
      <c r="C19" s="3" t="s">
        <v>56</v>
      </c>
      <c r="D19" s="3"/>
      <c r="E19" s="3"/>
      <c r="F19" s="49">
        <f>S8</f>
        <v>2921566.64</v>
      </c>
      <c r="G19" s="50"/>
      <c r="H19" s="51" t="s">
        <v>57</v>
      </c>
      <c r="I19" s="68"/>
      <c r="J19" s="68"/>
      <c r="K19" s="68"/>
      <c r="L19" s="69"/>
      <c r="M19" s="3" t="s">
        <v>58</v>
      </c>
      <c r="N19" s="70">
        <f>F19</f>
        <v>2921566.64</v>
      </c>
      <c r="O19" s="71"/>
      <c r="P19" s="71"/>
      <c r="Q19" s="71"/>
      <c r="R19" s="71"/>
      <c r="S19" s="71"/>
      <c r="T19" s="90"/>
    </row>
    <row r="20" ht="29.1" customHeight="1" spans="1:20">
      <c r="A20" s="3"/>
      <c r="B20" s="3"/>
      <c r="C20" s="3" t="s">
        <v>59</v>
      </c>
      <c r="D20" s="3"/>
      <c r="E20" s="3"/>
      <c r="F20" s="49">
        <v>0</v>
      </c>
      <c r="G20" s="50"/>
      <c r="H20" s="52"/>
      <c r="I20" s="72"/>
      <c r="J20" s="72"/>
      <c r="K20" s="72"/>
      <c r="L20" s="73"/>
      <c r="M20" s="3" t="s">
        <v>60</v>
      </c>
      <c r="N20" s="5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贰佰玖拾贰万壹仟伍佰陆拾陆元陆角肆分</v>
      </c>
      <c r="O20" s="53"/>
      <c r="P20" s="53"/>
      <c r="Q20" s="53"/>
      <c r="R20" s="53"/>
      <c r="S20" s="53"/>
      <c r="T20" s="5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topLeftCell="A16" workbookViewId="0">
      <selection activeCell="C11" sqref="C11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style="1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2" width="9.375" customWidth="1"/>
    <col min="13" max="13" width="9.625" customWidth="1"/>
    <col min="14" max="14" width="16.125" customWidth="1"/>
    <col min="15" max="15" width="10.125" customWidth="1"/>
    <col min="16" max="16" width="9.125" customWidth="1"/>
    <col min="17" max="17" width="34.625" customWidth="1"/>
    <col min="18" max="18" width="14.75" customWidth="1"/>
    <col min="19" max="19" width="14.5" customWidth="1"/>
    <col min="20" max="21" width="15.5" customWidth="1"/>
  </cols>
  <sheetData>
    <row r="1" ht="29.1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74"/>
    </row>
    <row r="2" ht="29.1" customHeight="1" spans="1:21">
      <c r="A2" s="3" t="s">
        <v>1</v>
      </c>
      <c r="B2" s="3"/>
      <c r="C2" s="4" t="s">
        <v>2</v>
      </c>
      <c r="D2" s="4"/>
      <c r="E2" s="4"/>
      <c r="F2" s="4"/>
      <c r="G2" s="4"/>
      <c r="H2" s="5" t="s">
        <v>3</v>
      </c>
      <c r="I2" s="53"/>
      <c r="J2" s="53" t="s">
        <v>4</v>
      </c>
      <c r="K2" s="53"/>
      <c r="L2" s="53"/>
      <c r="M2" s="53"/>
      <c r="N2" s="54"/>
      <c r="O2" s="55" t="s">
        <v>5</v>
      </c>
      <c r="P2" s="55"/>
      <c r="Q2" s="75">
        <v>12814</v>
      </c>
      <c r="R2" s="57" t="s">
        <v>6</v>
      </c>
      <c r="S2" s="57"/>
      <c r="T2" s="76"/>
      <c r="U2" s="76"/>
    </row>
    <row r="3" ht="29.1" customHeight="1" spans="1:21">
      <c r="A3" s="3" t="s">
        <v>7</v>
      </c>
      <c r="B3" s="3"/>
      <c r="C3" s="6">
        <v>15593058</v>
      </c>
      <c r="D3" s="6"/>
      <c r="E3" s="6"/>
      <c r="F3" s="6" t="s">
        <v>8</v>
      </c>
      <c r="G3" s="7">
        <v>44063</v>
      </c>
      <c r="H3" s="3" t="s">
        <v>10</v>
      </c>
      <c r="I3" s="3"/>
      <c r="J3" s="3" t="s">
        <v>61</v>
      </c>
      <c r="K3" s="3"/>
      <c r="L3" s="3"/>
      <c r="M3" s="3"/>
      <c r="N3" s="3"/>
      <c r="O3" s="3" t="s">
        <v>12</v>
      </c>
      <c r="P3" s="3"/>
      <c r="Q3" s="3"/>
      <c r="R3" s="14" t="s">
        <v>13</v>
      </c>
      <c r="S3" s="15"/>
      <c r="T3" s="15" t="s">
        <v>14</v>
      </c>
      <c r="U3" s="16"/>
    </row>
    <row r="4" ht="29.1" customHeight="1" spans="1:21">
      <c r="A4" s="3" t="s">
        <v>15</v>
      </c>
      <c r="B4" s="3"/>
      <c r="C4" s="8"/>
      <c r="D4" s="8"/>
      <c r="E4" s="8"/>
      <c r="F4" s="6" t="s">
        <v>16</v>
      </c>
      <c r="G4" s="9"/>
      <c r="H4" s="3" t="s">
        <v>17</v>
      </c>
      <c r="I4" s="3"/>
      <c r="J4" s="3"/>
      <c r="K4" s="3"/>
      <c r="L4" s="3"/>
      <c r="M4" s="3"/>
      <c r="N4" s="3"/>
      <c r="O4" s="3" t="s">
        <v>18</v>
      </c>
      <c r="P4" s="3"/>
      <c r="Q4" s="6"/>
      <c r="R4" s="6" t="s">
        <v>19</v>
      </c>
      <c r="S4" s="6" t="s">
        <v>20</v>
      </c>
      <c r="T4" s="6" t="s">
        <v>21</v>
      </c>
      <c r="U4" s="6" t="s">
        <v>20</v>
      </c>
    </row>
    <row r="5" ht="29.1" customHeight="1" spans="1:21">
      <c r="A5" s="3" t="s">
        <v>22</v>
      </c>
      <c r="B5" s="10" t="s">
        <v>23</v>
      </c>
      <c r="C5" s="11"/>
      <c r="D5" s="11"/>
      <c r="E5" s="11"/>
      <c r="F5" s="12"/>
      <c r="G5" s="13" t="s">
        <v>24</v>
      </c>
      <c r="H5" s="10" t="s">
        <v>23</v>
      </c>
      <c r="I5" s="11"/>
      <c r="J5" s="12"/>
      <c r="K5" s="56" t="s">
        <v>25</v>
      </c>
      <c r="L5" s="10"/>
      <c r="M5" s="10" t="s">
        <v>26</v>
      </c>
      <c r="N5" s="12"/>
      <c r="O5" s="10" t="s">
        <v>27</v>
      </c>
      <c r="P5" s="12"/>
      <c r="Q5" s="77" t="s">
        <v>28</v>
      </c>
      <c r="R5" s="78"/>
      <c r="S5" s="78"/>
      <c r="T5" s="6" t="s">
        <v>29</v>
      </c>
      <c r="U5" s="55" t="s">
        <v>30</v>
      </c>
    </row>
    <row r="6" ht="29.1" customHeight="1" spans="1:21">
      <c r="A6" s="3"/>
      <c r="B6" s="14" t="s">
        <v>31</v>
      </c>
      <c r="C6" s="15"/>
      <c r="D6" s="15"/>
      <c r="E6" s="15"/>
      <c r="F6" s="16"/>
      <c r="G6" s="17"/>
      <c r="H6" s="14" t="s">
        <v>32</v>
      </c>
      <c r="I6" s="15"/>
      <c r="J6" s="16"/>
      <c r="K6" s="3" t="s">
        <v>33</v>
      </c>
      <c r="L6" s="14"/>
      <c r="M6" s="14" t="s">
        <v>34</v>
      </c>
      <c r="N6" s="16"/>
      <c r="O6" s="14" t="s">
        <v>35</v>
      </c>
      <c r="P6" s="16"/>
      <c r="Q6" s="79" t="s">
        <v>36</v>
      </c>
      <c r="R6" s="80"/>
      <c r="S6" s="80"/>
      <c r="T6" s="6"/>
      <c r="U6" s="55"/>
    </row>
    <row r="7" ht="29.1" customHeight="1" spans="1:21">
      <c r="A7" s="3"/>
      <c r="B7" s="18" t="s">
        <v>37</v>
      </c>
      <c r="C7" s="3" t="s">
        <v>38</v>
      </c>
      <c r="D7" s="19" t="s">
        <v>39</v>
      </c>
      <c r="E7" s="6" t="s">
        <v>40</v>
      </c>
      <c r="F7" s="6" t="s">
        <v>41</v>
      </c>
      <c r="G7" s="17" t="s">
        <v>42</v>
      </c>
      <c r="H7" s="3" t="s">
        <v>43</v>
      </c>
      <c r="I7" s="6" t="s">
        <v>44</v>
      </c>
      <c r="J7" s="6" t="s">
        <v>45</v>
      </c>
      <c r="K7" s="57" t="s">
        <v>44</v>
      </c>
      <c r="L7" s="57"/>
      <c r="M7" s="6" t="s">
        <v>44</v>
      </c>
      <c r="N7" s="3" t="s">
        <v>45</v>
      </c>
      <c r="O7" s="3" t="s">
        <v>44</v>
      </c>
      <c r="P7" s="3" t="s">
        <v>45</v>
      </c>
      <c r="Q7" s="6" t="s">
        <v>46</v>
      </c>
      <c r="R7" s="6" t="s">
        <v>47</v>
      </c>
      <c r="S7" s="6" t="s">
        <v>48</v>
      </c>
      <c r="T7" s="6"/>
      <c r="U7" s="55"/>
    </row>
    <row r="8" ht="29.1" customHeight="1" spans="1:21">
      <c r="A8" s="20">
        <v>1</v>
      </c>
      <c r="B8" s="21" t="s">
        <v>49</v>
      </c>
      <c r="C8" s="22">
        <v>3000000</v>
      </c>
      <c r="D8" s="23"/>
      <c r="E8" s="24" t="s">
        <v>50</v>
      </c>
      <c r="F8" s="24" t="s">
        <v>51</v>
      </c>
      <c r="G8" s="25"/>
      <c r="H8" s="26">
        <v>0.01</v>
      </c>
      <c r="I8" s="22">
        <f>C8*H8</f>
        <v>30000</v>
      </c>
      <c r="J8" s="58"/>
      <c r="K8" s="55">
        <f>48233.36+1447</f>
        <v>49680.36</v>
      </c>
      <c r="L8" s="3" t="s">
        <v>62</v>
      </c>
      <c r="M8" s="22">
        <v>200</v>
      </c>
      <c r="N8" s="6" t="s">
        <v>63</v>
      </c>
      <c r="O8" s="22"/>
      <c r="P8" s="6"/>
      <c r="Q8" s="81" t="s">
        <v>52</v>
      </c>
      <c r="R8" s="6"/>
      <c r="S8" s="6"/>
      <c r="T8" s="82">
        <f>C8+D8-I8-K8-M8</f>
        <v>2920119.64</v>
      </c>
      <c r="U8" s="83">
        <f>C8+D8-I8-K8-M8-T8</f>
        <v>0</v>
      </c>
    </row>
    <row r="9" ht="29.1" customHeight="1" spans="1:21">
      <c r="A9" s="20"/>
      <c r="B9" s="27"/>
      <c r="C9" s="28"/>
      <c r="D9" s="23"/>
      <c r="E9" s="24"/>
      <c r="F9" s="24"/>
      <c r="G9" s="29"/>
      <c r="H9" s="26"/>
      <c r="I9" s="22"/>
      <c r="J9" s="58"/>
      <c r="K9" s="55"/>
      <c r="L9" s="3" t="s">
        <v>64</v>
      </c>
      <c r="M9" s="22"/>
      <c r="N9" s="6"/>
      <c r="O9" s="22"/>
      <c r="P9" s="6"/>
      <c r="Q9" s="81"/>
      <c r="R9" s="6"/>
      <c r="S9" s="6"/>
      <c r="T9" s="22"/>
      <c r="U9" s="55"/>
    </row>
    <row r="10" ht="29.1" customHeight="1" spans="1:21">
      <c r="A10" s="30">
        <v>2</v>
      </c>
      <c r="B10" s="31">
        <v>44236</v>
      </c>
      <c r="C10" s="32">
        <v>7480000</v>
      </c>
      <c r="D10" s="33"/>
      <c r="E10" s="34" t="s">
        <v>65</v>
      </c>
      <c r="F10" s="34"/>
      <c r="G10" s="35">
        <v>1</v>
      </c>
      <c r="H10" s="36">
        <v>0.01</v>
      </c>
      <c r="I10" s="59">
        <v>125930.58</v>
      </c>
      <c r="J10" s="60" t="s">
        <v>66</v>
      </c>
      <c r="K10" s="61">
        <v>90663.44</v>
      </c>
      <c r="L10" s="62" t="s">
        <v>67</v>
      </c>
      <c r="M10" s="59">
        <v>200</v>
      </c>
      <c r="N10" s="63" t="s">
        <v>63</v>
      </c>
      <c r="O10" s="64"/>
      <c r="P10" s="65"/>
      <c r="Q10" s="84" t="s">
        <v>52</v>
      </c>
      <c r="R10" s="63"/>
      <c r="S10" s="63"/>
      <c r="T10" s="59">
        <v>7480000</v>
      </c>
      <c r="U10" s="85"/>
    </row>
    <row r="11" ht="29.1" customHeight="1" spans="1:21">
      <c r="A11" s="30"/>
      <c r="B11" s="31"/>
      <c r="C11" s="32"/>
      <c r="D11" s="33"/>
      <c r="E11" s="34"/>
      <c r="F11" s="34"/>
      <c r="G11" s="37"/>
      <c r="H11" s="36"/>
      <c r="I11" s="59">
        <v>-125930.58</v>
      </c>
      <c r="J11" s="60" t="s">
        <v>68</v>
      </c>
      <c r="K11" s="61">
        <v>-90663.44</v>
      </c>
      <c r="L11" s="62" t="s">
        <v>69</v>
      </c>
      <c r="M11" s="59">
        <v>-200</v>
      </c>
      <c r="N11" s="63" t="s">
        <v>68</v>
      </c>
      <c r="O11" s="64"/>
      <c r="P11" s="65"/>
      <c r="Q11" s="84"/>
      <c r="R11" s="63"/>
      <c r="S11" s="63"/>
      <c r="T11" s="59"/>
      <c r="U11" s="61"/>
    </row>
    <row r="12" ht="29.1" customHeight="1" spans="1:21">
      <c r="A12" s="3">
        <v>3</v>
      </c>
      <c r="B12" s="27"/>
      <c r="C12" s="28"/>
      <c r="D12" s="23"/>
      <c r="E12" s="24"/>
      <c r="F12" s="24"/>
      <c r="G12" s="38"/>
      <c r="H12" s="26"/>
      <c r="I12" s="22"/>
      <c r="J12" s="58"/>
      <c r="K12" s="55"/>
      <c r="L12" s="55"/>
      <c r="M12" s="22"/>
      <c r="N12" s="6"/>
      <c r="O12" s="66"/>
      <c r="P12" s="67"/>
      <c r="Q12" s="81"/>
      <c r="R12" s="6"/>
      <c r="S12" s="6"/>
      <c r="T12" s="22"/>
      <c r="U12" s="55"/>
    </row>
    <row r="13" ht="29.1" customHeight="1" spans="1:21">
      <c r="A13" s="3"/>
      <c r="B13" s="27"/>
      <c r="C13" s="28"/>
      <c r="D13" s="23"/>
      <c r="E13" s="24"/>
      <c r="F13" s="24"/>
      <c r="G13" s="38"/>
      <c r="H13" s="26"/>
      <c r="I13" s="22"/>
      <c r="J13" s="58"/>
      <c r="K13" s="55"/>
      <c r="L13" s="55"/>
      <c r="M13" s="22"/>
      <c r="N13" s="6"/>
      <c r="O13" s="66"/>
      <c r="P13" s="67"/>
      <c r="Q13" s="81"/>
      <c r="R13" s="6"/>
      <c r="S13" s="6"/>
      <c r="T13" s="22"/>
      <c r="U13" s="55"/>
    </row>
    <row r="14" ht="29.1" customHeight="1" spans="1:21">
      <c r="A14" s="3">
        <v>4</v>
      </c>
      <c r="B14" s="39"/>
      <c r="C14" s="28"/>
      <c r="D14" s="23"/>
      <c r="E14" s="24"/>
      <c r="F14" s="24"/>
      <c r="G14" s="38"/>
      <c r="H14" s="26"/>
      <c r="I14" s="22"/>
      <c r="J14" s="58"/>
      <c r="K14" s="55"/>
      <c r="L14" s="55"/>
      <c r="M14" s="22"/>
      <c r="N14" s="6"/>
      <c r="O14" s="22"/>
      <c r="P14" s="6"/>
      <c r="Q14" s="86"/>
      <c r="R14" s="6"/>
      <c r="S14" s="6"/>
      <c r="T14" s="22"/>
      <c r="U14" s="87"/>
    </row>
    <row r="15" ht="29.1" customHeight="1" spans="1:21">
      <c r="A15" s="3"/>
      <c r="B15" s="40"/>
      <c r="C15" s="22"/>
      <c r="D15" s="41"/>
      <c r="E15" s="24"/>
      <c r="F15" s="24"/>
      <c r="G15" s="38"/>
      <c r="H15" s="26"/>
      <c r="I15" s="22"/>
      <c r="J15" s="58"/>
      <c r="K15" s="55"/>
      <c r="L15" s="55"/>
      <c r="M15" s="22"/>
      <c r="N15" s="6"/>
      <c r="O15" s="22"/>
      <c r="P15" s="6"/>
      <c r="Q15" s="81"/>
      <c r="R15" s="6"/>
      <c r="S15" s="6"/>
      <c r="T15" s="22"/>
      <c r="U15" s="87"/>
    </row>
    <row r="16" ht="29.1" customHeight="1" spans="1:21">
      <c r="A16" s="3"/>
      <c r="B16" s="40"/>
      <c r="C16" s="42"/>
      <c r="D16" s="43"/>
      <c r="E16" s="44"/>
      <c r="F16" s="45"/>
      <c r="G16" s="29"/>
      <c r="H16" s="46"/>
      <c r="I16" s="22"/>
      <c r="J16" s="22"/>
      <c r="K16" s="22"/>
      <c r="L16" s="22"/>
      <c r="M16" s="22"/>
      <c r="N16" s="6"/>
      <c r="O16" s="22"/>
      <c r="P16" s="6"/>
      <c r="Q16" s="86"/>
      <c r="R16" s="81"/>
      <c r="S16" s="81"/>
      <c r="T16" s="88"/>
      <c r="U16" s="87"/>
    </row>
    <row r="17" ht="29.1" customHeight="1" spans="1:21">
      <c r="A17" s="3"/>
      <c r="B17" s="40"/>
      <c r="C17" s="42"/>
      <c r="D17" s="43"/>
      <c r="E17" s="44"/>
      <c r="F17" s="45"/>
      <c r="G17" s="47"/>
      <c r="H17" s="46"/>
      <c r="I17" s="22"/>
      <c r="J17" s="22"/>
      <c r="K17" s="22"/>
      <c r="L17" s="22"/>
      <c r="M17" s="22"/>
      <c r="N17" s="6"/>
      <c r="O17" s="22"/>
      <c r="P17" s="6"/>
      <c r="Q17" s="86"/>
      <c r="R17" s="81"/>
      <c r="S17" s="81"/>
      <c r="T17" s="88"/>
      <c r="U17" s="87"/>
    </row>
    <row r="18" ht="29.1" customHeight="1" spans="1:21">
      <c r="A18" s="3" t="s">
        <v>53</v>
      </c>
      <c r="B18" s="3"/>
      <c r="C18" s="4">
        <f>SUM(C8:C17)</f>
        <v>10480000</v>
      </c>
      <c r="D18" s="48">
        <f>SUM(D8:D17)</f>
        <v>0</v>
      </c>
      <c r="E18" s="22"/>
      <c r="F18" s="22"/>
      <c r="G18" s="25"/>
      <c r="H18" s="4" t="s">
        <v>54</v>
      </c>
      <c r="I18" s="22">
        <f>SUM(I8:I17)</f>
        <v>30000</v>
      </c>
      <c r="J18" s="22"/>
      <c r="K18" s="22">
        <f>SUM(K8:K17)</f>
        <v>49680.36</v>
      </c>
      <c r="L18" s="22"/>
      <c r="M18" s="22">
        <f>SUM(M8:M17)</f>
        <v>200</v>
      </c>
      <c r="N18" s="4" t="s">
        <v>54</v>
      </c>
      <c r="O18" s="22">
        <f>SUM(O8:O17)</f>
        <v>0</v>
      </c>
      <c r="P18" s="4" t="s">
        <v>54</v>
      </c>
      <c r="Q18" s="4" t="s">
        <v>54</v>
      </c>
      <c r="R18" s="4"/>
      <c r="S18" s="4"/>
      <c r="T18" s="22">
        <f>SUM(T8:T17)</f>
        <v>10400119.64</v>
      </c>
      <c r="U18" s="89">
        <f>D18+C18-T18-I18-K18-M18-O18</f>
        <v>-6.11180439591408e-10</v>
      </c>
    </row>
    <row r="19" ht="29.1" customHeight="1" spans="1:21">
      <c r="A19" s="3" t="s">
        <v>55</v>
      </c>
      <c r="B19" s="3"/>
      <c r="C19" s="3" t="s">
        <v>56</v>
      </c>
      <c r="D19" s="3"/>
      <c r="E19" s="3"/>
      <c r="F19" s="49">
        <v>7480000</v>
      </c>
      <c r="G19" s="50"/>
      <c r="H19" s="51" t="s">
        <v>57</v>
      </c>
      <c r="I19" s="68"/>
      <c r="J19" s="68"/>
      <c r="K19" s="68"/>
      <c r="L19" s="68"/>
      <c r="M19" s="69"/>
      <c r="N19" s="3" t="s">
        <v>58</v>
      </c>
      <c r="O19" s="70">
        <f>F19</f>
        <v>7480000</v>
      </c>
      <c r="P19" s="71"/>
      <c r="Q19" s="71"/>
      <c r="R19" s="71"/>
      <c r="S19" s="71"/>
      <c r="T19" s="71"/>
      <c r="U19" s="90"/>
    </row>
    <row r="20" ht="29.1" customHeight="1" spans="1:21">
      <c r="A20" s="3"/>
      <c r="B20" s="3"/>
      <c r="C20" s="3" t="s">
        <v>59</v>
      </c>
      <c r="D20" s="3"/>
      <c r="E20" s="3"/>
      <c r="F20" s="49">
        <v>0</v>
      </c>
      <c r="G20" s="50"/>
      <c r="H20" s="52"/>
      <c r="I20" s="72"/>
      <c r="J20" s="72"/>
      <c r="K20" s="72"/>
      <c r="L20" s="72"/>
      <c r="M20" s="73"/>
      <c r="N20" s="3" t="s">
        <v>60</v>
      </c>
      <c r="O20" s="5" t="str">
        <f>SUBSTITUTE(SUBSTITUTE(TEXT(INT(O19),"[DBNum2][$-804]G/通用格式元"&amp;IF(INT(O19)=O19,"整",""))&amp;TEXT(MID(O19,FIND(".",O19&amp;".0")+1,1),"[DBNum2][$-804]G/通用格式角")&amp;TEXT(MID(O19,FIND(".",O19&amp;".0")+2,1),"[DBNum2][$-804]G/通用格式分"),"零角","零"),"零分","")</f>
        <v>柒佰肆拾捌万元整</v>
      </c>
      <c r="P20" s="53"/>
      <c r="Q20" s="53"/>
      <c r="R20" s="53"/>
      <c r="S20" s="53"/>
      <c r="T20" s="53"/>
      <c r="U20" s="54"/>
    </row>
  </sheetData>
  <mergeCells count="41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M5:N5"/>
    <mergeCell ref="O5:P5"/>
    <mergeCell ref="Q5:S5"/>
    <mergeCell ref="B6:F6"/>
    <mergeCell ref="H6:J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2021-04-09T01:39:56Z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15989312183F49379AF59954E191F2C6</vt:lpwstr>
  </property>
</Properties>
</file>