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7"/>
  </bookViews>
  <sheets>
    <sheet name="1-1" sheetId="11" r:id="rId1"/>
    <sheet name="1-2" sheetId="12" r:id="rId2"/>
    <sheet name="1-3" sheetId="13" r:id="rId3"/>
    <sheet name="1-4" sheetId="14" r:id="rId4"/>
    <sheet name="1-5" sheetId="15" r:id="rId5"/>
    <sheet name="1-6" sheetId="16" r:id="rId6"/>
    <sheet name="1-7" sheetId="17" r:id="rId7"/>
    <sheet name="1-8" sheetId="18" r:id="rId8"/>
  </sheets>
  <calcPr calcId="144525"/>
</workbook>
</file>

<file path=xl/sharedStrings.xml><?xml version="1.0" encoding="utf-8"?>
<sst xmlns="http://schemas.openxmlformats.org/spreadsheetml/2006/main" count="779" uniqueCount="100">
  <si>
    <t xml:space="preserve">工程款支付证书 </t>
  </si>
  <si>
    <t>工程名称</t>
  </si>
  <si>
    <t>庐江县汤池镇双墩安置区附属道路等工程</t>
  </si>
  <si>
    <t>建设单位</t>
  </si>
  <si>
    <t>ERP编号</t>
  </si>
  <si>
    <t>档案编号</t>
  </si>
  <si>
    <t>合同金额</t>
  </si>
  <si>
    <t>中标时间</t>
  </si>
  <si>
    <t>2020.8.19</t>
  </si>
  <si>
    <t>已提供工程资料</t>
  </si>
  <si>
    <t>中标通知书、施工合同、投资协议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</si>
  <si>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</si>
  <si>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</si>
  <si>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</si>
  <si>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</si>
  <si>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</si>
  <si>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</si>
  <si>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</si>
  <si>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</si>
  <si>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</si>
  <si>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何复宏18756566999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</si>
  <si>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</si>
  <si>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</si>
  <si>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</si>
  <si>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</si>
  <si>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</si>
  <si>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</si>
  <si>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</si>
  <si>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</si>
  <si>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</si>
  <si>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</si>
  <si>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</si>
  <si>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</si>
  <si>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</si>
  <si>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</si>
  <si>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</si>
  <si>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</si>
  <si>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</si>
  <si>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</si>
  <si>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</si>
  <si>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</si>
  <si>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</si>
  <si>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</si>
  <si>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</si>
  <si>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</si>
  <si>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</si>
  <si>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</si>
  <si>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</si>
  <si>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</si>
  <si>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</si>
  <si>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</si>
  <si>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合作人60万保函押金，付后剩余30万</t>
  </si>
  <si>
    <t>转账费150元，下次扣</t>
  </si>
  <si>
    <t>安徽鹏琸建筑设备租赁有限公司-机械
开户行：安徽庐江农村商业银行股份有限公司
账号：2001 0073 1142 6660 0000 015</t>
  </si>
  <si>
    <t>庐江县福泰机械租赁有限公司-机械
开户行：安徽庐江农村商业银行股份有限公司
账号：1223 0401 0400 0541 7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</si>
  <si>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</si>
  <si>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</si>
  <si>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</si>
  <si>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</si>
  <si>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</si>
  <si>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</si>
  <si>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</si>
  <si>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</si>
  <si>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中标通知书、施工合同、投资协议、不领章承诺书</t>
  </si>
  <si>
    <t>庐江专户</t>
  </si>
  <si>
    <t>1302 0710 0910 0383 209</t>
  </si>
  <si>
    <t>转账费</t>
  </si>
  <si>
    <t>庐江县华和建材有限公司-涵管
开户行 ：庐江农村商业银行盛桥支行
账号：2000 0236 8273 1030 0000 026</t>
  </si>
  <si>
    <t>专户留存130多万、管理费、税金、转账费节后等合作人转过来、先办理支付</t>
  </si>
  <si>
    <t>寿县祥路建筑科技有限公司-装配井、盖板、井筒
开户行：工商银行寿县新桥国际产业园支行
账号：1314 0184 0910 0007 328</t>
  </si>
  <si>
    <t>开户出场费</t>
  </si>
  <si>
    <t>庐江县福泰机械租赁有限公司-机械
开户行：安徽庐江农村商业银行股份有限公司
账号：2000 0511 2147 1030 0000 034</t>
  </si>
  <si>
    <t>高申友-运输费
开户行：农业银行
账号：6228 4800 6862 4139 470</t>
  </si>
  <si>
    <t>王立宝-运输费
开户行：中国银行
账号：6217 8563 0001 7868 202</t>
  </si>
  <si>
    <t>吴海燕-运输费
开户行：工商银行
账号：6212 2613 0202 0349 097</t>
  </si>
  <si>
    <t>庐江县建豪机械租赁有限公司-机械
开户行：中国银行庐江支行
账号：1872 4048 4297</t>
  </si>
  <si>
    <t>庐江县庐城镇宏高建材经营部-黄沙、免烧砖
开户行：庐江农村商业银行开发区支行
账号：2001 0012 7505 6660 0000 015</t>
  </si>
  <si>
    <t>庐江县队长挖机租赁服务部-机械
开户行：工商银行庐江黄山路支行
账号：1302 3621 0910 0029 535</t>
  </si>
  <si>
    <t>庐江县畅亿机械租赁有限公司-机械
开户行：庐江农村商业银行万山支行
账号：2000 0585 4318 1030 0000 067</t>
  </si>
  <si>
    <t>合肥海森建筑工程咨询有限公司-设计
开户行：徽商银行合肥新华支行
账号：2230 0219 5481 1000 002</t>
  </si>
  <si>
    <t>安徽鹏琸建筑设备租赁有限公司-劳务
开户行：安徽庐江农村商业银行股份有限公司
账号：2001 0073 1142 6660 0000 015</t>
  </si>
  <si>
    <t>从专户扣，转到公司来</t>
  </si>
  <si>
    <t>转账费，从专户扣，转到公司来</t>
  </si>
  <si>
    <t>开户出场费，从专户扣，转到公司来</t>
  </si>
  <si>
    <t>企税，从专户扣，转到公司来</t>
  </si>
  <si>
    <t>凤阳县武店新华石灰厂（普通合伙）-石灰
开户行：农行凤阳武店分理处
账号：1223 0401 0400 0541 7</t>
  </si>
  <si>
    <t>庐江县江泰商贸有限公司-钢材
开户行：安徽庐江农村商业银行
账号：2000 0552 1613 1030 0000 067</t>
  </si>
  <si>
    <t>安徽双凤测绘仪器有限公司-GNSS设备
开户行：交通银行合肥长江西路支行
账号：3413 0900 0018 8800 1154 9</t>
  </si>
  <si>
    <t>庐江县冶父山镇正武建材销售部-石粉及石子
开户行：工行庐江支行
账号：1302 0710 0910 0313 565</t>
  </si>
  <si>
    <t>姜章安-PVC管、电缆采购
开户行：建行庐江黄山路支行
账号：6236 6816 3000 3222 837</t>
  </si>
  <si>
    <t>姜锁-镀锌角钢、彩钢瓦、方管、钢管
开户行：建行庐江黄山路支行
账号：6236 6816 3000 3223 462</t>
  </si>
  <si>
    <t>庐江县绿锦混凝土有限责任公司-混凝土
开户行：建行庐江支行
账号：3400 1777 3080 5962 1888</t>
  </si>
  <si>
    <t>庐江启程公路工程有限公司-沥青
开户行：徽商银行庐江支行
账号：1024 5010 2100 0124 358</t>
  </si>
  <si>
    <t>已转公司</t>
  </si>
  <si>
    <t>2021-4-26施总去项目车费</t>
  </si>
  <si>
    <t>2021-4-17参加调度会，吴倩如质量员出场费900元</t>
  </si>
  <si>
    <t>2021-4-17参加调度会，施迎东技术负责人出场费2000元</t>
  </si>
  <si>
    <t>2021-4-26施总去项目车费，2021-4-17参加调度会，吴倩如质量员出场费900元，2021-4-17参加调度会，施迎东技术负责人出场费2000元</t>
  </si>
  <si>
    <t>合作人60万保函押金，付后剩余0万</t>
  </si>
  <si>
    <t>九江汇茗石代石制品有限公司-侧石、树池、花岗岩
开户行：江西庐山农村商业银行华林支行
账号：1151 2815 0000 0117 56</t>
  </si>
</sst>
</file>

<file path=xl/styles.xml><?xml version="1.0" encoding="utf-8"?>
<styleSheet xmlns="http://schemas.openxmlformats.org/spreadsheetml/2006/main">
  <numFmts count="12">
    <numFmt numFmtId="42" formatCode="_ &quot;￥&quot;* #,##0_ ;_ &quot;￥&quot;* \-#,##0_ ;_ &quot;￥&quot;* &quot;-&quot;_ ;_ @_ "/>
    <numFmt numFmtId="176" formatCode="yy/m/d;@"/>
    <numFmt numFmtId="44" formatCode="_ &quot;￥&quot;* #,##0.00_ ;_ &quot;￥&quot;* \-#,##0.00_ ;_ &quot;￥&quot;* &quot;-&quot;??_ ;_ @_ "/>
    <numFmt numFmtId="177" formatCode="#,##0.00_ "/>
    <numFmt numFmtId="41" formatCode="_ * #,##0_ ;_ * \-#,##0_ ;_ * &quot;-&quot;_ ;_ @_ "/>
    <numFmt numFmtId="43" formatCode="_ * #,##0.00_ ;_ * \-#,##0.00_ ;_ * &quot;-&quot;??_ ;_ @_ 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9"/>
      <color rgb="FFFF0000"/>
      <name val="宋体"/>
      <charset val="134"/>
    </font>
    <font>
      <sz val="11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0000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6" borderId="13" applyNumberFormat="0" applyAlignment="0" applyProtection="0">
      <alignment vertical="center"/>
    </xf>
    <xf numFmtId="44" fontId="17" fillId="0" borderId="0">
      <protection locked="0"/>
    </xf>
    <xf numFmtId="41" fontId="19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21" borderId="14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7" fillId="0" borderId="0">
      <protection locked="0"/>
    </xf>
    <xf numFmtId="0" fontId="30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34" fillId="5" borderId="13" applyNumberFormat="0" applyAlignment="0" applyProtection="0">
      <alignment vertical="center"/>
    </xf>
    <xf numFmtId="0" fontId="35" fillId="27" borderId="19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6" fillId="0" borderId="0">
      <protection locked="0"/>
    </xf>
  </cellStyleXfs>
  <cellXfs count="127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5" fillId="2" borderId="4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19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horizontal="center" vertical="center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6" xfId="0" applyNumberFormat="1" applyFont="1" applyFill="1" applyBorder="1" applyAlignment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4" applyNumberFormat="1" applyFont="1" applyFill="1" applyBorder="1" applyAlignment="1" applyProtection="1">
      <alignment horizontal="center" vertical="center" wrapText="1"/>
    </xf>
    <xf numFmtId="178" fontId="5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/>
    </xf>
    <xf numFmtId="14" fontId="7" fillId="2" borderId="2" xfId="50" applyNumberFormat="1" applyFont="1" applyFill="1" applyBorder="1" applyAlignment="1" applyProtection="1">
      <alignment horizontal="center" vertical="center"/>
    </xf>
    <xf numFmtId="179" fontId="8" fillId="0" borderId="2" xfId="0" applyNumberFormat="1" applyFont="1" applyFill="1" applyBorder="1" applyAlignment="1">
      <alignment vertical="center"/>
    </xf>
    <xf numFmtId="179" fontId="8" fillId="0" borderId="2" xfId="0" applyNumberFormat="1" applyFont="1" applyFill="1" applyBorder="1" applyAlignment="1">
      <alignment horizontal="center" vertical="center" wrapText="1"/>
    </xf>
    <xf numFmtId="177" fontId="7" fillId="2" borderId="2" xfId="50" applyNumberFormat="1" applyFont="1" applyFill="1" applyBorder="1" applyAlignment="1" applyProtection="1">
      <alignment vertical="center" wrapText="1" shrinkToFit="1"/>
    </xf>
    <xf numFmtId="9" fontId="7" fillId="2" borderId="2" xfId="19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7" fontId="9" fillId="2" borderId="2" xfId="50" applyNumberFormat="1" applyFont="1" applyFill="1" applyBorder="1" applyAlignment="1" applyProtection="1">
      <alignment horizontal="right" vertical="center" shrinkToFit="1"/>
    </xf>
    <xf numFmtId="0" fontId="10" fillId="2" borderId="2" xfId="50" applyFont="1" applyFill="1" applyBorder="1" applyAlignment="1" applyProtection="1">
      <alignment horizontal="center" vertical="center" wrapText="1"/>
    </xf>
    <xf numFmtId="181" fontId="11" fillId="2" borderId="3" xfId="50" applyNumberFormat="1" applyFont="1" applyFill="1" applyBorder="1" applyAlignment="1" applyProtection="1">
      <alignment horizontal="center" vertical="center" shrinkToFit="1"/>
    </xf>
    <xf numFmtId="181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7" xfId="50" applyFont="1" applyFill="1" applyBorder="1" applyAlignment="1" applyProtection="1">
      <alignment horizontal="center" vertical="center" wrapText="1"/>
    </xf>
    <xf numFmtId="0" fontId="11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182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wrapText="1" shrinkToFi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horizontal="right" vertical="center" wrapText="1" shrinkToFit="1"/>
    </xf>
    <xf numFmtId="177" fontId="7" fillId="2" borderId="2" xfId="50" applyNumberFormat="1" applyFont="1" applyFill="1" applyBorder="1" applyAlignment="1" applyProtection="1">
      <alignment horizontal="center" vertical="center" wrapText="1" shrinkToFit="1"/>
    </xf>
    <xf numFmtId="177" fontId="7" fillId="2" borderId="2" xfId="50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0" fontId="11" fillId="2" borderId="9" xfId="50" applyFont="1" applyFill="1" applyBorder="1" applyAlignment="1" applyProtection="1">
      <alignment horizontal="center" vertical="center" wrapText="1"/>
    </xf>
    <xf numFmtId="0" fontId="11" fillId="2" borderId="10" xfId="50" applyFont="1" applyFill="1" applyBorder="1" applyAlignment="1" applyProtection="1">
      <alignment horizontal="center" vertical="center" wrapText="1"/>
    </xf>
    <xf numFmtId="177" fontId="11" fillId="2" borderId="3" xfId="50" applyNumberFormat="1" applyFont="1" applyFill="1" applyBorder="1" applyAlignment="1" applyProtection="1">
      <alignment horizontal="center" vertical="center" shrinkToFit="1"/>
    </xf>
    <xf numFmtId="177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1" xfId="50" applyFont="1" applyFill="1" applyBorder="1" applyAlignment="1" applyProtection="1">
      <alignment horizontal="center" vertical="center" wrapText="1"/>
    </xf>
    <xf numFmtId="0" fontId="11" fillId="2" borderId="11" xfId="50" applyFont="1" applyFill="1" applyBorder="1" applyAlignment="1" applyProtection="1">
      <alignment horizontal="center" vertical="center" wrapText="1"/>
    </xf>
    <xf numFmtId="183" fontId="11" fillId="2" borderId="3" xfId="50" applyNumberFormat="1" applyFont="1" applyFill="1" applyBorder="1" applyAlignment="1" applyProtection="1">
      <alignment horizontal="center" vertical="center" shrinkToFit="1"/>
    </xf>
    <xf numFmtId="183" fontId="11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3" fillId="3" borderId="3" xfId="50" applyNumberFormat="1" applyFont="1" applyFill="1" applyBorder="1" applyAlignment="1" applyProtection="1">
      <alignment horizontal="center" vertical="center" wrapText="1"/>
    </xf>
    <xf numFmtId="177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7" fontId="3" fillId="2" borderId="3" xfId="50" applyNumberFormat="1" applyFont="1" applyFill="1" applyBorder="1" applyAlignment="1" applyProtection="1">
      <alignment vertical="center" wrapText="1"/>
    </xf>
    <xf numFmtId="177" fontId="3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 wrapText="1"/>
    </xf>
    <xf numFmtId="179" fontId="1" fillId="2" borderId="2" xfId="50" applyNumberFormat="1" applyFont="1" applyFill="1" applyBorder="1" applyAlignment="1" applyProtection="1">
      <alignment horizontal="center" vertical="center"/>
    </xf>
    <xf numFmtId="179" fontId="0" fillId="2" borderId="2" xfId="0" applyNumberFormat="1" applyFont="1" applyFill="1" applyBorder="1" applyAlignment="1">
      <alignment vertical="center"/>
    </xf>
    <xf numFmtId="179" fontId="7" fillId="2" borderId="2" xfId="50" applyNumberFormat="1" applyFont="1" applyFill="1" applyBorder="1" applyAlignment="1" applyProtection="1">
      <alignment horizontal="center" vertical="center"/>
    </xf>
    <xf numFmtId="10" fontId="8" fillId="0" borderId="2" xfId="0" applyNumberFormat="1" applyFont="1" applyFill="1" applyBorder="1" applyAlignment="1">
      <alignment vertical="center" wrapText="1"/>
    </xf>
    <xf numFmtId="177" fontId="12" fillId="2" borderId="2" xfId="50" applyNumberFormat="1" applyFont="1" applyFill="1" applyBorder="1" applyAlignment="1" applyProtection="1">
      <alignment horizontal="center" vertical="center" wrapText="1"/>
    </xf>
    <xf numFmtId="179" fontId="8" fillId="2" borderId="2" xfId="0" applyNumberFormat="1" applyFont="1" applyFill="1" applyBorder="1" applyAlignment="1">
      <alignment vertical="center"/>
    </xf>
    <xf numFmtId="179" fontId="3" fillId="2" borderId="2" xfId="50" applyNumberFormat="1" applyFont="1" applyFill="1" applyBorder="1" applyAlignment="1" applyProtection="1">
      <alignment horizontal="right" vertical="center"/>
    </xf>
    <xf numFmtId="177" fontId="11" fillId="2" borderId="4" xfId="50" applyNumberFormat="1" applyFont="1" applyFill="1" applyBorder="1" applyAlignment="1" applyProtection="1">
      <alignment horizontal="center" vertical="center" shrinkToFit="1"/>
    </xf>
    <xf numFmtId="183" fontId="11" fillId="2" borderId="4" xfId="50" applyNumberFormat="1" applyFont="1" applyFill="1" applyBorder="1" applyAlignment="1" applyProtection="1">
      <alignment horizontal="center" vertical="center" shrinkToFit="1"/>
    </xf>
    <xf numFmtId="178" fontId="13" fillId="2" borderId="2" xfId="50" applyNumberFormat="1" applyFont="1" applyFill="1" applyBorder="1" applyAlignment="1" applyProtection="1">
      <alignment horizontal="center" vertical="center" shrinkToFit="1"/>
    </xf>
    <xf numFmtId="177" fontId="13" fillId="2" borderId="4" xfId="50" applyNumberFormat="1" applyFont="1" applyFill="1" applyBorder="1" applyAlignment="1" applyProtection="1">
      <alignment horizontal="right" vertical="center" shrinkToFit="1"/>
    </xf>
    <xf numFmtId="179" fontId="7" fillId="2" borderId="2" xfId="4" applyNumberFormat="1" applyFont="1" applyFill="1" applyBorder="1" applyAlignment="1" applyProtection="1">
      <alignment horizontal="center" vertical="center" wrapText="1"/>
    </xf>
    <xf numFmtId="179" fontId="8" fillId="0" borderId="2" xfId="0" applyNumberFormat="1" applyFont="1" applyFill="1" applyBorder="1" applyAlignment="1">
      <alignment horizontal="center" vertical="center"/>
    </xf>
    <xf numFmtId="180" fontId="7" fillId="2" borderId="2" xfId="19" applyNumberFormat="1" applyFont="1" applyFill="1" applyBorder="1" applyAlignment="1" applyProtection="1">
      <alignment horizontal="center" vertical="center" wrapText="1"/>
    </xf>
    <xf numFmtId="177" fontId="7" fillId="2" borderId="3" xfId="50" applyNumberFormat="1" applyFont="1" applyFill="1" applyBorder="1" applyAlignment="1" applyProtection="1">
      <alignment horizontal="center" vertical="center" shrinkToFit="1"/>
    </xf>
    <xf numFmtId="177" fontId="7" fillId="2" borderId="5" xfId="50" applyNumberFormat="1" applyFont="1" applyFill="1" applyBorder="1" applyAlignment="1" applyProtection="1">
      <alignment horizontal="center" vertical="center" shrinkToFit="1"/>
    </xf>
    <xf numFmtId="177" fontId="7" fillId="2" borderId="4" xfId="50" applyNumberFormat="1" applyFont="1" applyFill="1" applyBorder="1" applyAlignment="1" applyProtection="1">
      <alignment horizontal="center" vertical="center" shrinkToFit="1"/>
    </xf>
    <xf numFmtId="177" fontId="7" fillId="2" borderId="2" xfId="50" applyNumberFormat="1" applyFont="1" applyFill="1" applyBorder="1" applyAlignment="1" applyProtection="1">
      <alignment horizontal="left" vertical="center" wrapText="1" shrinkToFit="1"/>
    </xf>
    <xf numFmtId="178" fontId="8" fillId="0" borderId="2" xfId="0" applyNumberFormat="1" applyFont="1" applyFill="1" applyBorder="1" applyAlignment="1">
      <alignment horizontal="center" vertical="center"/>
    </xf>
    <xf numFmtId="177" fontId="7" fillId="2" borderId="2" xfId="50" applyNumberFormat="1" applyFont="1" applyFill="1" applyBorder="1" applyAlignment="1" applyProtection="1">
      <alignment vertical="center" shrinkToFit="1"/>
    </xf>
    <xf numFmtId="177" fontId="7" fillId="2" borderId="4" xfId="50" applyNumberFormat="1" applyFont="1" applyFill="1" applyBorder="1" applyAlignment="1" applyProtection="1">
      <alignment horizontal="right" vertical="center" shrinkToFi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7" fontId="14" fillId="2" borderId="2" xfId="50" applyNumberFormat="1" applyFont="1" applyFill="1" applyBorder="1" applyAlignment="1" applyProtection="1">
      <alignment horizontal="right" vertical="center" shrinkToFit="1"/>
    </xf>
    <xf numFmtId="178" fontId="8" fillId="0" borderId="6" xfId="0" applyNumberFormat="1" applyFont="1" applyFill="1" applyBorder="1" applyAlignment="1">
      <alignment horizontal="center" vertical="center"/>
    </xf>
    <xf numFmtId="177" fontId="12" fillId="2" borderId="2" xfId="50" applyNumberFormat="1" applyFont="1" applyFill="1" applyBorder="1" applyAlignment="1" applyProtection="1">
      <alignment horizontal="right" vertical="center" shrinkToFit="1"/>
    </xf>
    <xf numFmtId="182" fontId="7" fillId="2" borderId="2" xfId="50" applyNumberFormat="1" applyFont="1" applyFill="1" applyBorder="1" applyAlignment="1" applyProtection="1">
      <alignment vertical="center" shrinkToFit="1"/>
    </xf>
    <xf numFmtId="177" fontId="7" fillId="2" borderId="2" xfId="50" applyNumberFormat="1" applyFont="1" applyFill="1" applyBorder="1" applyAlignment="1" applyProtection="1">
      <alignment vertical="center" wrapText="1"/>
    </xf>
    <xf numFmtId="177" fontId="8" fillId="2" borderId="2" xfId="50" applyNumberFormat="1" applyFont="1" applyFill="1" applyBorder="1" applyAlignment="1" applyProtection="1">
      <alignment horizontal="left" vertical="center" wrapText="1"/>
    </xf>
    <xf numFmtId="177" fontId="8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/>
    </xf>
    <xf numFmtId="10" fontId="8" fillId="0" borderId="2" xfId="0" applyNumberFormat="1" applyFont="1" applyFill="1" applyBorder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4" Type="http://schemas.openxmlformats.org/officeDocument/2006/relationships/image" Target="../media/image5.jpeg"/><Relationship Id="rId3" Type="http://schemas.openxmlformats.org/officeDocument/2006/relationships/image" Target="../media/image4.jpe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4" Type="http://schemas.openxmlformats.org/officeDocument/2006/relationships/image" Target="../media/image5.jpeg"/><Relationship Id="rId3" Type="http://schemas.openxmlformats.org/officeDocument/2006/relationships/image" Target="../media/image4.jpe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28575</xdr:rowOff>
    </xdr:from>
    <xdr:to>
      <xdr:col>6</xdr:col>
      <xdr:colOff>419100</xdr:colOff>
      <xdr:row>52</xdr:row>
      <xdr:rowOff>123825</xdr:rowOff>
    </xdr:to>
    <xdr:pic>
      <xdr:nvPicPr>
        <xdr:cNvPr id="2" name="图片 1" descr="0FYPDV8C}{T{HQIX[`7KP]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2846685"/>
          <a:ext cx="7167245" cy="4381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28575</xdr:rowOff>
    </xdr:from>
    <xdr:to>
      <xdr:col>6</xdr:col>
      <xdr:colOff>419100</xdr:colOff>
      <xdr:row>52</xdr:row>
      <xdr:rowOff>123825</xdr:rowOff>
    </xdr:to>
    <xdr:pic>
      <xdr:nvPicPr>
        <xdr:cNvPr id="2" name="图片 1" descr="0FYPDV8C}{T{HQIX[`7KP]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2986385"/>
          <a:ext cx="7167245" cy="4381500"/>
        </a:xfrm>
        <a:prstGeom prst="rect">
          <a:avLst/>
        </a:prstGeom>
      </xdr:spPr>
    </xdr:pic>
    <xdr:clientData/>
  </xdr:twoCellAnchor>
  <xdr:twoCellAnchor editAs="oneCell">
    <xdr:from>
      <xdr:col>8</xdr:col>
      <xdr:colOff>346075</xdr:colOff>
      <xdr:row>21</xdr:row>
      <xdr:rowOff>257175</xdr:rowOff>
    </xdr:from>
    <xdr:to>
      <xdr:col>12</xdr:col>
      <xdr:colOff>356870</xdr:colOff>
      <xdr:row>22</xdr:row>
      <xdr:rowOff>9525</xdr:rowOff>
    </xdr:to>
    <xdr:pic>
      <xdr:nvPicPr>
        <xdr:cNvPr id="3" name="图片 2" descr="XZO6E)M%WR)F2SMY)413OZO"/>
        <xdr:cNvPicPr>
          <a:picLocks noChangeAspect="1"/>
        </xdr:cNvPicPr>
      </xdr:nvPicPr>
      <xdr:blipFill>
        <a:blip r:embed="rId2"/>
        <a:srcRect r="39298" b="-3448"/>
        <a:stretch>
          <a:fillRect/>
        </a:stretch>
      </xdr:blipFill>
      <xdr:spPr>
        <a:xfrm>
          <a:off x="8796655" y="10611485"/>
          <a:ext cx="2982595" cy="2857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28</xdr:row>
      <xdr:rowOff>28575</xdr:rowOff>
    </xdr:from>
    <xdr:to>
      <xdr:col>6</xdr:col>
      <xdr:colOff>419100</xdr:colOff>
      <xdr:row>53</xdr:row>
      <xdr:rowOff>123825</xdr:rowOff>
    </xdr:to>
    <xdr:pic>
      <xdr:nvPicPr>
        <xdr:cNvPr id="2" name="图片 1" descr="0FYPDV8C}{T{HQIX[`7KP]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3722985"/>
          <a:ext cx="7167245" cy="4381500"/>
        </a:xfrm>
        <a:prstGeom prst="rect">
          <a:avLst/>
        </a:prstGeom>
      </xdr:spPr>
    </xdr:pic>
    <xdr:clientData/>
  </xdr:twoCellAnchor>
  <xdr:twoCellAnchor editAs="oneCell">
    <xdr:from>
      <xdr:col>8</xdr:col>
      <xdr:colOff>346075</xdr:colOff>
      <xdr:row>21</xdr:row>
      <xdr:rowOff>257175</xdr:rowOff>
    </xdr:from>
    <xdr:to>
      <xdr:col>12</xdr:col>
      <xdr:colOff>356870</xdr:colOff>
      <xdr:row>22</xdr:row>
      <xdr:rowOff>9525</xdr:rowOff>
    </xdr:to>
    <xdr:pic>
      <xdr:nvPicPr>
        <xdr:cNvPr id="3" name="图片 2" descr="XZO6E)M%WR)F2SMY)413OZO"/>
        <xdr:cNvPicPr>
          <a:picLocks noChangeAspect="1"/>
        </xdr:cNvPicPr>
      </xdr:nvPicPr>
      <xdr:blipFill>
        <a:blip r:embed="rId2"/>
        <a:srcRect r="39298" b="-3448"/>
        <a:stretch>
          <a:fillRect/>
        </a:stretch>
      </xdr:blipFill>
      <xdr:spPr>
        <a:xfrm>
          <a:off x="8796655" y="10611485"/>
          <a:ext cx="2982595" cy="2857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33</xdr:row>
      <xdr:rowOff>28575</xdr:rowOff>
    </xdr:from>
    <xdr:to>
      <xdr:col>6</xdr:col>
      <xdr:colOff>419100</xdr:colOff>
      <xdr:row>58</xdr:row>
      <xdr:rowOff>123825</xdr:rowOff>
    </xdr:to>
    <xdr:pic>
      <xdr:nvPicPr>
        <xdr:cNvPr id="2" name="图片 1" descr="0FYPDV8C}{T{HQIX[`7KP]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6516985"/>
          <a:ext cx="7167245" cy="4381500"/>
        </a:xfrm>
        <a:prstGeom prst="rect">
          <a:avLst/>
        </a:prstGeom>
      </xdr:spPr>
    </xdr:pic>
    <xdr:clientData/>
  </xdr:twoCellAnchor>
  <xdr:twoCellAnchor editAs="oneCell">
    <xdr:from>
      <xdr:col>8</xdr:col>
      <xdr:colOff>346075</xdr:colOff>
      <xdr:row>21</xdr:row>
      <xdr:rowOff>257175</xdr:rowOff>
    </xdr:from>
    <xdr:to>
      <xdr:col>12</xdr:col>
      <xdr:colOff>356870</xdr:colOff>
      <xdr:row>22</xdr:row>
      <xdr:rowOff>9525</xdr:rowOff>
    </xdr:to>
    <xdr:pic>
      <xdr:nvPicPr>
        <xdr:cNvPr id="3" name="图片 2" descr="XZO6E)M%WR)F2SMY)413OZO"/>
        <xdr:cNvPicPr>
          <a:picLocks noChangeAspect="1"/>
        </xdr:cNvPicPr>
      </xdr:nvPicPr>
      <xdr:blipFill>
        <a:blip r:embed="rId2"/>
        <a:srcRect r="39298" b="-3448"/>
        <a:stretch>
          <a:fillRect/>
        </a:stretch>
      </xdr:blipFill>
      <xdr:spPr>
        <a:xfrm>
          <a:off x="8796655" y="10611485"/>
          <a:ext cx="2982595" cy="285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33</xdr:row>
      <xdr:rowOff>28575</xdr:rowOff>
    </xdr:from>
    <xdr:to>
      <xdr:col>6</xdr:col>
      <xdr:colOff>419100</xdr:colOff>
      <xdr:row>58</xdr:row>
      <xdr:rowOff>123825</xdr:rowOff>
    </xdr:to>
    <xdr:pic>
      <xdr:nvPicPr>
        <xdr:cNvPr id="2" name="图片 1" descr="0FYPDV8C}{T{HQIX[`7KP]L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6516985"/>
          <a:ext cx="7167245" cy="4381500"/>
        </a:xfrm>
        <a:prstGeom prst="rect">
          <a:avLst/>
        </a:prstGeom>
      </xdr:spPr>
    </xdr:pic>
    <xdr:clientData/>
  </xdr:twoCellAnchor>
  <xdr:twoCellAnchor editAs="oneCell">
    <xdr:from>
      <xdr:col>8</xdr:col>
      <xdr:colOff>346075</xdr:colOff>
      <xdr:row>21</xdr:row>
      <xdr:rowOff>257175</xdr:rowOff>
    </xdr:from>
    <xdr:to>
      <xdr:col>12</xdr:col>
      <xdr:colOff>356870</xdr:colOff>
      <xdr:row>22</xdr:row>
      <xdr:rowOff>9525</xdr:rowOff>
    </xdr:to>
    <xdr:pic>
      <xdr:nvPicPr>
        <xdr:cNvPr id="3" name="图片 2" descr="XZO6E)M%WR)F2SMY)413OZO"/>
        <xdr:cNvPicPr>
          <a:picLocks noChangeAspect="1"/>
        </xdr:cNvPicPr>
      </xdr:nvPicPr>
      <xdr:blipFill>
        <a:blip r:embed="rId2"/>
        <a:srcRect r="39298" b="-3448"/>
        <a:stretch>
          <a:fillRect/>
        </a:stretch>
      </xdr:blipFill>
      <xdr:spPr>
        <a:xfrm>
          <a:off x="8796655" y="10611485"/>
          <a:ext cx="2982595" cy="2857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346075</xdr:colOff>
      <xdr:row>21</xdr:row>
      <xdr:rowOff>257175</xdr:rowOff>
    </xdr:from>
    <xdr:to>
      <xdr:col>12</xdr:col>
      <xdr:colOff>356870</xdr:colOff>
      <xdr:row>22</xdr:row>
      <xdr:rowOff>9525</xdr:rowOff>
    </xdr:to>
    <xdr:pic>
      <xdr:nvPicPr>
        <xdr:cNvPr id="3" name="图片 2" descr="XZO6E)M%WR)F2SMY)413OZO"/>
        <xdr:cNvPicPr>
          <a:picLocks noChangeAspect="1"/>
        </xdr:cNvPicPr>
      </xdr:nvPicPr>
      <xdr:blipFill>
        <a:blip r:embed="rId1"/>
        <a:srcRect r="39298" b="-3448"/>
        <a:stretch>
          <a:fillRect/>
        </a:stretch>
      </xdr:blipFill>
      <xdr:spPr>
        <a:xfrm>
          <a:off x="8796655" y="10611485"/>
          <a:ext cx="2982595" cy="285750"/>
        </a:xfrm>
        <a:prstGeom prst="rect">
          <a:avLst/>
        </a:prstGeom>
      </xdr:spPr>
    </xdr:pic>
    <xdr:clientData/>
  </xdr:twoCellAnchor>
  <xdr:twoCellAnchor editAs="oneCell">
    <xdr:from>
      <xdr:col>0</xdr:col>
      <xdr:colOff>161925</xdr:colOff>
      <xdr:row>37</xdr:row>
      <xdr:rowOff>114300</xdr:rowOff>
    </xdr:from>
    <xdr:to>
      <xdr:col>10</xdr:col>
      <xdr:colOff>17145</xdr:colOff>
      <xdr:row>46</xdr:row>
      <xdr:rowOff>85725</xdr:rowOff>
    </xdr:to>
    <xdr:pic>
      <xdr:nvPicPr>
        <xdr:cNvPr id="4" name="图片 3" descr="T113T9RB1T%]{P6@G1D$21T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1925" y="18837910"/>
          <a:ext cx="9855200" cy="1514475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47625</xdr:colOff>
      <xdr:row>37</xdr:row>
      <xdr:rowOff>76200</xdr:rowOff>
    </xdr:from>
    <xdr:to>
      <xdr:col>16</xdr:col>
      <xdr:colOff>843915</xdr:colOff>
      <xdr:row>96</xdr:row>
      <xdr:rowOff>19050</xdr:rowOff>
    </xdr:to>
    <xdr:pic>
      <xdr:nvPicPr>
        <xdr:cNvPr id="5" name="图片 4" descr="2d0e79e8e8b95c84206ba67f901696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047605" y="18799810"/>
          <a:ext cx="5647055" cy="10058400"/>
        </a:xfrm>
        <a:prstGeom prst="rect">
          <a:avLst/>
        </a:prstGeom>
      </xdr:spPr>
    </xdr:pic>
    <xdr:clientData/>
  </xdr:twoCellAnchor>
  <xdr:twoCellAnchor editAs="oneCell">
    <xdr:from>
      <xdr:col>16</xdr:col>
      <xdr:colOff>952500</xdr:colOff>
      <xdr:row>37</xdr:row>
      <xdr:rowOff>76200</xdr:rowOff>
    </xdr:from>
    <xdr:to>
      <xdr:col>19</xdr:col>
      <xdr:colOff>1163320</xdr:colOff>
      <xdr:row>96</xdr:row>
      <xdr:rowOff>19050</xdr:rowOff>
    </xdr:to>
    <xdr:pic>
      <xdr:nvPicPr>
        <xdr:cNvPr id="6" name="图片 5" descr="5e400a378dd96a95f002481f309086e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5803245" y="18799810"/>
          <a:ext cx="5665470" cy="100584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346075</xdr:colOff>
      <xdr:row>21</xdr:row>
      <xdr:rowOff>257175</xdr:rowOff>
    </xdr:from>
    <xdr:to>
      <xdr:col>12</xdr:col>
      <xdr:colOff>356870</xdr:colOff>
      <xdr:row>22</xdr:row>
      <xdr:rowOff>9525</xdr:rowOff>
    </xdr:to>
    <xdr:pic>
      <xdr:nvPicPr>
        <xdr:cNvPr id="2" name="图片 1" descr="XZO6E)M%WR)F2SMY)413OZO"/>
        <xdr:cNvPicPr>
          <a:picLocks noChangeAspect="1"/>
        </xdr:cNvPicPr>
      </xdr:nvPicPr>
      <xdr:blipFill>
        <a:blip r:embed="rId1"/>
        <a:srcRect r="39298" b="-3448"/>
        <a:stretch>
          <a:fillRect/>
        </a:stretch>
      </xdr:blipFill>
      <xdr:spPr>
        <a:xfrm>
          <a:off x="8796655" y="10611485"/>
          <a:ext cx="2982595" cy="285750"/>
        </a:xfrm>
        <a:prstGeom prst="rect">
          <a:avLst/>
        </a:prstGeom>
      </xdr:spPr>
    </xdr:pic>
    <xdr:clientData/>
  </xdr:twoCellAnchor>
  <xdr:twoCellAnchor editAs="oneCell">
    <xdr:from>
      <xdr:col>0</xdr:col>
      <xdr:colOff>161925</xdr:colOff>
      <xdr:row>41</xdr:row>
      <xdr:rowOff>114300</xdr:rowOff>
    </xdr:from>
    <xdr:to>
      <xdr:col>10</xdr:col>
      <xdr:colOff>17145</xdr:colOff>
      <xdr:row>50</xdr:row>
      <xdr:rowOff>85725</xdr:rowOff>
    </xdr:to>
    <xdr:pic>
      <xdr:nvPicPr>
        <xdr:cNvPr id="3" name="图片 2" descr="T113T9RB1T%]{P6@G1D$21T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1925" y="21365210"/>
          <a:ext cx="9855200" cy="1514475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47625</xdr:colOff>
      <xdr:row>41</xdr:row>
      <xdr:rowOff>76200</xdr:rowOff>
    </xdr:from>
    <xdr:to>
      <xdr:col>16</xdr:col>
      <xdr:colOff>671195</xdr:colOff>
      <xdr:row>100</xdr:row>
      <xdr:rowOff>19050</xdr:rowOff>
    </xdr:to>
    <xdr:pic>
      <xdr:nvPicPr>
        <xdr:cNvPr id="4" name="图片 3" descr="2d0e79e8e8b95c84206ba67f901696f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047605" y="21327110"/>
          <a:ext cx="5647055" cy="10058400"/>
        </a:xfrm>
        <a:prstGeom prst="rect">
          <a:avLst/>
        </a:prstGeom>
      </xdr:spPr>
    </xdr:pic>
    <xdr:clientData/>
  </xdr:twoCellAnchor>
  <xdr:twoCellAnchor editAs="oneCell">
    <xdr:from>
      <xdr:col>16</xdr:col>
      <xdr:colOff>952500</xdr:colOff>
      <xdr:row>41</xdr:row>
      <xdr:rowOff>76200</xdr:rowOff>
    </xdr:from>
    <xdr:to>
      <xdr:col>19</xdr:col>
      <xdr:colOff>1001395</xdr:colOff>
      <xdr:row>100</xdr:row>
      <xdr:rowOff>19050</xdr:rowOff>
    </xdr:to>
    <xdr:pic>
      <xdr:nvPicPr>
        <xdr:cNvPr id="5" name="图片 4" descr="5e400a378dd96a95f002481f309086e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5975965" y="21327110"/>
          <a:ext cx="5665470" cy="10058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/>
      <c r="K2" s="7"/>
      <c r="L2" s="7"/>
      <c r="M2" s="7"/>
      <c r="N2" s="7"/>
      <c r="O2" s="59" t="s">
        <v>4</v>
      </c>
      <c r="P2" s="59"/>
      <c r="Q2" s="80">
        <v>12788</v>
      </c>
      <c r="R2" s="60" t="s">
        <v>5</v>
      </c>
      <c r="S2" s="60"/>
      <c r="T2" s="81">
        <v>2020030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19730865.26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3" t="s">
        <v>13</v>
      </c>
      <c r="S3" s="84"/>
      <c r="T3" s="85" t="s">
        <v>14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1" t="s">
        <v>20</v>
      </c>
      <c r="R4" s="9" t="s">
        <v>21</v>
      </c>
      <c r="S4" s="61" t="s">
        <v>22</v>
      </c>
      <c r="T4" s="86" t="s">
        <v>23</v>
      </c>
      <c r="U4" s="87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88" t="s">
        <v>30</v>
      </c>
      <c r="R5" s="89"/>
      <c r="S5" s="89"/>
      <c r="T5" s="86" t="s">
        <v>31</v>
      </c>
      <c r="U5" s="90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1" t="s">
        <v>38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0" t="s">
        <v>46</v>
      </c>
      <c r="L7" s="60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71">
        <v>1</v>
      </c>
      <c r="B8" s="114">
        <v>44173</v>
      </c>
      <c r="C8" s="106"/>
      <c r="D8" s="44">
        <v>300000</v>
      </c>
      <c r="E8" s="45" t="s">
        <v>51</v>
      </c>
      <c r="F8" s="45"/>
      <c r="G8" s="67"/>
      <c r="H8" s="109"/>
      <c r="I8" s="67"/>
      <c r="J8" s="69"/>
      <c r="K8" s="71"/>
      <c r="L8" s="71"/>
      <c r="M8" s="67"/>
      <c r="N8" s="70" t="s">
        <v>52</v>
      </c>
      <c r="O8" s="120"/>
      <c r="P8" s="100"/>
      <c r="Q8" s="123" t="s">
        <v>53</v>
      </c>
      <c r="R8" s="100">
        <v>480000</v>
      </c>
      <c r="S8" s="100"/>
      <c r="T8" s="124">
        <v>212000</v>
      </c>
      <c r="U8" s="4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71"/>
      <c r="B9" s="114"/>
      <c r="C9" s="116"/>
      <c r="D9" s="44"/>
      <c r="E9" s="108"/>
      <c r="F9" s="108"/>
      <c r="G9" s="115"/>
      <c r="H9" s="109"/>
      <c r="I9" s="67"/>
      <c r="J9" s="69"/>
      <c r="K9" s="42"/>
      <c r="L9" s="42"/>
      <c r="M9" s="67"/>
      <c r="N9" s="70"/>
      <c r="O9" s="120"/>
      <c r="P9" s="100"/>
      <c r="Q9" s="123" t="s">
        <v>54</v>
      </c>
      <c r="R9" s="100">
        <v>480000</v>
      </c>
      <c r="S9" s="100"/>
      <c r="T9" s="124">
        <v>88000</v>
      </c>
      <c r="U9" s="48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71"/>
      <c r="B10" s="114"/>
      <c r="C10" s="106"/>
      <c r="D10" s="44"/>
      <c r="E10" s="108"/>
      <c r="F10" s="108"/>
      <c r="G10" s="115"/>
      <c r="H10" s="109"/>
      <c r="I10" s="67"/>
      <c r="J10" s="113"/>
      <c r="K10" s="71"/>
      <c r="L10" s="71"/>
      <c r="M10" s="67"/>
      <c r="N10" s="70"/>
      <c r="O10" s="120"/>
      <c r="P10" s="100"/>
      <c r="Q10" s="123"/>
      <c r="R10" s="100"/>
      <c r="S10" s="100"/>
      <c r="T10" s="124"/>
      <c r="U10" s="48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71"/>
      <c r="B11" s="114"/>
      <c r="C11" s="116"/>
      <c r="D11" s="44"/>
      <c r="E11" s="108"/>
      <c r="F11" s="108"/>
      <c r="G11" s="113"/>
      <c r="H11" s="109"/>
      <c r="I11" s="67"/>
      <c r="J11" s="69"/>
      <c r="K11" s="42"/>
      <c r="L11" s="42"/>
      <c r="M11" s="67"/>
      <c r="N11" s="70"/>
      <c r="O11" s="121"/>
      <c r="P11" s="122"/>
      <c r="Q11" s="123"/>
      <c r="R11" s="100"/>
      <c r="S11" s="100"/>
      <c r="T11" s="124"/>
      <c r="U11" s="48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71"/>
      <c r="B12" s="114"/>
      <c r="C12" s="106"/>
      <c r="D12" s="44"/>
      <c r="E12" s="45"/>
      <c r="F12" s="108"/>
      <c r="G12" s="113"/>
      <c r="H12" s="109"/>
      <c r="I12" s="67"/>
      <c r="J12" s="113"/>
      <c r="K12" s="71"/>
      <c r="L12" s="71"/>
      <c r="M12" s="67"/>
      <c r="N12" s="70"/>
      <c r="O12" s="120"/>
      <c r="P12" s="100"/>
      <c r="Q12" s="123"/>
      <c r="R12" s="100"/>
      <c r="S12" s="100"/>
      <c r="T12" s="124"/>
      <c r="U12" s="48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8"/>
      <c r="F13" s="28"/>
      <c r="G13" s="30"/>
      <c r="H13" s="26"/>
      <c r="I13" s="25"/>
      <c r="J13" s="30"/>
      <c r="K13" s="48"/>
      <c r="L13" s="48"/>
      <c r="M13" s="25"/>
      <c r="N13" s="61"/>
      <c r="O13" s="65"/>
      <c r="P13" s="64"/>
      <c r="Q13" s="93"/>
      <c r="R13" s="9"/>
      <c r="S13" s="9"/>
      <c r="T13" s="94"/>
      <c r="U13" s="48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3"/>
      <c r="E14" s="28"/>
      <c r="F14" s="28"/>
      <c r="G14" s="30"/>
      <c r="H14" s="26"/>
      <c r="I14" s="25"/>
      <c r="J14" s="30"/>
      <c r="K14" s="20"/>
      <c r="L14" s="20"/>
      <c r="M14" s="25"/>
      <c r="N14" s="61"/>
      <c r="O14" s="62"/>
      <c r="P14" s="9"/>
      <c r="Q14" s="125"/>
      <c r="R14" s="9"/>
      <c r="S14" s="9"/>
      <c r="T14" s="94"/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71"/>
      <c r="B15" s="117"/>
      <c r="C15" s="106"/>
      <c r="D15" s="118"/>
      <c r="E15" s="108"/>
      <c r="F15" s="108"/>
      <c r="G15" s="113"/>
      <c r="H15" s="109"/>
      <c r="I15" s="67"/>
      <c r="J15" s="113"/>
      <c r="K15" s="42"/>
      <c r="L15" s="42"/>
      <c r="M15" s="67"/>
      <c r="N15" s="70"/>
      <c r="O15" s="120"/>
      <c r="P15" s="100"/>
      <c r="Q15" s="123"/>
      <c r="R15" s="100"/>
      <c r="S15" s="100"/>
      <c r="T15" s="124"/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71"/>
      <c r="B16" s="119"/>
      <c r="C16" s="106"/>
      <c r="D16" s="107"/>
      <c r="E16" s="108"/>
      <c r="F16" s="108"/>
      <c r="G16" s="115"/>
      <c r="H16" s="109"/>
      <c r="I16" s="67"/>
      <c r="J16" s="67"/>
      <c r="K16" s="71"/>
      <c r="L16" s="71"/>
      <c r="M16" s="67"/>
      <c r="N16" s="70"/>
      <c r="O16" s="67"/>
      <c r="P16" s="70"/>
      <c r="Q16" s="126"/>
      <c r="R16" s="100"/>
      <c r="S16" s="100"/>
      <c r="T16" s="101"/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5"/>
      <c r="C17" s="22"/>
      <c r="D17" s="34"/>
      <c r="E17" s="36"/>
      <c r="F17" s="37"/>
      <c r="G17" s="38"/>
      <c r="H17" s="39"/>
      <c r="I17" s="25"/>
      <c r="J17" s="25"/>
      <c r="K17" s="25"/>
      <c r="L17" s="25"/>
      <c r="M17" s="25"/>
      <c r="N17" s="61"/>
      <c r="O17" s="25"/>
      <c r="P17" s="61"/>
      <c r="Q17" s="125"/>
      <c r="R17" s="9"/>
      <c r="S17" s="9"/>
      <c r="T17" s="97"/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5"/>
      <c r="C18" s="22"/>
      <c r="D18" s="34"/>
      <c r="E18" s="28"/>
      <c r="F18" s="28"/>
      <c r="G18" s="38"/>
      <c r="H18" s="40"/>
      <c r="I18" s="25"/>
      <c r="J18" s="25"/>
      <c r="K18" s="36"/>
      <c r="L18" s="36"/>
      <c r="M18" s="25"/>
      <c r="N18" s="61"/>
      <c r="O18" s="25"/>
      <c r="P18" s="61"/>
      <c r="Q18" s="125"/>
      <c r="R18" s="9"/>
      <c r="S18" s="9"/>
      <c r="T18" s="97"/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5"/>
      <c r="C19" s="41"/>
      <c r="D19" s="34"/>
      <c r="E19" s="36"/>
      <c r="F19" s="37"/>
      <c r="G19" s="38"/>
      <c r="H19" s="39"/>
      <c r="I19" s="25"/>
      <c r="J19" s="25"/>
      <c r="K19" s="25"/>
      <c r="L19" s="25"/>
      <c r="M19" s="25"/>
      <c r="N19" s="61"/>
      <c r="O19" s="25"/>
      <c r="P19" s="61"/>
      <c r="Q19" s="95"/>
      <c r="R19" s="9"/>
      <c r="S19" s="9"/>
      <c r="T19" s="97"/>
      <c r="U19" s="98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5"/>
      <c r="C20" s="22"/>
      <c r="D20" s="34"/>
      <c r="E20" s="28"/>
      <c r="F20" s="28"/>
      <c r="G20" s="38"/>
      <c r="H20" s="40"/>
      <c r="I20" s="25"/>
      <c r="J20" s="25"/>
      <c r="K20" s="25"/>
      <c r="L20" s="25"/>
      <c r="M20" s="25"/>
      <c r="N20" s="61"/>
      <c r="O20" s="25"/>
      <c r="P20" s="61"/>
      <c r="Q20" s="95"/>
      <c r="R20" s="9"/>
      <c r="S20" s="9"/>
      <c r="T20" s="97"/>
      <c r="U20" s="98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5"/>
      <c r="C21" s="22"/>
      <c r="D21" s="34"/>
      <c r="E21" s="28"/>
      <c r="F21" s="28"/>
      <c r="G21" s="38"/>
      <c r="H21" s="40"/>
      <c r="I21" s="25"/>
      <c r="J21" s="25"/>
      <c r="K21" s="25"/>
      <c r="L21" s="25"/>
      <c r="M21" s="25"/>
      <c r="N21" s="61"/>
      <c r="O21" s="25"/>
      <c r="P21" s="61"/>
      <c r="Q21" s="95"/>
      <c r="R21" s="9"/>
      <c r="S21" s="9"/>
      <c r="T21" s="97"/>
      <c r="U21" s="9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71"/>
      <c r="B22" s="105"/>
      <c r="C22" s="106"/>
      <c r="D22" s="107"/>
      <c r="E22" s="108"/>
      <c r="F22" s="108"/>
      <c r="G22" s="46"/>
      <c r="H22" s="47"/>
      <c r="I22" s="67"/>
      <c r="J22" s="67"/>
      <c r="K22" s="67"/>
      <c r="L22" s="67"/>
      <c r="M22" s="67"/>
      <c r="N22" s="70"/>
      <c r="O22" s="67"/>
      <c r="P22" s="70"/>
      <c r="Q22" s="99"/>
      <c r="R22" s="100"/>
      <c r="S22" s="100"/>
      <c r="T22" s="101"/>
      <c r="U22" s="98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71"/>
      <c r="B23" s="105"/>
      <c r="C23" s="106"/>
      <c r="D23" s="107"/>
      <c r="E23" s="108"/>
      <c r="F23" s="108"/>
      <c r="G23" s="46"/>
      <c r="H23" s="47"/>
      <c r="I23" s="67"/>
      <c r="J23" s="67"/>
      <c r="K23" s="67"/>
      <c r="L23" s="67"/>
      <c r="M23" s="67"/>
      <c r="N23" s="70"/>
      <c r="O23" s="67"/>
      <c r="P23" s="70"/>
      <c r="Q23" s="99"/>
      <c r="R23" s="100"/>
      <c r="S23" s="100"/>
      <c r="T23" s="101"/>
      <c r="U23" s="98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71"/>
      <c r="B24" s="105"/>
      <c r="C24" s="106"/>
      <c r="D24" s="107"/>
      <c r="E24" s="108"/>
      <c r="F24" s="108"/>
      <c r="G24" s="46"/>
      <c r="H24" s="47"/>
      <c r="I24" s="67"/>
      <c r="J24" s="67"/>
      <c r="K24" s="67"/>
      <c r="L24" s="67"/>
      <c r="M24" s="67"/>
      <c r="N24" s="70"/>
      <c r="O24" s="67"/>
      <c r="P24" s="70"/>
      <c r="Q24" s="99"/>
      <c r="R24" s="100"/>
      <c r="S24" s="100"/>
      <c r="T24" s="101"/>
      <c r="U24" s="98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49">
        <f>SUM(C8:C24)</f>
        <v>0</v>
      </c>
      <c r="D25" s="50">
        <f>SUM(D8:D24)</f>
        <v>300000</v>
      </c>
      <c r="E25" s="51"/>
      <c r="F25" s="51"/>
      <c r="G25" s="51"/>
      <c r="H25" s="49" t="s">
        <v>56</v>
      </c>
      <c r="I25" s="62">
        <f>SUM(I8:I24)</f>
        <v>0</v>
      </c>
      <c r="J25" s="51"/>
      <c r="K25" s="62">
        <f>SUM(K8:K17)</f>
        <v>0</v>
      </c>
      <c r="L25" s="62"/>
      <c r="M25" s="62">
        <f>SUM(M8:M24)</f>
        <v>0</v>
      </c>
      <c r="N25" s="49" t="s">
        <v>56</v>
      </c>
      <c r="O25" s="62">
        <f>SUM(O8:O24)</f>
        <v>0</v>
      </c>
      <c r="P25" s="49" t="s">
        <v>56</v>
      </c>
      <c r="Q25" s="49" t="s">
        <v>56</v>
      </c>
      <c r="R25" s="49"/>
      <c r="S25" s="49"/>
      <c r="T25" s="62">
        <f>SUM(T8:T24)</f>
        <v>300000</v>
      </c>
      <c r="U25" s="102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2" t="s">
        <v>57</v>
      </c>
      <c r="B26" s="52"/>
      <c r="C26" s="52" t="s">
        <v>58</v>
      </c>
      <c r="D26" s="52"/>
      <c r="E26" s="52"/>
      <c r="F26" s="53">
        <f>O26</f>
        <v>300000</v>
      </c>
      <c r="G26" s="54"/>
      <c r="H26" s="55" t="s">
        <v>59</v>
      </c>
      <c r="I26" s="72"/>
      <c r="J26" s="72"/>
      <c r="K26" s="72"/>
      <c r="L26" s="72"/>
      <c r="M26" s="73"/>
      <c r="N26" s="52" t="s">
        <v>60</v>
      </c>
      <c r="O26" s="74">
        <f>T8+T9</f>
        <v>300000</v>
      </c>
      <c r="P26" s="75"/>
      <c r="Q26" s="75"/>
      <c r="R26" s="75"/>
      <c r="S26" s="75"/>
      <c r="T26" s="75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2"/>
      <c r="B27" s="52"/>
      <c r="C27" s="52" t="s">
        <v>61</v>
      </c>
      <c r="D27" s="52"/>
      <c r="E27" s="52"/>
      <c r="F27" s="53">
        <v>0</v>
      </c>
      <c r="G27" s="54"/>
      <c r="H27" s="56"/>
      <c r="I27" s="76"/>
      <c r="J27" s="76"/>
      <c r="K27" s="76"/>
      <c r="L27" s="76"/>
      <c r="M27" s="77"/>
      <c r="N27" s="52" t="s">
        <v>62</v>
      </c>
      <c r="O27" s="78">
        <f>O26</f>
        <v>300000</v>
      </c>
      <c r="P27" s="79"/>
      <c r="Q27" s="79"/>
      <c r="R27" s="79"/>
      <c r="S27" s="79"/>
      <c r="T27" s="79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6" workbookViewId="0">
      <selection activeCell="A16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.2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/>
      <c r="K2" s="7"/>
      <c r="L2" s="7"/>
      <c r="M2" s="7"/>
      <c r="N2" s="7"/>
      <c r="O2" s="59" t="s">
        <v>4</v>
      </c>
      <c r="P2" s="59"/>
      <c r="Q2" s="80">
        <v>12788</v>
      </c>
      <c r="R2" s="60" t="s">
        <v>5</v>
      </c>
      <c r="S2" s="60"/>
      <c r="T2" s="81">
        <v>2020030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19730865.26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63</v>
      </c>
      <c r="K3" s="20"/>
      <c r="L3" s="20"/>
      <c r="M3" s="20"/>
      <c r="N3" s="20"/>
      <c r="O3" s="6" t="s">
        <v>11</v>
      </c>
      <c r="P3" s="6"/>
      <c r="Q3" s="20" t="s">
        <v>12</v>
      </c>
      <c r="R3" s="83" t="s">
        <v>13</v>
      </c>
      <c r="S3" s="84"/>
      <c r="T3" s="85" t="s">
        <v>14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1" t="s">
        <v>20</v>
      </c>
      <c r="R4" s="9" t="s">
        <v>21</v>
      </c>
      <c r="S4" s="61" t="s">
        <v>22</v>
      </c>
      <c r="T4" s="86" t="s">
        <v>23</v>
      </c>
      <c r="U4" s="87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88" t="s">
        <v>30</v>
      </c>
      <c r="R5" s="89"/>
      <c r="S5" s="89"/>
      <c r="T5" s="86" t="s">
        <v>31</v>
      </c>
      <c r="U5" s="90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1" t="s">
        <v>38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0" t="s">
        <v>46</v>
      </c>
      <c r="L7" s="60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44173</v>
      </c>
      <c r="C8" s="22"/>
      <c r="D8" s="23">
        <v>300000</v>
      </c>
      <c r="E8" s="24" t="s">
        <v>51</v>
      </c>
      <c r="F8" s="24"/>
      <c r="G8" s="25"/>
      <c r="H8" s="26"/>
      <c r="I8" s="25"/>
      <c r="J8" s="36"/>
      <c r="K8" s="20"/>
      <c r="L8" s="20"/>
      <c r="M8" s="25"/>
      <c r="N8" s="61" t="s">
        <v>52</v>
      </c>
      <c r="O8" s="62"/>
      <c r="P8" s="9"/>
      <c r="Q8" s="93" t="s">
        <v>53</v>
      </c>
      <c r="R8" s="9">
        <v>480000</v>
      </c>
      <c r="S8" s="9"/>
      <c r="T8" s="94">
        <v>212000</v>
      </c>
      <c r="U8" s="4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3"/>
      <c r="E9" s="28"/>
      <c r="F9" s="28"/>
      <c r="G9" s="29"/>
      <c r="H9" s="26"/>
      <c r="I9" s="25"/>
      <c r="J9" s="36"/>
      <c r="K9" s="48"/>
      <c r="L9" s="48"/>
      <c r="M9" s="25"/>
      <c r="N9" s="61"/>
      <c r="O9" s="62"/>
      <c r="P9" s="9"/>
      <c r="Q9" s="93" t="s">
        <v>54</v>
      </c>
      <c r="R9" s="9">
        <v>480000</v>
      </c>
      <c r="S9" s="9"/>
      <c r="T9" s="94">
        <v>88000</v>
      </c>
      <c r="U9" s="48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71">
        <v>2</v>
      </c>
      <c r="B10" s="114">
        <v>44234</v>
      </c>
      <c r="C10" s="106">
        <v>3470000</v>
      </c>
      <c r="D10" s="44"/>
      <c r="E10" s="108" t="s">
        <v>64</v>
      </c>
      <c r="F10" s="45" t="s">
        <v>65</v>
      </c>
      <c r="G10" s="115"/>
      <c r="H10" s="109">
        <v>0.01</v>
      </c>
      <c r="I10" s="67">
        <f>C10*H10</f>
        <v>34700</v>
      </c>
      <c r="J10" s="113"/>
      <c r="K10" s="71"/>
      <c r="L10" s="71"/>
      <c r="M10" s="67">
        <v>150</v>
      </c>
      <c r="N10" s="70" t="s">
        <v>66</v>
      </c>
      <c r="O10" s="120"/>
      <c r="P10" s="100"/>
      <c r="Q10" s="123" t="s">
        <v>67</v>
      </c>
      <c r="R10" s="100">
        <v>680930</v>
      </c>
      <c r="S10" s="100">
        <v>311730</v>
      </c>
      <c r="T10" s="124">
        <v>311730</v>
      </c>
      <c r="U10" s="48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71"/>
      <c r="B11" s="114"/>
      <c r="C11" s="116"/>
      <c r="D11" s="44"/>
      <c r="E11" s="108"/>
      <c r="F11" s="108"/>
      <c r="G11" s="113"/>
      <c r="H11" s="109"/>
      <c r="I11" s="110" t="s">
        <v>68</v>
      </c>
      <c r="J11" s="111"/>
      <c r="K11" s="111"/>
      <c r="L11" s="111"/>
      <c r="M11" s="111"/>
      <c r="N11" s="112"/>
      <c r="O11" s="121"/>
      <c r="P11" s="122"/>
      <c r="Q11" s="123" t="s">
        <v>69</v>
      </c>
      <c r="R11" s="100">
        <v>259440</v>
      </c>
      <c r="S11" s="100">
        <v>31727.2</v>
      </c>
      <c r="T11" s="124">
        <v>31727.2</v>
      </c>
      <c r="U11" s="48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71"/>
      <c r="B12" s="114"/>
      <c r="C12" s="106"/>
      <c r="D12" s="44"/>
      <c r="E12" s="45"/>
      <c r="F12" s="108"/>
      <c r="G12" s="113"/>
      <c r="H12" s="109"/>
      <c r="I12" s="67"/>
      <c r="J12" s="113"/>
      <c r="K12" s="71"/>
      <c r="L12" s="71"/>
      <c r="M12" s="67">
        <v>500</v>
      </c>
      <c r="N12" s="70" t="s">
        <v>70</v>
      </c>
      <c r="O12" s="120"/>
      <c r="P12" s="100"/>
      <c r="Q12" s="123" t="s">
        <v>71</v>
      </c>
      <c r="R12" s="100">
        <v>480000</v>
      </c>
      <c r="S12" s="100"/>
      <c r="T12" s="124">
        <v>287000</v>
      </c>
      <c r="U12" s="48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8"/>
      <c r="F13" s="28"/>
      <c r="G13" s="30"/>
      <c r="H13" s="26"/>
      <c r="I13" s="25"/>
      <c r="J13" s="30"/>
      <c r="K13" s="48"/>
      <c r="L13" s="48"/>
      <c r="M13" s="25"/>
      <c r="N13" s="61"/>
      <c r="O13" s="65"/>
      <c r="P13" s="64"/>
      <c r="Q13" s="123" t="s">
        <v>53</v>
      </c>
      <c r="R13" s="100">
        <v>480000</v>
      </c>
      <c r="S13" s="100"/>
      <c r="T13" s="124">
        <v>236354</v>
      </c>
      <c r="U13" s="48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6" customHeight="1" spans="1:16384">
      <c r="A14" s="20"/>
      <c r="B14" s="31"/>
      <c r="C14" s="22"/>
      <c r="D14" s="23"/>
      <c r="E14" s="28"/>
      <c r="F14" s="28"/>
      <c r="G14" s="30"/>
      <c r="H14" s="26"/>
      <c r="I14" s="25"/>
      <c r="J14" s="30"/>
      <c r="K14" s="20"/>
      <c r="L14" s="20"/>
      <c r="M14" s="25"/>
      <c r="N14" s="61"/>
      <c r="O14" s="62"/>
      <c r="P14" s="9"/>
      <c r="Q14" s="99" t="s">
        <v>72</v>
      </c>
      <c r="R14" s="100">
        <v>5120</v>
      </c>
      <c r="S14" s="100"/>
      <c r="T14" s="124">
        <v>5120</v>
      </c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71"/>
      <c r="B15" s="117"/>
      <c r="C15" s="106"/>
      <c r="D15" s="118"/>
      <c r="E15" s="108"/>
      <c r="F15" s="108"/>
      <c r="G15" s="113"/>
      <c r="H15" s="109"/>
      <c r="I15" s="67"/>
      <c r="J15" s="113"/>
      <c r="K15" s="42"/>
      <c r="L15" s="42"/>
      <c r="M15" s="67"/>
      <c r="N15" s="70"/>
      <c r="O15" s="120"/>
      <c r="P15" s="100"/>
      <c r="Q15" s="123" t="s">
        <v>73</v>
      </c>
      <c r="R15" s="100">
        <v>30000</v>
      </c>
      <c r="S15" s="100"/>
      <c r="T15" s="124">
        <v>30000</v>
      </c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71"/>
      <c r="B16" s="119"/>
      <c r="C16" s="106"/>
      <c r="D16" s="107"/>
      <c r="E16" s="108"/>
      <c r="F16" s="108"/>
      <c r="G16" s="115"/>
      <c r="H16" s="109"/>
      <c r="I16" s="67"/>
      <c r="J16" s="67"/>
      <c r="K16" s="71"/>
      <c r="L16" s="71"/>
      <c r="M16" s="67"/>
      <c r="N16" s="70"/>
      <c r="O16" s="67"/>
      <c r="P16" s="70"/>
      <c r="Q16" s="99" t="s">
        <v>74</v>
      </c>
      <c r="R16" s="100">
        <v>30000</v>
      </c>
      <c r="S16" s="100"/>
      <c r="T16" s="101">
        <v>30000</v>
      </c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6" customHeight="1" spans="1:16384">
      <c r="A17" s="20"/>
      <c r="B17" s="35"/>
      <c r="C17" s="22"/>
      <c r="D17" s="34"/>
      <c r="E17" s="36"/>
      <c r="F17" s="37"/>
      <c r="G17" s="38"/>
      <c r="H17" s="39"/>
      <c r="I17" s="25"/>
      <c r="J17" s="25"/>
      <c r="K17" s="25"/>
      <c r="L17" s="25"/>
      <c r="M17" s="25"/>
      <c r="N17" s="61"/>
      <c r="O17" s="25"/>
      <c r="P17" s="61"/>
      <c r="Q17" s="99" t="s">
        <v>75</v>
      </c>
      <c r="R17" s="100">
        <v>300000</v>
      </c>
      <c r="S17" s="100">
        <v>298650</v>
      </c>
      <c r="T17" s="101">
        <v>298650</v>
      </c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4" customHeight="1" spans="1:16384">
      <c r="A18" s="20"/>
      <c r="B18" s="35"/>
      <c r="C18" s="22"/>
      <c r="D18" s="34"/>
      <c r="E18" s="28"/>
      <c r="F18" s="28"/>
      <c r="G18" s="38"/>
      <c r="H18" s="40"/>
      <c r="I18" s="25"/>
      <c r="J18" s="25"/>
      <c r="K18" s="36"/>
      <c r="L18" s="36"/>
      <c r="M18" s="25"/>
      <c r="N18" s="61"/>
      <c r="O18" s="25"/>
      <c r="P18" s="61"/>
      <c r="Q18" s="99" t="s">
        <v>76</v>
      </c>
      <c r="R18" s="100">
        <v>343000</v>
      </c>
      <c r="S18" s="100"/>
      <c r="T18" s="101">
        <v>332380</v>
      </c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5" customHeight="1" spans="1:16384">
      <c r="A19" s="20"/>
      <c r="B19" s="35"/>
      <c r="C19" s="41"/>
      <c r="D19" s="34"/>
      <c r="E19" s="36"/>
      <c r="F19" s="37"/>
      <c r="G19" s="38"/>
      <c r="H19" s="39"/>
      <c r="I19" s="25"/>
      <c r="J19" s="25"/>
      <c r="K19" s="25"/>
      <c r="L19" s="25"/>
      <c r="M19" s="25"/>
      <c r="N19" s="61"/>
      <c r="O19" s="25"/>
      <c r="P19" s="61"/>
      <c r="Q19" s="99" t="s">
        <v>77</v>
      </c>
      <c r="R19" s="100">
        <v>46200</v>
      </c>
      <c r="S19" s="100"/>
      <c r="T19" s="101">
        <v>46200</v>
      </c>
      <c r="U19" s="98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20"/>
      <c r="B20" s="35"/>
      <c r="C20" s="22"/>
      <c r="D20" s="34"/>
      <c r="E20" s="28"/>
      <c r="F20" s="28"/>
      <c r="G20" s="38"/>
      <c r="H20" s="40"/>
      <c r="I20" s="25"/>
      <c r="J20" s="25"/>
      <c r="K20" s="25"/>
      <c r="L20" s="25"/>
      <c r="M20" s="25"/>
      <c r="N20" s="61"/>
      <c r="O20" s="25"/>
      <c r="P20" s="61"/>
      <c r="Q20" s="99" t="s">
        <v>78</v>
      </c>
      <c r="R20" s="100">
        <v>17400</v>
      </c>
      <c r="S20" s="100"/>
      <c r="T20" s="101">
        <v>17400</v>
      </c>
      <c r="U20" s="98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/>
      <c r="B21" s="35"/>
      <c r="C21" s="22"/>
      <c r="D21" s="34"/>
      <c r="E21" s="28"/>
      <c r="F21" s="28"/>
      <c r="G21" s="38"/>
      <c r="H21" s="40"/>
      <c r="I21" s="25"/>
      <c r="J21" s="25"/>
      <c r="K21" s="25"/>
      <c r="L21" s="25"/>
      <c r="M21" s="25"/>
      <c r="N21" s="61"/>
      <c r="O21" s="25"/>
      <c r="P21" s="61"/>
      <c r="Q21" s="99" t="s">
        <v>79</v>
      </c>
      <c r="R21" s="100">
        <v>750000</v>
      </c>
      <c r="S21" s="100"/>
      <c r="T21" s="101">
        <v>100000</v>
      </c>
      <c r="U21" s="9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2" customHeight="1" spans="1:16384">
      <c r="A22" s="71"/>
      <c r="B22" s="105"/>
      <c r="C22" s="106"/>
      <c r="D22" s="107"/>
      <c r="E22" s="108"/>
      <c r="F22" s="108"/>
      <c r="G22" s="46"/>
      <c r="H22" s="47"/>
      <c r="I22" s="67"/>
      <c r="J22" s="67"/>
      <c r="K22" s="67"/>
      <c r="L22" s="67"/>
      <c r="M22" s="67"/>
      <c r="N22" s="70"/>
      <c r="O22" s="67"/>
      <c r="P22" s="70"/>
      <c r="Q22" s="99" t="s">
        <v>80</v>
      </c>
      <c r="R22" s="100">
        <v>826800</v>
      </c>
      <c r="S22" s="100"/>
      <c r="T22" s="101">
        <v>400340</v>
      </c>
      <c r="U22" s="98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71"/>
      <c r="B23" s="105"/>
      <c r="C23" s="106"/>
      <c r="D23" s="107"/>
      <c r="E23" s="108"/>
      <c r="F23" s="108"/>
      <c r="G23" s="46"/>
      <c r="H23" s="47"/>
      <c r="I23" s="67"/>
      <c r="J23" s="67"/>
      <c r="K23" s="67"/>
      <c r="L23" s="67"/>
      <c r="M23" s="67"/>
      <c r="N23" s="70"/>
      <c r="O23" s="67"/>
      <c r="P23" s="70"/>
      <c r="Q23" s="99"/>
      <c r="R23" s="100"/>
      <c r="S23" s="100"/>
      <c r="T23" s="101"/>
      <c r="U23" s="98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71"/>
      <c r="B24" s="105"/>
      <c r="C24" s="106"/>
      <c r="D24" s="107"/>
      <c r="E24" s="108"/>
      <c r="F24" s="108"/>
      <c r="G24" s="46"/>
      <c r="H24" s="47"/>
      <c r="I24" s="67"/>
      <c r="J24" s="67"/>
      <c r="K24" s="67"/>
      <c r="L24" s="67"/>
      <c r="M24" s="67"/>
      <c r="N24" s="70"/>
      <c r="O24" s="67"/>
      <c r="P24" s="70"/>
      <c r="Q24" s="99"/>
      <c r="R24" s="100"/>
      <c r="S24" s="100"/>
      <c r="T24" s="101"/>
      <c r="U24" s="98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49">
        <f>SUM(C8:C24)</f>
        <v>3470000</v>
      </c>
      <c r="D25" s="50">
        <f>SUM(D8:D24)</f>
        <v>300000</v>
      </c>
      <c r="E25" s="51"/>
      <c r="F25" s="51"/>
      <c r="G25" s="51"/>
      <c r="H25" s="49" t="s">
        <v>56</v>
      </c>
      <c r="I25" s="62">
        <f>SUM(I8:I24)</f>
        <v>34700</v>
      </c>
      <c r="J25" s="51"/>
      <c r="K25" s="62">
        <f>SUM(K8:K17)</f>
        <v>0</v>
      </c>
      <c r="L25" s="62"/>
      <c r="M25" s="62">
        <f>SUM(M8:M24)</f>
        <v>650</v>
      </c>
      <c r="N25" s="49" t="s">
        <v>56</v>
      </c>
      <c r="O25" s="62">
        <f>SUM(O8:O24)</f>
        <v>0</v>
      </c>
      <c r="P25" s="49" t="s">
        <v>56</v>
      </c>
      <c r="Q25" s="49" t="s">
        <v>56</v>
      </c>
      <c r="R25" s="49"/>
      <c r="S25" s="49"/>
      <c r="T25" s="62">
        <f>SUM(T8:T24)</f>
        <v>2426901.2</v>
      </c>
      <c r="U25" s="102">
        <f>D25+C25-T25-I25-K25-M25-O25</f>
        <v>1307748.8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2" t="s">
        <v>57</v>
      </c>
      <c r="B26" s="52"/>
      <c r="C26" s="52" t="s">
        <v>58</v>
      </c>
      <c r="D26" s="52"/>
      <c r="E26" s="52"/>
      <c r="F26" s="53">
        <f>O26</f>
        <v>2126901.2</v>
      </c>
      <c r="G26" s="54"/>
      <c r="H26" s="55" t="s">
        <v>59</v>
      </c>
      <c r="I26" s="72"/>
      <c r="J26" s="72"/>
      <c r="K26" s="72"/>
      <c r="L26" s="72"/>
      <c r="M26" s="73"/>
      <c r="N26" s="52" t="s">
        <v>60</v>
      </c>
      <c r="O26" s="74">
        <v>2126901.2</v>
      </c>
      <c r="P26" s="75"/>
      <c r="Q26" s="75"/>
      <c r="R26" s="75"/>
      <c r="S26" s="75"/>
      <c r="T26" s="75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2"/>
      <c r="B27" s="52"/>
      <c r="C27" s="52" t="s">
        <v>61</v>
      </c>
      <c r="D27" s="52"/>
      <c r="E27" s="52"/>
      <c r="F27" s="53">
        <v>0</v>
      </c>
      <c r="G27" s="54"/>
      <c r="H27" s="56"/>
      <c r="I27" s="76"/>
      <c r="J27" s="76"/>
      <c r="K27" s="76"/>
      <c r="L27" s="76"/>
      <c r="M27" s="77"/>
      <c r="N27" s="52" t="s">
        <v>62</v>
      </c>
      <c r="O27" s="78">
        <f>O26</f>
        <v>2126901.2</v>
      </c>
      <c r="P27" s="79"/>
      <c r="Q27" s="79"/>
      <c r="R27" s="79"/>
      <c r="S27" s="79"/>
      <c r="T27" s="79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I11:N11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3" workbookViewId="0">
      <selection activeCell="A13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.2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/>
      <c r="K2" s="7"/>
      <c r="L2" s="7"/>
      <c r="M2" s="7"/>
      <c r="N2" s="7"/>
      <c r="O2" s="59" t="s">
        <v>4</v>
      </c>
      <c r="P2" s="59"/>
      <c r="Q2" s="80">
        <v>12788</v>
      </c>
      <c r="R2" s="60" t="s">
        <v>5</v>
      </c>
      <c r="S2" s="60"/>
      <c r="T2" s="81">
        <v>2020030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19730865.26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63</v>
      </c>
      <c r="K3" s="20"/>
      <c r="L3" s="20"/>
      <c r="M3" s="20"/>
      <c r="N3" s="20"/>
      <c r="O3" s="6" t="s">
        <v>11</v>
      </c>
      <c r="P3" s="6"/>
      <c r="Q3" s="20" t="s">
        <v>12</v>
      </c>
      <c r="R3" s="83" t="s">
        <v>13</v>
      </c>
      <c r="S3" s="84"/>
      <c r="T3" s="85" t="s">
        <v>14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1" t="s">
        <v>20</v>
      </c>
      <c r="R4" s="9" t="s">
        <v>21</v>
      </c>
      <c r="S4" s="61" t="s">
        <v>22</v>
      </c>
      <c r="T4" s="86" t="s">
        <v>23</v>
      </c>
      <c r="U4" s="87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88" t="s">
        <v>30</v>
      </c>
      <c r="R5" s="89"/>
      <c r="S5" s="89"/>
      <c r="T5" s="86" t="s">
        <v>31</v>
      </c>
      <c r="U5" s="90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1" t="s">
        <v>38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0" t="s">
        <v>46</v>
      </c>
      <c r="L7" s="60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44173</v>
      </c>
      <c r="C8" s="22"/>
      <c r="D8" s="23">
        <v>300000</v>
      </c>
      <c r="E8" s="24" t="s">
        <v>51</v>
      </c>
      <c r="F8" s="24"/>
      <c r="G8" s="25"/>
      <c r="H8" s="26"/>
      <c r="I8" s="25"/>
      <c r="J8" s="36"/>
      <c r="K8" s="20"/>
      <c r="L8" s="20"/>
      <c r="M8" s="25"/>
      <c r="N8" s="61" t="s">
        <v>52</v>
      </c>
      <c r="O8" s="62"/>
      <c r="P8" s="9"/>
      <c r="Q8" s="93" t="s">
        <v>53</v>
      </c>
      <c r="R8" s="9">
        <v>480000</v>
      </c>
      <c r="S8" s="9"/>
      <c r="T8" s="94">
        <v>212000</v>
      </c>
      <c r="U8" s="4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3"/>
      <c r="E9" s="28"/>
      <c r="F9" s="28"/>
      <c r="G9" s="29"/>
      <c r="H9" s="26"/>
      <c r="I9" s="25"/>
      <c r="J9" s="36"/>
      <c r="K9" s="48"/>
      <c r="L9" s="48"/>
      <c r="M9" s="25"/>
      <c r="N9" s="61"/>
      <c r="O9" s="62"/>
      <c r="P9" s="9"/>
      <c r="Q9" s="93" t="s">
        <v>54</v>
      </c>
      <c r="R9" s="9">
        <v>480000</v>
      </c>
      <c r="S9" s="9"/>
      <c r="T9" s="94">
        <v>88000</v>
      </c>
      <c r="U9" s="48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2</v>
      </c>
      <c r="B10" s="21">
        <v>44234</v>
      </c>
      <c r="C10" s="22">
        <v>3470000</v>
      </c>
      <c r="D10" s="23"/>
      <c r="E10" s="28" t="s">
        <v>64</v>
      </c>
      <c r="F10" s="24" t="s">
        <v>65</v>
      </c>
      <c r="G10" s="29"/>
      <c r="H10" s="109">
        <v>0.01</v>
      </c>
      <c r="I10" s="67">
        <f>C10*H10</f>
        <v>34700</v>
      </c>
      <c r="J10" s="69" t="s">
        <v>81</v>
      </c>
      <c r="K10" s="71"/>
      <c r="L10" s="71"/>
      <c r="M10" s="67">
        <v>150</v>
      </c>
      <c r="N10" s="70" t="s">
        <v>82</v>
      </c>
      <c r="O10" s="62"/>
      <c r="P10" s="9"/>
      <c r="Q10" s="93" t="s">
        <v>67</v>
      </c>
      <c r="R10" s="9">
        <v>680930</v>
      </c>
      <c r="S10" s="9">
        <v>311730</v>
      </c>
      <c r="T10" s="94">
        <v>311730</v>
      </c>
      <c r="U10" s="48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20"/>
      <c r="B11" s="21"/>
      <c r="C11" s="27"/>
      <c r="D11" s="23"/>
      <c r="E11" s="28"/>
      <c r="F11" s="28"/>
      <c r="G11" s="30"/>
      <c r="H11" s="109"/>
      <c r="I11" s="110" t="s">
        <v>68</v>
      </c>
      <c r="J11" s="111"/>
      <c r="K11" s="111"/>
      <c r="L11" s="111"/>
      <c r="M11" s="111"/>
      <c r="N11" s="112"/>
      <c r="O11" s="63"/>
      <c r="P11" s="64"/>
      <c r="Q11" s="93" t="s">
        <v>69</v>
      </c>
      <c r="R11" s="9">
        <v>259440</v>
      </c>
      <c r="S11" s="9">
        <v>31727.2</v>
      </c>
      <c r="T11" s="94">
        <v>31727.2</v>
      </c>
      <c r="U11" s="48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20"/>
      <c r="B12" s="21"/>
      <c r="C12" s="22"/>
      <c r="D12" s="23"/>
      <c r="E12" s="24"/>
      <c r="F12" s="28"/>
      <c r="G12" s="30"/>
      <c r="H12" s="109"/>
      <c r="I12" s="67"/>
      <c r="J12" s="113"/>
      <c r="K12" s="71"/>
      <c r="L12" s="71"/>
      <c r="M12" s="67">
        <v>500</v>
      </c>
      <c r="N12" s="70" t="s">
        <v>83</v>
      </c>
      <c r="O12" s="62"/>
      <c r="P12" s="9"/>
      <c r="Q12" s="93" t="s">
        <v>71</v>
      </c>
      <c r="R12" s="9">
        <v>480000</v>
      </c>
      <c r="S12" s="9"/>
      <c r="T12" s="94">
        <v>287000</v>
      </c>
      <c r="U12" s="48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8"/>
      <c r="F13" s="28"/>
      <c r="G13" s="30"/>
      <c r="H13" s="26"/>
      <c r="I13" s="25"/>
      <c r="J13" s="30"/>
      <c r="K13" s="48"/>
      <c r="L13" s="48"/>
      <c r="M13" s="25"/>
      <c r="N13" s="61"/>
      <c r="O13" s="65"/>
      <c r="P13" s="64"/>
      <c r="Q13" s="93" t="s">
        <v>53</v>
      </c>
      <c r="R13" s="9">
        <v>480000</v>
      </c>
      <c r="S13" s="9"/>
      <c r="T13" s="94">
        <v>236354</v>
      </c>
      <c r="U13" s="48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6" customHeight="1" spans="1:16384">
      <c r="A14" s="20"/>
      <c r="B14" s="31"/>
      <c r="C14" s="22"/>
      <c r="D14" s="23"/>
      <c r="E14" s="28"/>
      <c r="F14" s="28"/>
      <c r="G14" s="30"/>
      <c r="H14" s="26"/>
      <c r="I14" s="25"/>
      <c r="J14" s="30"/>
      <c r="K14" s="20"/>
      <c r="L14" s="20"/>
      <c r="M14" s="25"/>
      <c r="N14" s="61"/>
      <c r="O14" s="62"/>
      <c r="P14" s="9"/>
      <c r="Q14" s="95" t="s">
        <v>72</v>
      </c>
      <c r="R14" s="9">
        <v>5120</v>
      </c>
      <c r="S14" s="9"/>
      <c r="T14" s="94">
        <v>5120</v>
      </c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/>
      <c r="B15" s="32"/>
      <c r="C15" s="22"/>
      <c r="D15" s="33"/>
      <c r="E15" s="28"/>
      <c r="F15" s="28"/>
      <c r="G15" s="30"/>
      <c r="H15" s="26"/>
      <c r="I15" s="25"/>
      <c r="J15" s="30"/>
      <c r="K15" s="48"/>
      <c r="L15" s="48"/>
      <c r="M15" s="25"/>
      <c r="N15" s="61"/>
      <c r="O15" s="62"/>
      <c r="P15" s="9"/>
      <c r="Q15" s="93" t="s">
        <v>73</v>
      </c>
      <c r="R15" s="9">
        <v>30000</v>
      </c>
      <c r="S15" s="9"/>
      <c r="T15" s="94">
        <v>30000</v>
      </c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20"/>
      <c r="B16" s="31"/>
      <c r="C16" s="22"/>
      <c r="D16" s="34"/>
      <c r="E16" s="28"/>
      <c r="F16" s="28"/>
      <c r="G16" s="29"/>
      <c r="H16" s="26"/>
      <c r="I16" s="25"/>
      <c r="J16" s="25"/>
      <c r="K16" s="20"/>
      <c r="L16" s="20"/>
      <c r="M16" s="25"/>
      <c r="N16" s="61"/>
      <c r="O16" s="25"/>
      <c r="P16" s="61"/>
      <c r="Q16" s="95" t="s">
        <v>74</v>
      </c>
      <c r="R16" s="9">
        <v>30000</v>
      </c>
      <c r="S16" s="9"/>
      <c r="T16" s="97">
        <v>30000</v>
      </c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6" customHeight="1" spans="1:16384">
      <c r="A17" s="20"/>
      <c r="B17" s="35"/>
      <c r="C17" s="22"/>
      <c r="D17" s="34"/>
      <c r="E17" s="36"/>
      <c r="F17" s="37"/>
      <c r="G17" s="38"/>
      <c r="H17" s="39"/>
      <c r="I17" s="25"/>
      <c r="J17" s="25"/>
      <c r="K17" s="25"/>
      <c r="L17" s="25"/>
      <c r="M17" s="25"/>
      <c r="N17" s="61"/>
      <c r="O17" s="25"/>
      <c r="P17" s="61"/>
      <c r="Q17" s="95" t="s">
        <v>75</v>
      </c>
      <c r="R17" s="9">
        <v>300000</v>
      </c>
      <c r="S17" s="9">
        <v>298650</v>
      </c>
      <c r="T17" s="97">
        <v>298650</v>
      </c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4" customHeight="1" spans="1:16384">
      <c r="A18" s="20"/>
      <c r="B18" s="35"/>
      <c r="C18" s="22"/>
      <c r="D18" s="34"/>
      <c r="E18" s="28"/>
      <c r="F18" s="28"/>
      <c r="G18" s="38"/>
      <c r="H18" s="40"/>
      <c r="I18" s="25"/>
      <c r="J18" s="25"/>
      <c r="K18" s="36"/>
      <c r="L18" s="36"/>
      <c r="M18" s="25"/>
      <c r="N18" s="61"/>
      <c r="O18" s="25"/>
      <c r="P18" s="61"/>
      <c r="Q18" s="95" t="s">
        <v>76</v>
      </c>
      <c r="R18" s="9">
        <v>343000</v>
      </c>
      <c r="S18" s="9"/>
      <c r="T18" s="97">
        <v>332380</v>
      </c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5" customHeight="1" spans="1:16384">
      <c r="A19" s="20"/>
      <c r="B19" s="35"/>
      <c r="C19" s="41"/>
      <c r="D19" s="34"/>
      <c r="E19" s="36"/>
      <c r="F19" s="37"/>
      <c r="G19" s="38"/>
      <c r="H19" s="39"/>
      <c r="I19" s="25"/>
      <c r="J19" s="25"/>
      <c r="K19" s="25"/>
      <c r="L19" s="25"/>
      <c r="M19" s="25"/>
      <c r="N19" s="61"/>
      <c r="O19" s="25"/>
      <c r="P19" s="61"/>
      <c r="Q19" s="95" t="s">
        <v>77</v>
      </c>
      <c r="R19" s="9">
        <v>46200</v>
      </c>
      <c r="S19" s="9"/>
      <c r="T19" s="97">
        <v>46200</v>
      </c>
      <c r="U19" s="98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20"/>
      <c r="B20" s="35"/>
      <c r="C20" s="22"/>
      <c r="D20" s="34"/>
      <c r="E20" s="28"/>
      <c r="F20" s="28"/>
      <c r="G20" s="38"/>
      <c r="H20" s="40"/>
      <c r="I20" s="25"/>
      <c r="J20" s="25"/>
      <c r="K20" s="25"/>
      <c r="L20" s="25"/>
      <c r="M20" s="25"/>
      <c r="N20" s="61"/>
      <c r="O20" s="25"/>
      <c r="P20" s="61"/>
      <c r="Q20" s="95" t="s">
        <v>78</v>
      </c>
      <c r="R20" s="9">
        <v>17400</v>
      </c>
      <c r="S20" s="9"/>
      <c r="T20" s="97">
        <v>17400</v>
      </c>
      <c r="U20" s="98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/>
      <c r="B21" s="35"/>
      <c r="C21" s="22"/>
      <c r="D21" s="34"/>
      <c r="E21" s="28"/>
      <c r="F21" s="28"/>
      <c r="G21" s="38"/>
      <c r="H21" s="40"/>
      <c r="I21" s="25"/>
      <c r="J21" s="25"/>
      <c r="K21" s="25"/>
      <c r="L21" s="25"/>
      <c r="M21" s="25"/>
      <c r="N21" s="61"/>
      <c r="O21" s="25"/>
      <c r="P21" s="61"/>
      <c r="Q21" s="95" t="s">
        <v>79</v>
      </c>
      <c r="R21" s="9">
        <v>750000</v>
      </c>
      <c r="S21" s="9"/>
      <c r="T21" s="97">
        <v>100000</v>
      </c>
      <c r="U21" s="9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2" customHeight="1" spans="1:16384">
      <c r="A22" s="20"/>
      <c r="B22" s="35"/>
      <c r="C22" s="22"/>
      <c r="D22" s="34"/>
      <c r="E22" s="28"/>
      <c r="F22" s="28"/>
      <c r="G22" s="38"/>
      <c r="H22" s="40"/>
      <c r="I22" s="25"/>
      <c r="J22" s="25"/>
      <c r="K22" s="25"/>
      <c r="L22" s="25"/>
      <c r="M22" s="25"/>
      <c r="N22" s="61"/>
      <c r="O22" s="25"/>
      <c r="P22" s="61"/>
      <c r="Q22" s="95" t="s">
        <v>80</v>
      </c>
      <c r="R22" s="9">
        <v>826800</v>
      </c>
      <c r="S22" s="9"/>
      <c r="T22" s="97">
        <v>400340</v>
      </c>
      <c r="U22" s="98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2" customHeight="1" spans="1:16384">
      <c r="A23" s="71">
        <v>3</v>
      </c>
      <c r="B23" s="105">
        <v>44265</v>
      </c>
      <c r="C23" s="106"/>
      <c r="D23" s="107"/>
      <c r="E23" s="108"/>
      <c r="F23" s="108"/>
      <c r="G23" s="46"/>
      <c r="H23" s="47"/>
      <c r="I23" s="67"/>
      <c r="J23" s="69"/>
      <c r="K23" s="67">
        <v>55520</v>
      </c>
      <c r="L23" s="69" t="s">
        <v>84</v>
      </c>
      <c r="M23" s="67"/>
      <c r="N23" s="70"/>
      <c r="O23" s="67"/>
      <c r="P23" s="70"/>
      <c r="Q23" s="99" t="s">
        <v>85</v>
      </c>
      <c r="R23" s="100">
        <v>124800</v>
      </c>
      <c r="S23" s="100">
        <v>136041.83</v>
      </c>
      <c r="T23" s="101">
        <v>136041.83</v>
      </c>
      <c r="U23" s="98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71"/>
      <c r="B24" s="105"/>
      <c r="C24" s="106"/>
      <c r="D24" s="107"/>
      <c r="E24" s="108"/>
      <c r="F24" s="108"/>
      <c r="G24" s="46"/>
      <c r="H24" s="47"/>
      <c r="I24" s="67"/>
      <c r="J24" s="67"/>
      <c r="K24" s="67"/>
      <c r="L24" s="69"/>
      <c r="M24" s="67"/>
      <c r="N24" s="70"/>
      <c r="O24" s="67"/>
      <c r="P24" s="70"/>
      <c r="Q24" s="99"/>
      <c r="R24" s="100"/>
      <c r="S24" s="100"/>
      <c r="T24" s="101"/>
      <c r="U24" s="98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49">
        <f>SUM(C8:C24)</f>
        <v>3470000</v>
      </c>
      <c r="D25" s="50">
        <f>SUM(D8:D24)</f>
        <v>300000</v>
      </c>
      <c r="E25" s="51"/>
      <c r="F25" s="51"/>
      <c r="G25" s="51"/>
      <c r="H25" s="49" t="s">
        <v>56</v>
      </c>
      <c r="I25" s="62">
        <f>SUM(I8:I24)</f>
        <v>34700</v>
      </c>
      <c r="J25" s="51"/>
      <c r="K25" s="62">
        <f>SUM(K12:K24)</f>
        <v>55520</v>
      </c>
      <c r="L25" s="62"/>
      <c r="M25" s="62">
        <f>SUM(M8:M24)</f>
        <v>650</v>
      </c>
      <c r="N25" s="49" t="s">
        <v>56</v>
      </c>
      <c r="O25" s="62">
        <f>SUM(O8:O24)</f>
        <v>0</v>
      </c>
      <c r="P25" s="49" t="s">
        <v>56</v>
      </c>
      <c r="Q25" s="49" t="s">
        <v>56</v>
      </c>
      <c r="R25" s="49"/>
      <c r="S25" s="49"/>
      <c r="T25" s="62">
        <f>SUM(T8:T24)</f>
        <v>2562943.03</v>
      </c>
      <c r="U25" s="102">
        <f>D25+C25-T25-I25-K25-M25-O25</f>
        <v>1116186.97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2" t="s">
        <v>57</v>
      </c>
      <c r="B26" s="52"/>
      <c r="C26" s="52" t="s">
        <v>58</v>
      </c>
      <c r="D26" s="52"/>
      <c r="E26" s="52"/>
      <c r="F26" s="53">
        <f>O26</f>
        <v>136041.83</v>
      </c>
      <c r="G26" s="54"/>
      <c r="H26" s="55" t="s">
        <v>59</v>
      </c>
      <c r="I26" s="72"/>
      <c r="J26" s="72"/>
      <c r="K26" s="72"/>
      <c r="L26" s="72"/>
      <c r="M26" s="73"/>
      <c r="N26" s="52" t="s">
        <v>60</v>
      </c>
      <c r="O26" s="74">
        <v>136041.83</v>
      </c>
      <c r="P26" s="75"/>
      <c r="Q26" s="75"/>
      <c r="R26" s="75"/>
      <c r="S26" s="75"/>
      <c r="T26" s="75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2"/>
      <c r="B27" s="52"/>
      <c r="C27" s="52" t="s">
        <v>61</v>
      </c>
      <c r="D27" s="52"/>
      <c r="E27" s="52"/>
      <c r="F27" s="53">
        <v>0</v>
      </c>
      <c r="G27" s="54"/>
      <c r="H27" s="56"/>
      <c r="I27" s="76"/>
      <c r="J27" s="76"/>
      <c r="K27" s="76"/>
      <c r="L27" s="76"/>
      <c r="M27" s="77"/>
      <c r="N27" s="52" t="s">
        <v>62</v>
      </c>
      <c r="O27" s="78">
        <f>O26</f>
        <v>136041.83</v>
      </c>
      <c r="P27" s="79"/>
      <c r="Q27" s="79"/>
      <c r="R27" s="79"/>
      <c r="S27" s="79"/>
      <c r="T27" s="79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I11:N11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opLeftCell="H16" workbookViewId="0">
      <selection activeCell="T25" sqref="T25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.2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/>
      <c r="K2" s="7"/>
      <c r="L2" s="7"/>
      <c r="M2" s="7"/>
      <c r="N2" s="7"/>
      <c r="O2" s="59" t="s">
        <v>4</v>
      </c>
      <c r="P2" s="59"/>
      <c r="Q2" s="80">
        <v>12788</v>
      </c>
      <c r="R2" s="60" t="s">
        <v>5</v>
      </c>
      <c r="S2" s="60"/>
      <c r="T2" s="81">
        <v>2020030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19730865.26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63</v>
      </c>
      <c r="K3" s="20"/>
      <c r="L3" s="20"/>
      <c r="M3" s="20"/>
      <c r="N3" s="20"/>
      <c r="O3" s="6" t="s">
        <v>11</v>
      </c>
      <c r="P3" s="6"/>
      <c r="Q3" s="20" t="s">
        <v>12</v>
      </c>
      <c r="R3" s="83" t="s">
        <v>13</v>
      </c>
      <c r="S3" s="84"/>
      <c r="T3" s="85" t="s">
        <v>14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1" t="s">
        <v>20</v>
      </c>
      <c r="R4" s="9" t="s">
        <v>21</v>
      </c>
      <c r="S4" s="61" t="s">
        <v>22</v>
      </c>
      <c r="T4" s="86" t="s">
        <v>23</v>
      </c>
      <c r="U4" s="87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88" t="s">
        <v>30</v>
      </c>
      <c r="R5" s="89"/>
      <c r="S5" s="89"/>
      <c r="T5" s="86" t="s">
        <v>31</v>
      </c>
      <c r="U5" s="90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1" t="s">
        <v>38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0" t="s">
        <v>46</v>
      </c>
      <c r="L7" s="60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44173</v>
      </c>
      <c r="C8" s="22"/>
      <c r="D8" s="23">
        <v>300000</v>
      </c>
      <c r="E8" s="24" t="s">
        <v>51</v>
      </c>
      <c r="F8" s="24"/>
      <c r="G8" s="25"/>
      <c r="H8" s="26"/>
      <c r="I8" s="25"/>
      <c r="J8" s="36"/>
      <c r="K8" s="20"/>
      <c r="L8" s="20"/>
      <c r="M8" s="25"/>
      <c r="N8" s="61" t="s">
        <v>52</v>
      </c>
      <c r="O8" s="62"/>
      <c r="P8" s="9"/>
      <c r="Q8" s="93" t="s">
        <v>53</v>
      </c>
      <c r="R8" s="9">
        <v>480000</v>
      </c>
      <c r="S8" s="9"/>
      <c r="T8" s="94">
        <v>212000</v>
      </c>
      <c r="U8" s="4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3"/>
      <c r="E9" s="28"/>
      <c r="F9" s="28"/>
      <c r="G9" s="29"/>
      <c r="H9" s="26"/>
      <c r="I9" s="25"/>
      <c r="J9" s="36"/>
      <c r="K9" s="48"/>
      <c r="L9" s="48"/>
      <c r="M9" s="25"/>
      <c r="N9" s="61"/>
      <c r="O9" s="62"/>
      <c r="P9" s="9"/>
      <c r="Q9" s="93" t="s">
        <v>54</v>
      </c>
      <c r="R9" s="9">
        <v>480000</v>
      </c>
      <c r="S9" s="9"/>
      <c r="T9" s="94">
        <v>88000</v>
      </c>
      <c r="U9" s="48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2</v>
      </c>
      <c r="B10" s="21">
        <v>44234</v>
      </c>
      <c r="C10" s="22">
        <v>3470000</v>
      </c>
      <c r="D10" s="23"/>
      <c r="E10" s="28" t="s">
        <v>64</v>
      </c>
      <c r="F10" s="24" t="s">
        <v>65</v>
      </c>
      <c r="G10" s="29"/>
      <c r="H10" s="109">
        <v>0.01</v>
      </c>
      <c r="I10" s="67">
        <f>C10*H10</f>
        <v>34700</v>
      </c>
      <c r="J10" s="69" t="s">
        <v>81</v>
      </c>
      <c r="K10" s="71"/>
      <c r="L10" s="71"/>
      <c r="M10" s="67">
        <v>150</v>
      </c>
      <c r="N10" s="70" t="s">
        <v>82</v>
      </c>
      <c r="O10" s="62"/>
      <c r="P10" s="9"/>
      <c r="Q10" s="93" t="s">
        <v>67</v>
      </c>
      <c r="R10" s="9">
        <v>680930</v>
      </c>
      <c r="S10" s="9">
        <v>311730</v>
      </c>
      <c r="T10" s="94">
        <v>311730</v>
      </c>
      <c r="U10" s="48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20"/>
      <c r="B11" s="21"/>
      <c r="C11" s="27"/>
      <c r="D11" s="23"/>
      <c r="E11" s="28"/>
      <c r="F11" s="28"/>
      <c r="G11" s="30"/>
      <c r="H11" s="109"/>
      <c r="I11" s="110" t="s">
        <v>68</v>
      </c>
      <c r="J11" s="111"/>
      <c r="K11" s="111"/>
      <c r="L11" s="111"/>
      <c r="M11" s="111"/>
      <c r="N11" s="112"/>
      <c r="O11" s="63"/>
      <c r="P11" s="64"/>
      <c r="Q11" s="93" t="s">
        <v>69</v>
      </c>
      <c r="R11" s="9">
        <v>259440</v>
      </c>
      <c r="S11" s="9">
        <v>31727.2</v>
      </c>
      <c r="T11" s="94">
        <v>31727.2</v>
      </c>
      <c r="U11" s="48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20"/>
      <c r="B12" s="21"/>
      <c r="C12" s="22"/>
      <c r="D12" s="23"/>
      <c r="E12" s="24"/>
      <c r="F12" s="28"/>
      <c r="G12" s="30"/>
      <c r="H12" s="109"/>
      <c r="I12" s="67"/>
      <c r="J12" s="113"/>
      <c r="K12" s="71"/>
      <c r="L12" s="71"/>
      <c r="M12" s="67">
        <v>500</v>
      </c>
      <c r="N12" s="70" t="s">
        <v>83</v>
      </c>
      <c r="O12" s="62"/>
      <c r="P12" s="9"/>
      <c r="Q12" s="93" t="s">
        <v>71</v>
      </c>
      <c r="R12" s="9">
        <v>480000</v>
      </c>
      <c r="S12" s="9"/>
      <c r="T12" s="94">
        <v>287000</v>
      </c>
      <c r="U12" s="48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8"/>
      <c r="F13" s="28"/>
      <c r="G13" s="30"/>
      <c r="H13" s="26"/>
      <c r="I13" s="25"/>
      <c r="J13" s="30"/>
      <c r="K13" s="48"/>
      <c r="L13" s="48"/>
      <c r="M13" s="25"/>
      <c r="N13" s="61"/>
      <c r="O13" s="65"/>
      <c r="P13" s="64"/>
      <c r="Q13" s="93" t="s">
        <v>53</v>
      </c>
      <c r="R13" s="9">
        <v>480000</v>
      </c>
      <c r="S13" s="9"/>
      <c r="T13" s="94">
        <v>236354</v>
      </c>
      <c r="U13" s="48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6" customHeight="1" spans="1:16384">
      <c r="A14" s="20"/>
      <c r="B14" s="31"/>
      <c r="C14" s="22"/>
      <c r="D14" s="23"/>
      <c r="E14" s="28"/>
      <c r="F14" s="28"/>
      <c r="G14" s="30"/>
      <c r="H14" s="26"/>
      <c r="I14" s="25"/>
      <c r="J14" s="30"/>
      <c r="K14" s="20"/>
      <c r="L14" s="20"/>
      <c r="M14" s="25"/>
      <c r="N14" s="61"/>
      <c r="O14" s="62"/>
      <c r="P14" s="9"/>
      <c r="Q14" s="95" t="s">
        <v>72</v>
      </c>
      <c r="R14" s="9">
        <v>5120</v>
      </c>
      <c r="S14" s="9"/>
      <c r="T14" s="94">
        <v>5120</v>
      </c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/>
      <c r="B15" s="32"/>
      <c r="C15" s="22"/>
      <c r="D15" s="33"/>
      <c r="E15" s="28"/>
      <c r="F15" s="28"/>
      <c r="G15" s="30"/>
      <c r="H15" s="26"/>
      <c r="I15" s="25"/>
      <c r="J15" s="30"/>
      <c r="K15" s="48"/>
      <c r="L15" s="48"/>
      <c r="M15" s="25"/>
      <c r="N15" s="61"/>
      <c r="O15" s="62"/>
      <c r="P15" s="9"/>
      <c r="Q15" s="93" t="s">
        <v>73</v>
      </c>
      <c r="R15" s="9">
        <v>30000</v>
      </c>
      <c r="S15" s="9"/>
      <c r="T15" s="94">
        <v>30000</v>
      </c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20"/>
      <c r="B16" s="31"/>
      <c r="C16" s="22"/>
      <c r="D16" s="34"/>
      <c r="E16" s="28"/>
      <c r="F16" s="28"/>
      <c r="G16" s="29"/>
      <c r="H16" s="26"/>
      <c r="I16" s="25"/>
      <c r="J16" s="25"/>
      <c r="K16" s="20"/>
      <c r="L16" s="20"/>
      <c r="M16" s="25"/>
      <c r="N16" s="61"/>
      <c r="O16" s="25"/>
      <c r="P16" s="61"/>
      <c r="Q16" s="95" t="s">
        <v>74</v>
      </c>
      <c r="R16" s="9">
        <v>30000</v>
      </c>
      <c r="S16" s="9"/>
      <c r="T16" s="97">
        <v>30000</v>
      </c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6" customHeight="1" spans="1:16384">
      <c r="A17" s="20"/>
      <c r="B17" s="35"/>
      <c r="C17" s="22"/>
      <c r="D17" s="34"/>
      <c r="E17" s="36"/>
      <c r="F17" s="37"/>
      <c r="G17" s="38"/>
      <c r="H17" s="39"/>
      <c r="I17" s="25"/>
      <c r="J17" s="25"/>
      <c r="K17" s="25"/>
      <c r="L17" s="25"/>
      <c r="M17" s="25"/>
      <c r="N17" s="61"/>
      <c r="O17" s="25"/>
      <c r="P17" s="61"/>
      <c r="Q17" s="95" t="s">
        <v>75</v>
      </c>
      <c r="R17" s="9">
        <v>300000</v>
      </c>
      <c r="S17" s="9">
        <v>298650</v>
      </c>
      <c r="T17" s="97">
        <v>298650</v>
      </c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4" customHeight="1" spans="1:16384">
      <c r="A18" s="20"/>
      <c r="B18" s="35"/>
      <c r="C18" s="22"/>
      <c r="D18" s="34"/>
      <c r="E18" s="28"/>
      <c r="F18" s="28"/>
      <c r="G18" s="38"/>
      <c r="H18" s="40"/>
      <c r="I18" s="25"/>
      <c r="J18" s="25"/>
      <c r="K18" s="36"/>
      <c r="L18" s="36"/>
      <c r="M18" s="25"/>
      <c r="N18" s="61"/>
      <c r="O18" s="25"/>
      <c r="P18" s="61"/>
      <c r="Q18" s="95" t="s">
        <v>76</v>
      </c>
      <c r="R18" s="9">
        <v>343000</v>
      </c>
      <c r="S18" s="9"/>
      <c r="T18" s="97">
        <v>332380</v>
      </c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5" customHeight="1" spans="1:16384">
      <c r="A19" s="20"/>
      <c r="B19" s="35"/>
      <c r="C19" s="41"/>
      <c r="D19" s="34"/>
      <c r="E19" s="36"/>
      <c r="F19" s="37"/>
      <c r="G19" s="38"/>
      <c r="H19" s="39"/>
      <c r="I19" s="25"/>
      <c r="J19" s="25"/>
      <c r="K19" s="25"/>
      <c r="L19" s="25"/>
      <c r="M19" s="25"/>
      <c r="N19" s="61"/>
      <c r="O19" s="25"/>
      <c r="P19" s="61"/>
      <c r="Q19" s="95" t="s">
        <v>77</v>
      </c>
      <c r="R19" s="9">
        <v>46200</v>
      </c>
      <c r="S19" s="9"/>
      <c r="T19" s="97">
        <v>46200</v>
      </c>
      <c r="U19" s="98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20"/>
      <c r="B20" s="35"/>
      <c r="C20" s="22"/>
      <c r="D20" s="34"/>
      <c r="E20" s="28"/>
      <c r="F20" s="28"/>
      <c r="G20" s="38"/>
      <c r="H20" s="40"/>
      <c r="I20" s="25"/>
      <c r="J20" s="25"/>
      <c r="K20" s="25"/>
      <c r="L20" s="25"/>
      <c r="M20" s="25"/>
      <c r="N20" s="61"/>
      <c r="O20" s="25"/>
      <c r="P20" s="61"/>
      <c r="Q20" s="95" t="s">
        <v>78</v>
      </c>
      <c r="R20" s="9">
        <v>17400</v>
      </c>
      <c r="S20" s="9"/>
      <c r="T20" s="97">
        <v>17400</v>
      </c>
      <c r="U20" s="98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/>
      <c r="B21" s="35"/>
      <c r="C21" s="22"/>
      <c r="D21" s="34"/>
      <c r="E21" s="28"/>
      <c r="F21" s="28"/>
      <c r="G21" s="38"/>
      <c r="H21" s="40"/>
      <c r="I21" s="25"/>
      <c r="J21" s="25"/>
      <c r="K21" s="25"/>
      <c r="L21" s="25"/>
      <c r="M21" s="25"/>
      <c r="N21" s="61"/>
      <c r="O21" s="25"/>
      <c r="P21" s="61"/>
      <c r="Q21" s="95" t="s">
        <v>79</v>
      </c>
      <c r="R21" s="9">
        <v>750000</v>
      </c>
      <c r="S21" s="9"/>
      <c r="T21" s="97">
        <v>100000</v>
      </c>
      <c r="U21" s="9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2" customHeight="1" spans="1:16384">
      <c r="A22" s="20"/>
      <c r="B22" s="35"/>
      <c r="C22" s="22"/>
      <c r="D22" s="34"/>
      <c r="E22" s="28"/>
      <c r="F22" s="28"/>
      <c r="G22" s="38"/>
      <c r="H22" s="40"/>
      <c r="I22" s="25"/>
      <c r="J22" s="25"/>
      <c r="K22" s="25"/>
      <c r="L22" s="25"/>
      <c r="M22" s="25"/>
      <c r="N22" s="61"/>
      <c r="O22" s="25"/>
      <c r="P22" s="61"/>
      <c r="Q22" s="95" t="s">
        <v>80</v>
      </c>
      <c r="R22" s="9">
        <v>826800</v>
      </c>
      <c r="S22" s="9"/>
      <c r="T22" s="97">
        <v>400340</v>
      </c>
      <c r="U22" s="98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2" customHeight="1" spans="1:16384">
      <c r="A23" s="20">
        <v>3</v>
      </c>
      <c r="B23" s="35">
        <v>44265</v>
      </c>
      <c r="C23" s="22"/>
      <c r="D23" s="34"/>
      <c r="E23" s="28"/>
      <c r="F23" s="28"/>
      <c r="G23" s="38"/>
      <c r="H23" s="40"/>
      <c r="I23" s="25"/>
      <c r="J23" s="36"/>
      <c r="K23" s="25">
        <v>55520</v>
      </c>
      <c r="L23" s="36" t="s">
        <v>84</v>
      </c>
      <c r="M23" s="25"/>
      <c r="N23" s="61"/>
      <c r="O23" s="25"/>
      <c r="P23" s="61"/>
      <c r="Q23" s="95" t="s">
        <v>85</v>
      </c>
      <c r="R23" s="9">
        <v>124800</v>
      </c>
      <c r="S23" s="9">
        <v>136041.83</v>
      </c>
      <c r="T23" s="97">
        <v>136041.83</v>
      </c>
      <c r="U23" s="98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5" customHeight="1" spans="1:16384">
      <c r="A24" s="71">
        <v>4</v>
      </c>
      <c r="B24" s="105">
        <v>44281</v>
      </c>
      <c r="C24" s="106"/>
      <c r="D24" s="107"/>
      <c r="E24" s="108"/>
      <c r="F24" s="108"/>
      <c r="G24" s="46"/>
      <c r="H24" s="47"/>
      <c r="I24" s="67"/>
      <c r="J24" s="69"/>
      <c r="K24" s="67"/>
      <c r="L24" s="69"/>
      <c r="M24" s="67"/>
      <c r="N24" s="70"/>
      <c r="O24" s="67"/>
      <c r="P24" s="70"/>
      <c r="Q24" s="99" t="s">
        <v>86</v>
      </c>
      <c r="R24" s="100">
        <v>63038</v>
      </c>
      <c r="S24" s="100"/>
      <c r="T24" s="101">
        <v>63038</v>
      </c>
      <c r="U24" s="98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4" customHeight="1" spans="1:16384">
      <c r="A25" s="71"/>
      <c r="B25" s="105"/>
      <c r="C25" s="106"/>
      <c r="D25" s="107"/>
      <c r="E25" s="108"/>
      <c r="F25" s="108"/>
      <c r="G25" s="46"/>
      <c r="H25" s="47"/>
      <c r="I25" s="67"/>
      <c r="J25" s="67"/>
      <c r="K25" s="67"/>
      <c r="L25" s="69"/>
      <c r="M25" s="67"/>
      <c r="N25" s="70"/>
      <c r="O25" s="67"/>
      <c r="P25" s="70"/>
      <c r="Q25" s="99" t="s">
        <v>87</v>
      </c>
      <c r="R25" s="100">
        <v>14000</v>
      </c>
      <c r="S25" s="100"/>
      <c r="T25" s="101">
        <v>14000</v>
      </c>
      <c r="U25" s="98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" t="s">
        <v>55</v>
      </c>
      <c r="B26" s="6"/>
      <c r="C26" s="49">
        <f>SUM(C8:C25)</f>
        <v>3470000</v>
      </c>
      <c r="D26" s="50">
        <f>SUM(D8:D25)</f>
        <v>300000</v>
      </c>
      <c r="E26" s="51"/>
      <c r="F26" s="51"/>
      <c r="G26" s="51"/>
      <c r="H26" s="49" t="s">
        <v>56</v>
      </c>
      <c r="I26" s="62">
        <f>SUM(I8:I25)</f>
        <v>34700</v>
      </c>
      <c r="J26" s="51"/>
      <c r="K26" s="62">
        <f>SUM(K12:K25)</f>
        <v>55520</v>
      </c>
      <c r="L26" s="62"/>
      <c r="M26" s="62">
        <f>SUM(M8:M25)</f>
        <v>650</v>
      </c>
      <c r="N26" s="49" t="s">
        <v>56</v>
      </c>
      <c r="O26" s="62">
        <f>SUM(O8:O25)</f>
        <v>0</v>
      </c>
      <c r="P26" s="49" t="s">
        <v>56</v>
      </c>
      <c r="Q26" s="49" t="s">
        <v>56</v>
      </c>
      <c r="R26" s="49"/>
      <c r="S26" s="49"/>
      <c r="T26" s="62">
        <f>SUM(T8:T25)</f>
        <v>2639981.03</v>
      </c>
      <c r="U26" s="102">
        <f>D26+C26-T26-I26-K26-M26-O26</f>
        <v>1039148.97</v>
      </c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2" t="s">
        <v>57</v>
      </c>
      <c r="B27" s="52"/>
      <c r="C27" s="52" t="s">
        <v>58</v>
      </c>
      <c r="D27" s="52"/>
      <c r="E27" s="52"/>
      <c r="F27" s="53">
        <f>O27</f>
        <v>77038</v>
      </c>
      <c r="G27" s="54"/>
      <c r="H27" s="55" t="s">
        <v>59</v>
      </c>
      <c r="I27" s="72"/>
      <c r="J27" s="72"/>
      <c r="K27" s="72"/>
      <c r="L27" s="72"/>
      <c r="M27" s="73"/>
      <c r="N27" s="52" t="s">
        <v>60</v>
      </c>
      <c r="O27" s="74">
        <f>T25+T24</f>
        <v>77038</v>
      </c>
      <c r="P27" s="75"/>
      <c r="Q27" s="75"/>
      <c r="R27" s="75"/>
      <c r="S27" s="75"/>
      <c r="T27" s="75"/>
      <c r="U27" s="103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52"/>
      <c r="B28" s="52"/>
      <c r="C28" s="52" t="s">
        <v>61</v>
      </c>
      <c r="D28" s="52"/>
      <c r="E28" s="52"/>
      <c r="F28" s="53">
        <v>0</v>
      </c>
      <c r="G28" s="54"/>
      <c r="H28" s="56"/>
      <c r="I28" s="76"/>
      <c r="J28" s="76"/>
      <c r="K28" s="76"/>
      <c r="L28" s="76"/>
      <c r="M28" s="77"/>
      <c r="N28" s="52" t="s">
        <v>62</v>
      </c>
      <c r="O28" s="78">
        <f>O27</f>
        <v>77038</v>
      </c>
      <c r="P28" s="79"/>
      <c r="Q28" s="79"/>
      <c r="R28" s="79"/>
      <c r="S28" s="79"/>
      <c r="T28" s="79"/>
      <c r="U28" s="10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57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I11:N11"/>
    <mergeCell ref="A26:B26"/>
    <mergeCell ref="C27:E27"/>
    <mergeCell ref="F27:G27"/>
    <mergeCell ref="O27:U27"/>
    <mergeCell ref="C28:E28"/>
    <mergeCell ref="F28:G28"/>
    <mergeCell ref="O28:U28"/>
    <mergeCell ref="A5:A7"/>
    <mergeCell ref="T5:T7"/>
    <mergeCell ref="U5:U7"/>
    <mergeCell ref="A27:B28"/>
    <mergeCell ref="H27:M28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"/>
  <sheetViews>
    <sheetView topLeftCell="A19" workbookViewId="0">
      <selection activeCell="A19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.2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/>
      <c r="K2" s="7"/>
      <c r="L2" s="7"/>
      <c r="M2" s="7"/>
      <c r="N2" s="7"/>
      <c r="O2" s="59" t="s">
        <v>4</v>
      </c>
      <c r="P2" s="59"/>
      <c r="Q2" s="80">
        <v>12788</v>
      </c>
      <c r="R2" s="60" t="s">
        <v>5</v>
      </c>
      <c r="S2" s="60"/>
      <c r="T2" s="81">
        <v>2020030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19730865.26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63</v>
      </c>
      <c r="K3" s="20"/>
      <c r="L3" s="20"/>
      <c r="M3" s="20"/>
      <c r="N3" s="20"/>
      <c r="O3" s="6" t="s">
        <v>11</v>
      </c>
      <c r="P3" s="6"/>
      <c r="Q3" s="20" t="s">
        <v>12</v>
      </c>
      <c r="R3" s="83" t="s">
        <v>13</v>
      </c>
      <c r="S3" s="84"/>
      <c r="T3" s="85" t="s">
        <v>14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1" t="s">
        <v>20</v>
      </c>
      <c r="R4" s="9" t="s">
        <v>21</v>
      </c>
      <c r="S4" s="61" t="s">
        <v>22</v>
      </c>
      <c r="T4" s="86" t="s">
        <v>23</v>
      </c>
      <c r="U4" s="87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88" t="s">
        <v>30</v>
      </c>
      <c r="R5" s="89"/>
      <c r="S5" s="89"/>
      <c r="T5" s="86" t="s">
        <v>31</v>
      </c>
      <c r="U5" s="90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1" t="s">
        <v>38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0" t="s">
        <v>46</v>
      </c>
      <c r="L7" s="60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44173</v>
      </c>
      <c r="C8" s="22"/>
      <c r="D8" s="23">
        <v>300000</v>
      </c>
      <c r="E8" s="24" t="s">
        <v>51</v>
      </c>
      <c r="F8" s="24"/>
      <c r="G8" s="25"/>
      <c r="H8" s="26"/>
      <c r="I8" s="25"/>
      <c r="J8" s="36"/>
      <c r="K8" s="20"/>
      <c r="L8" s="20"/>
      <c r="M8" s="25"/>
      <c r="N8" s="61" t="s">
        <v>52</v>
      </c>
      <c r="O8" s="62"/>
      <c r="P8" s="9"/>
      <c r="Q8" s="93" t="s">
        <v>53</v>
      </c>
      <c r="R8" s="9">
        <v>480000</v>
      </c>
      <c r="S8" s="9"/>
      <c r="T8" s="94">
        <v>212000</v>
      </c>
      <c r="U8" s="4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3"/>
      <c r="E9" s="28"/>
      <c r="F9" s="28"/>
      <c r="G9" s="29"/>
      <c r="H9" s="26"/>
      <c r="I9" s="25"/>
      <c r="J9" s="36"/>
      <c r="K9" s="48"/>
      <c r="L9" s="48"/>
      <c r="M9" s="25"/>
      <c r="N9" s="61"/>
      <c r="O9" s="62"/>
      <c r="P9" s="9"/>
      <c r="Q9" s="93" t="s">
        <v>54</v>
      </c>
      <c r="R9" s="9">
        <v>480000</v>
      </c>
      <c r="S9" s="9"/>
      <c r="T9" s="94">
        <v>88000</v>
      </c>
      <c r="U9" s="48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2</v>
      </c>
      <c r="B10" s="21">
        <v>44234</v>
      </c>
      <c r="C10" s="22">
        <v>3470000</v>
      </c>
      <c r="D10" s="23"/>
      <c r="E10" s="28" t="s">
        <v>64</v>
      </c>
      <c r="F10" s="24" t="s">
        <v>65</v>
      </c>
      <c r="G10" s="29"/>
      <c r="H10" s="26">
        <v>0.01</v>
      </c>
      <c r="I10" s="25">
        <f>C10*H10</f>
        <v>34700</v>
      </c>
      <c r="J10" s="36" t="s">
        <v>81</v>
      </c>
      <c r="K10" s="20"/>
      <c r="L10" s="20"/>
      <c r="M10" s="25">
        <v>150</v>
      </c>
      <c r="N10" s="61" t="s">
        <v>82</v>
      </c>
      <c r="O10" s="62"/>
      <c r="P10" s="9"/>
      <c r="Q10" s="93" t="s">
        <v>67</v>
      </c>
      <c r="R10" s="9">
        <v>680930</v>
      </c>
      <c r="S10" s="9">
        <v>311730</v>
      </c>
      <c r="T10" s="94">
        <v>311730</v>
      </c>
      <c r="U10" s="48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20"/>
      <c r="B11" s="21"/>
      <c r="C11" s="27"/>
      <c r="D11" s="23"/>
      <c r="E11" s="28"/>
      <c r="F11" s="28"/>
      <c r="G11" s="30"/>
      <c r="H11" s="26"/>
      <c r="I11" s="29"/>
      <c r="J11" s="29"/>
      <c r="K11" s="29"/>
      <c r="L11" s="29"/>
      <c r="M11" s="29"/>
      <c r="N11" s="38" t="s">
        <v>68</v>
      </c>
      <c r="O11" s="63"/>
      <c r="P11" s="64"/>
      <c r="Q11" s="93" t="s">
        <v>69</v>
      </c>
      <c r="R11" s="9">
        <v>259440</v>
      </c>
      <c r="S11" s="9">
        <v>31727.2</v>
      </c>
      <c r="T11" s="94">
        <v>31727.2</v>
      </c>
      <c r="U11" s="48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20"/>
      <c r="B12" s="21"/>
      <c r="C12" s="22"/>
      <c r="D12" s="23"/>
      <c r="E12" s="24"/>
      <c r="F12" s="28"/>
      <c r="G12" s="30"/>
      <c r="H12" s="26"/>
      <c r="I12" s="25"/>
      <c r="J12" s="30"/>
      <c r="K12" s="20"/>
      <c r="L12" s="20"/>
      <c r="M12" s="25">
        <v>500</v>
      </c>
      <c r="N12" s="61" t="s">
        <v>83</v>
      </c>
      <c r="O12" s="62"/>
      <c r="P12" s="9"/>
      <c r="Q12" s="93" t="s">
        <v>71</v>
      </c>
      <c r="R12" s="9">
        <v>480000</v>
      </c>
      <c r="S12" s="9"/>
      <c r="T12" s="94">
        <v>287000</v>
      </c>
      <c r="U12" s="48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8"/>
      <c r="F13" s="28"/>
      <c r="G13" s="30"/>
      <c r="H13" s="26"/>
      <c r="I13" s="25"/>
      <c r="J13" s="30"/>
      <c r="K13" s="48"/>
      <c r="L13" s="48"/>
      <c r="M13" s="25"/>
      <c r="N13" s="61"/>
      <c r="O13" s="65"/>
      <c r="P13" s="64"/>
      <c r="Q13" s="93" t="s">
        <v>53</v>
      </c>
      <c r="R13" s="9">
        <v>480000</v>
      </c>
      <c r="S13" s="9"/>
      <c r="T13" s="94">
        <v>236354</v>
      </c>
      <c r="U13" s="48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6" customHeight="1" spans="1:16384">
      <c r="A14" s="20"/>
      <c r="B14" s="31"/>
      <c r="C14" s="22"/>
      <c r="D14" s="23"/>
      <c r="E14" s="28"/>
      <c r="F14" s="28"/>
      <c r="G14" s="30"/>
      <c r="H14" s="26"/>
      <c r="I14" s="25"/>
      <c r="J14" s="30"/>
      <c r="K14" s="20"/>
      <c r="L14" s="20"/>
      <c r="M14" s="25"/>
      <c r="N14" s="61"/>
      <c r="O14" s="62"/>
      <c r="P14" s="9"/>
      <c r="Q14" s="95" t="s">
        <v>72</v>
      </c>
      <c r="R14" s="9">
        <v>5120</v>
      </c>
      <c r="S14" s="9"/>
      <c r="T14" s="94">
        <v>5120</v>
      </c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/>
      <c r="B15" s="32"/>
      <c r="C15" s="22"/>
      <c r="D15" s="33"/>
      <c r="E15" s="28"/>
      <c r="F15" s="28"/>
      <c r="G15" s="30"/>
      <c r="H15" s="26"/>
      <c r="I15" s="25"/>
      <c r="J15" s="30"/>
      <c r="K15" s="48"/>
      <c r="L15" s="48"/>
      <c r="M15" s="25"/>
      <c r="N15" s="61"/>
      <c r="O15" s="62"/>
      <c r="P15" s="9"/>
      <c r="Q15" s="93" t="s">
        <v>73</v>
      </c>
      <c r="R15" s="9">
        <v>30000</v>
      </c>
      <c r="S15" s="9"/>
      <c r="T15" s="94">
        <v>30000</v>
      </c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20"/>
      <c r="B16" s="31"/>
      <c r="C16" s="22"/>
      <c r="D16" s="34"/>
      <c r="E16" s="28"/>
      <c r="F16" s="28"/>
      <c r="G16" s="29"/>
      <c r="H16" s="26"/>
      <c r="I16" s="25"/>
      <c r="J16" s="25"/>
      <c r="K16" s="20"/>
      <c r="L16" s="20"/>
      <c r="M16" s="25"/>
      <c r="N16" s="61"/>
      <c r="O16" s="25"/>
      <c r="P16" s="61"/>
      <c r="Q16" s="95" t="s">
        <v>74</v>
      </c>
      <c r="R16" s="9">
        <v>30000</v>
      </c>
      <c r="S16" s="9"/>
      <c r="T16" s="97">
        <v>30000</v>
      </c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6" customHeight="1" spans="1:16384">
      <c r="A17" s="20"/>
      <c r="B17" s="35"/>
      <c r="C17" s="22"/>
      <c r="D17" s="34"/>
      <c r="E17" s="36"/>
      <c r="F17" s="37"/>
      <c r="G17" s="38"/>
      <c r="H17" s="39"/>
      <c r="I17" s="25"/>
      <c r="J17" s="25"/>
      <c r="K17" s="25"/>
      <c r="L17" s="25"/>
      <c r="M17" s="25"/>
      <c r="N17" s="61"/>
      <c r="O17" s="25"/>
      <c r="P17" s="61"/>
      <c r="Q17" s="95" t="s">
        <v>75</v>
      </c>
      <c r="R17" s="9">
        <v>300000</v>
      </c>
      <c r="S17" s="9">
        <v>298650</v>
      </c>
      <c r="T17" s="97">
        <v>298650</v>
      </c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4" customHeight="1" spans="1:16384">
      <c r="A18" s="20"/>
      <c r="B18" s="35"/>
      <c r="C18" s="22"/>
      <c r="D18" s="34"/>
      <c r="E18" s="28"/>
      <c r="F18" s="28"/>
      <c r="G18" s="38"/>
      <c r="H18" s="40"/>
      <c r="I18" s="25"/>
      <c r="J18" s="25"/>
      <c r="K18" s="36"/>
      <c r="L18" s="36"/>
      <c r="M18" s="25"/>
      <c r="N18" s="61"/>
      <c r="O18" s="25"/>
      <c r="P18" s="61"/>
      <c r="Q18" s="95" t="s">
        <v>76</v>
      </c>
      <c r="R18" s="9">
        <v>343000</v>
      </c>
      <c r="S18" s="9"/>
      <c r="T18" s="97">
        <v>332380</v>
      </c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5" customHeight="1" spans="1:16384">
      <c r="A19" s="20"/>
      <c r="B19" s="35"/>
      <c r="C19" s="41"/>
      <c r="D19" s="34"/>
      <c r="E19" s="36"/>
      <c r="F19" s="37"/>
      <c r="G19" s="38"/>
      <c r="H19" s="39"/>
      <c r="I19" s="25"/>
      <c r="J19" s="25"/>
      <c r="K19" s="25"/>
      <c r="L19" s="25"/>
      <c r="M19" s="25"/>
      <c r="N19" s="61"/>
      <c r="O19" s="25"/>
      <c r="P19" s="61"/>
      <c r="Q19" s="95" t="s">
        <v>77</v>
      </c>
      <c r="R19" s="9">
        <v>46200</v>
      </c>
      <c r="S19" s="9"/>
      <c r="T19" s="97">
        <v>46200</v>
      </c>
      <c r="U19" s="98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20"/>
      <c r="B20" s="35"/>
      <c r="C20" s="22"/>
      <c r="D20" s="34"/>
      <c r="E20" s="28"/>
      <c r="F20" s="28"/>
      <c r="G20" s="38"/>
      <c r="H20" s="40"/>
      <c r="I20" s="25"/>
      <c r="J20" s="25"/>
      <c r="K20" s="25"/>
      <c r="L20" s="25"/>
      <c r="M20" s="25"/>
      <c r="N20" s="61"/>
      <c r="O20" s="25"/>
      <c r="P20" s="61"/>
      <c r="Q20" s="95" t="s">
        <v>78</v>
      </c>
      <c r="R20" s="9">
        <v>17400</v>
      </c>
      <c r="S20" s="9"/>
      <c r="T20" s="97">
        <v>17400</v>
      </c>
      <c r="U20" s="98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/>
      <c r="B21" s="35"/>
      <c r="C21" s="22"/>
      <c r="D21" s="34"/>
      <c r="E21" s="28"/>
      <c r="F21" s="28"/>
      <c r="G21" s="38"/>
      <c r="H21" s="40"/>
      <c r="I21" s="25"/>
      <c r="J21" s="25"/>
      <c r="K21" s="25"/>
      <c r="L21" s="25"/>
      <c r="M21" s="25"/>
      <c r="N21" s="61"/>
      <c r="O21" s="25"/>
      <c r="P21" s="61"/>
      <c r="Q21" s="95" t="s">
        <v>79</v>
      </c>
      <c r="R21" s="9">
        <v>750000</v>
      </c>
      <c r="S21" s="9"/>
      <c r="T21" s="97">
        <v>100000</v>
      </c>
      <c r="U21" s="9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2" customHeight="1" spans="1:16384">
      <c r="A22" s="20"/>
      <c r="B22" s="35"/>
      <c r="C22" s="22"/>
      <c r="D22" s="34"/>
      <c r="E22" s="28"/>
      <c r="F22" s="28"/>
      <c r="G22" s="38"/>
      <c r="H22" s="40"/>
      <c r="I22" s="25"/>
      <c r="J22" s="25"/>
      <c r="K22" s="25"/>
      <c r="L22" s="25"/>
      <c r="M22" s="25"/>
      <c r="N22" s="61"/>
      <c r="O22" s="25"/>
      <c r="P22" s="61"/>
      <c r="Q22" s="95" t="s">
        <v>80</v>
      </c>
      <c r="R22" s="9">
        <v>826800</v>
      </c>
      <c r="S22" s="9"/>
      <c r="T22" s="97">
        <v>400340</v>
      </c>
      <c r="U22" s="98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2" customHeight="1" spans="1:16384">
      <c r="A23" s="20">
        <v>3</v>
      </c>
      <c r="B23" s="35">
        <v>44265</v>
      </c>
      <c r="C23" s="22"/>
      <c r="D23" s="34"/>
      <c r="E23" s="28"/>
      <c r="F23" s="28"/>
      <c r="G23" s="38"/>
      <c r="H23" s="40"/>
      <c r="I23" s="25"/>
      <c r="J23" s="36"/>
      <c r="K23" s="25">
        <v>55520</v>
      </c>
      <c r="L23" s="36" t="s">
        <v>84</v>
      </c>
      <c r="M23" s="25"/>
      <c r="N23" s="61"/>
      <c r="O23" s="25"/>
      <c r="P23" s="61"/>
      <c r="Q23" s="95" t="s">
        <v>85</v>
      </c>
      <c r="R23" s="9">
        <v>124800</v>
      </c>
      <c r="S23" s="9">
        <v>136041.83</v>
      </c>
      <c r="T23" s="97">
        <v>136041.83</v>
      </c>
      <c r="U23" s="98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5" customHeight="1" spans="1:16384">
      <c r="A24" s="20">
        <v>4</v>
      </c>
      <c r="B24" s="35">
        <v>44281</v>
      </c>
      <c r="C24" s="22"/>
      <c r="D24" s="34"/>
      <c r="E24" s="28"/>
      <c r="F24" s="28"/>
      <c r="G24" s="38"/>
      <c r="H24" s="40"/>
      <c r="I24" s="25"/>
      <c r="J24" s="36"/>
      <c r="K24" s="25"/>
      <c r="L24" s="36"/>
      <c r="M24" s="25"/>
      <c r="N24" s="61"/>
      <c r="O24" s="25"/>
      <c r="P24" s="61"/>
      <c r="Q24" s="95" t="s">
        <v>86</v>
      </c>
      <c r="R24" s="9">
        <v>63038</v>
      </c>
      <c r="S24" s="9"/>
      <c r="T24" s="97">
        <v>63038</v>
      </c>
      <c r="U24" s="98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4" customHeight="1" spans="1:16384">
      <c r="A25" s="20"/>
      <c r="B25" s="35"/>
      <c r="C25" s="22"/>
      <c r="D25" s="34"/>
      <c r="E25" s="28"/>
      <c r="F25" s="28"/>
      <c r="G25" s="38"/>
      <c r="H25" s="40"/>
      <c r="I25" s="25"/>
      <c r="J25" s="25"/>
      <c r="K25" s="25"/>
      <c r="L25" s="36"/>
      <c r="M25" s="25"/>
      <c r="N25" s="61"/>
      <c r="O25" s="25"/>
      <c r="P25" s="61"/>
      <c r="Q25" s="95" t="s">
        <v>87</v>
      </c>
      <c r="R25" s="9">
        <v>14000</v>
      </c>
      <c r="S25" s="9"/>
      <c r="T25" s="97">
        <v>14000</v>
      </c>
      <c r="U25" s="98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4" customHeight="1" spans="1:16384">
      <c r="A26" s="71">
        <v>5</v>
      </c>
      <c r="B26" s="105">
        <v>44294</v>
      </c>
      <c r="C26" s="106"/>
      <c r="D26" s="107"/>
      <c r="E26" s="108"/>
      <c r="F26" s="108"/>
      <c r="G26" s="46"/>
      <c r="H26" s="47"/>
      <c r="I26" s="67"/>
      <c r="J26" s="67"/>
      <c r="K26" s="67"/>
      <c r="L26" s="69"/>
      <c r="M26" s="67"/>
      <c r="N26" s="70"/>
      <c r="O26" s="67"/>
      <c r="P26" s="70"/>
      <c r="Q26" s="99" t="s">
        <v>88</v>
      </c>
      <c r="R26" s="100">
        <v>420000</v>
      </c>
      <c r="S26" s="100"/>
      <c r="T26" s="101">
        <v>255000</v>
      </c>
      <c r="U26" s="98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4" customHeight="1" spans="1:16384">
      <c r="A27" s="71"/>
      <c r="B27" s="105"/>
      <c r="C27" s="106"/>
      <c r="D27" s="107"/>
      <c r="E27" s="108"/>
      <c r="F27" s="108"/>
      <c r="G27" s="46"/>
      <c r="H27" s="47"/>
      <c r="I27" s="67"/>
      <c r="J27" s="67"/>
      <c r="K27" s="67"/>
      <c r="L27" s="69"/>
      <c r="M27" s="67"/>
      <c r="N27" s="70"/>
      <c r="O27" s="67"/>
      <c r="P27" s="70"/>
      <c r="Q27" s="99" t="s">
        <v>89</v>
      </c>
      <c r="R27" s="100">
        <v>272732.4</v>
      </c>
      <c r="S27" s="100"/>
      <c r="T27" s="101">
        <v>272732.4</v>
      </c>
      <c r="U27" s="98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4" customHeight="1" spans="1:16384">
      <c r="A28" s="71"/>
      <c r="B28" s="105"/>
      <c r="C28" s="106"/>
      <c r="D28" s="107"/>
      <c r="E28" s="108"/>
      <c r="F28" s="108"/>
      <c r="G28" s="46"/>
      <c r="H28" s="47"/>
      <c r="I28" s="67"/>
      <c r="J28" s="67"/>
      <c r="K28" s="67"/>
      <c r="L28" s="69"/>
      <c r="M28" s="67"/>
      <c r="N28" s="70"/>
      <c r="O28" s="67"/>
      <c r="P28" s="70"/>
      <c r="Q28" s="99" t="s">
        <v>90</v>
      </c>
      <c r="R28" s="100">
        <v>286750</v>
      </c>
      <c r="S28" s="100"/>
      <c r="T28" s="101">
        <v>286750</v>
      </c>
      <c r="U28" s="98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44" customHeight="1" spans="1:16384">
      <c r="A29" s="71"/>
      <c r="B29" s="105"/>
      <c r="C29" s="106"/>
      <c r="D29" s="107"/>
      <c r="E29" s="108"/>
      <c r="F29" s="108"/>
      <c r="G29" s="46"/>
      <c r="H29" s="47"/>
      <c r="I29" s="67"/>
      <c r="J29" s="67"/>
      <c r="K29" s="67"/>
      <c r="L29" s="69"/>
      <c r="M29" s="67"/>
      <c r="N29" s="70"/>
      <c r="O29" s="67"/>
      <c r="P29" s="70"/>
      <c r="Q29" s="99"/>
      <c r="R29" s="100"/>
      <c r="S29" s="100"/>
      <c r="T29" s="101"/>
      <c r="U29" s="98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44" customHeight="1" spans="1:16384">
      <c r="A30" s="71"/>
      <c r="B30" s="105"/>
      <c r="C30" s="106"/>
      <c r="D30" s="107"/>
      <c r="E30" s="108"/>
      <c r="F30" s="108"/>
      <c r="G30" s="46"/>
      <c r="H30" s="47"/>
      <c r="I30" s="67"/>
      <c r="J30" s="67"/>
      <c r="K30" s="67"/>
      <c r="L30" s="69"/>
      <c r="M30" s="67"/>
      <c r="N30" s="70"/>
      <c r="O30" s="67"/>
      <c r="P30" s="70"/>
      <c r="Q30" s="99"/>
      <c r="R30" s="100"/>
      <c r="S30" s="100"/>
      <c r="T30" s="101"/>
      <c r="U30" s="98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30" customHeight="1" spans="1:16384">
      <c r="A31" s="6" t="s">
        <v>55</v>
      </c>
      <c r="B31" s="6"/>
      <c r="C31" s="49">
        <f>SUM(C8:C30)</f>
        <v>3470000</v>
      </c>
      <c r="D31" s="50">
        <f>SUM(D8:D30)</f>
        <v>300000</v>
      </c>
      <c r="E31" s="51"/>
      <c r="F31" s="51"/>
      <c r="G31" s="51"/>
      <c r="H31" s="49" t="s">
        <v>56</v>
      </c>
      <c r="I31" s="62">
        <f>SUM(I8:I30)</f>
        <v>34700</v>
      </c>
      <c r="J31" s="51"/>
      <c r="K31" s="62">
        <f>SUM(K8:K30)</f>
        <v>55520</v>
      </c>
      <c r="L31" s="62"/>
      <c r="M31" s="62">
        <f>SUM(M8:M30)</f>
        <v>650</v>
      </c>
      <c r="N31" s="49" t="s">
        <v>56</v>
      </c>
      <c r="O31" s="62">
        <f>SUM(O8:O30)</f>
        <v>0</v>
      </c>
      <c r="P31" s="49" t="s">
        <v>56</v>
      </c>
      <c r="Q31" s="49" t="s">
        <v>56</v>
      </c>
      <c r="R31" s="49"/>
      <c r="S31" s="49"/>
      <c r="T31" s="62">
        <f>SUM(T8:T30)</f>
        <v>3454463.43</v>
      </c>
      <c r="U31" s="102">
        <f>D31+C31-T31-I31-K31-M31-O31</f>
        <v>224666.57</v>
      </c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30" customHeight="1" spans="1:16384">
      <c r="A32" s="52" t="s">
        <v>57</v>
      </c>
      <c r="B32" s="52"/>
      <c r="C32" s="52" t="s">
        <v>58</v>
      </c>
      <c r="D32" s="52"/>
      <c r="E32" s="52"/>
      <c r="F32" s="53">
        <f>O32</f>
        <v>814482.4</v>
      </c>
      <c r="G32" s="54"/>
      <c r="H32" s="55" t="s">
        <v>59</v>
      </c>
      <c r="I32" s="72"/>
      <c r="J32" s="72"/>
      <c r="K32" s="72"/>
      <c r="L32" s="72"/>
      <c r="M32" s="73"/>
      <c r="N32" s="52" t="s">
        <v>60</v>
      </c>
      <c r="O32" s="74">
        <f>T26+T27+T28</f>
        <v>814482.4</v>
      </c>
      <c r="P32" s="75"/>
      <c r="Q32" s="75"/>
      <c r="R32" s="75"/>
      <c r="S32" s="75"/>
      <c r="T32" s="75"/>
      <c r="U32" s="10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ht="30" customHeight="1" spans="1:16384">
      <c r="A33" s="52"/>
      <c r="B33" s="52"/>
      <c r="C33" s="52" t="s">
        <v>61</v>
      </c>
      <c r="D33" s="52"/>
      <c r="E33" s="52"/>
      <c r="F33" s="53">
        <v>0</v>
      </c>
      <c r="G33" s="54"/>
      <c r="H33" s="56"/>
      <c r="I33" s="76"/>
      <c r="J33" s="76"/>
      <c r="K33" s="76"/>
      <c r="L33" s="76"/>
      <c r="M33" s="77"/>
      <c r="N33" s="52" t="s">
        <v>62</v>
      </c>
      <c r="O33" s="78">
        <f>O32</f>
        <v>814482.4</v>
      </c>
      <c r="P33" s="79"/>
      <c r="Q33" s="79"/>
      <c r="R33" s="79"/>
      <c r="S33" s="79"/>
      <c r="T33" s="79"/>
      <c r="U33" s="10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2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2:16384">
      <c r="B35" s="2"/>
      <c r="E35" s="3"/>
      <c r="F35" s="3"/>
      <c r="G35" s="3"/>
      <c r="I35" s="3"/>
      <c r="J35" s="3"/>
      <c r="M35" s="3"/>
      <c r="T35" s="3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2:16384">
      <c r="B36" s="2"/>
      <c r="E36" s="3"/>
      <c r="F36" s="3"/>
      <c r="G36" s="3"/>
      <c r="I36" s="3"/>
      <c r="J36" s="3"/>
      <c r="M36" s="3"/>
      <c r="T36" s="3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2:16384">
      <c r="B37" s="2"/>
      <c r="E37" s="3"/>
      <c r="F37" s="3"/>
      <c r="G37" s="3"/>
      <c r="I37" s="3"/>
      <c r="J37" s="3"/>
      <c r="M37" s="3"/>
      <c r="T37" s="3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2:16384">
      <c r="B38" s="2"/>
      <c r="E38" s="3"/>
      <c r="F38" s="3"/>
      <c r="G38" s="3"/>
      <c r="I38" s="3"/>
      <c r="J38" s="3"/>
      <c r="M38" s="3"/>
      <c r="T38" s="3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2:16384">
      <c r="B39" s="57"/>
      <c r="E39" s="3"/>
      <c r="F39" s="3"/>
      <c r="G39" s="3"/>
      <c r="I39" s="3"/>
      <c r="J39" s="3"/>
      <c r="M39" s="3"/>
      <c r="T39" s="3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31:B31"/>
    <mergeCell ref="C32:E32"/>
    <mergeCell ref="F32:G32"/>
    <mergeCell ref="O32:U32"/>
    <mergeCell ref="C33:E33"/>
    <mergeCell ref="F33:G33"/>
    <mergeCell ref="O33:U33"/>
    <mergeCell ref="A5:A7"/>
    <mergeCell ref="T5:T7"/>
    <mergeCell ref="U5:U7"/>
    <mergeCell ref="A32:B33"/>
    <mergeCell ref="H32:M33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"/>
  <sheetViews>
    <sheetView topLeftCell="A20" workbookViewId="0">
      <selection activeCell="A20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.2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/>
      <c r="K2" s="7"/>
      <c r="L2" s="7"/>
      <c r="M2" s="7"/>
      <c r="N2" s="7"/>
      <c r="O2" s="59" t="s">
        <v>4</v>
      </c>
      <c r="P2" s="59"/>
      <c r="Q2" s="80">
        <v>12788</v>
      </c>
      <c r="R2" s="60" t="s">
        <v>5</v>
      </c>
      <c r="S2" s="60"/>
      <c r="T2" s="81">
        <v>2020030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19730865.26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63</v>
      </c>
      <c r="K3" s="20"/>
      <c r="L3" s="20"/>
      <c r="M3" s="20"/>
      <c r="N3" s="20"/>
      <c r="O3" s="6" t="s">
        <v>11</v>
      </c>
      <c r="P3" s="6"/>
      <c r="Q3" s="20" t="s">
        <v>12</v>
      </c>
      <c r="R3" s="83" t="s">
        <v>13</v>
      </c>
      <c r="S3" s="84"/>
      <c r="T3" s="85" t="s">
        <v>14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1" t="s">
        <v>20</v>
      </c>
      <c r="R4" s="9" t="s">
        <v>21</v>
      </c>
      <c r="S4" s="61" t="s">
        <v>22</v>
      </c>
      <c r="T4" s="86" t="s">
        <v>23</v>
      </c>
      <c r="U4" s="87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88" t="s">
        <v>30</v>
      </c>
      <c r="R5" s="89"/>
      <c r="S5" s="89"/>
      <c r="T5" s="86" t="s">
        <v>31</v>
      </c>
      <c r="U5" s="90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1" t="s">
        <v>38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0" t="s">
        <v>46</v>
      </c>
      <c r="L7" s="60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44173</v>
      </c>
      <c r="C8" s="22"/>
      <c r="D8" s="23">
        <v>300000</v>
      </c>
      <c r="E8" s="24" t="s">
        <v>51</v>
      </c>
      <c r="F8" s="24"/>
      <c r="G8" s="25"/>
      <c r="H8" s="26"/>
      <c r="I8" s="25"/>
      <c r="J8" s="36"/>
      <c r="K8" s="20"/>
      <c r="L8" s="20"/>
      <c r="M8" s="25"/>
      <c r="N8" s="61" t="s">
        <v>52</v>
      </c>
      <c r="O8" s="62"/>
      <c r="P8" s="9"/>
      <c r="Q8" s="93" t="s">
        <v>53</v>
      </c>
      <c r="R8" s="9">
        <v>480000</v>
      </c>
      <c r="S8" s="9"/>
      <c r="T8" s="94">
        <v>212000</v>
      </c>
      <c r="U8" s="4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3"/>
      <c r="E9" s="28"/>
      <c r="F9" s="28"/>
      <c r="G9" s="29"/>
      <c r="H9" s="26"/>
      <c r="I9" s="25"/>
      <c r="J9" s="36"/>
      <c r="K9" s="48"/>
      <c r="L9" s="48"/>
      <c r="M9" s="25"/>
      <c r="N9" s="61"/>
      <c r="O9" s="62"/>
      <c r="P9" s="9"/>
      <c r="Q9" s="93" t="s">
        <v>54</v>
      </c>
      <c r="R9" s="9">
        <v>480000</v>
      </c>
      <c r="S9" s="9"/>
      <c r="T9" s="94">
        <v>88000</v>
      </c>
      <c r="U9" s="48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2</v>
      </c>
      <c r="B10" s="21">
        <v>44234</v>
      </c>
      <c r="C10" s="22">
        <v>3470000</v>
      </c>
      <c r="D10" s="23"/>
      <c r="E10" s="28" t="s">
        <v>64</v>
      </c>
      <c r="F10" s="24" t="s">
        <v>65</v>
      </c>
      <c r="G10" s="29"/>
      <c r="H10" s="26">
        <v>0.01</v>
      </c>
      <c r="I10" s="25">
        <f>C10*H10</f>
        <v>34700</v>
      </c>
      <c r="J10" s="36" t="s">
        <v>81</v>
      </c>
      <c r="K10" s="20"/>
      <c r="L10" s="20"/>
      <c r="M10" s="25">
        <v>150</v>
      </c>
      <c r="N10" s="61" t="s">
        <v>82</v>
      </c>
      <c r="O10" s="62"/>
      <c r="P10" s="9"/>
      <c r="Q10" s="93" t="s">
        <v>67</v>
      </c>
      <c r="R10" s="9">
        <v>680930</v>
      </c>
      <c r="S10" s="9">
        <v>311730</v>
      </c>
      <c r="T10" s="94">
        <v>311730</v>
      </c>
      <c r="U10" s="48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20"/>
      <c r="B11" s="21"/>
      <c r="C11" s="27"/>
      <c r="D11" s="23"/>
      <c r="E11" s="28"/>
      <c r="F11" s="28"/>
      <c r="G11" s="30"/>
      <c r="H11" s="26"/>
      <c r="I11" s="29"/>
      <c r="J11" s="29"/>
      <c r="K11" s="29"/>
      <c r="L11" s="29"/>
      <c r="M11" s="29"/>
      <c r="N11" s="38" t="s">
        <v>68</v>
      </c>
      <c r="O11" s="63"/>
      <c r="P11" s="64"/>
      <c r="Q11" s="93" t="s">
        <v>69</v>
      </c>
      <c r="R11" s="9">
        <v>259440</v>
      </c>
      <c r="S11" s="9">
        <v>31727.2</v>
      </c>
      <c r="T11" s="94">
        <v>31727.2</v>
      </c>
      <c r="U11" s="48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20"/>
      <c r="B12" s="21"/>
      <c r="C12" s="22"/>
      <c r="D12" s="23"/>
      <c r="E12" s="24"/>
      <c r="F12" s="28"/>
      <c r="G12" s="30"/>
      <c r="H12" s="26"/>
      <c r="I12" s="25"/>
      <c r="J12" s="30"/>
      <c r="K12" s="20"/>
      <c r="L12" s="20"/>
      <c r="M12" s="25">
        <v>500</v>
      </c>
      <c r="N12" s="61" t="s">
        <v>83</v>
      </c>
      <c r="O12" s="62"/>
      <c r="P12" s="9"/>
      <c r="Q12" s="93" t="s">
        <v>71</v>
      </c>
      <c r="R12" s="9">
        <v>480000</v>
      </c>
      <c r="S12" s="9"/>
      <c r="T12" s="94">
        <v>287000</v>
      </c>
      <c r="U12" s="48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8"/>
      <c r="F13" s="28"/>
      <c r="G13" s="30"/>
      <c r="H13" s="26"/>
      <c r="I13" s="25"/>
      <c r="J13" s="30"/>
      <c r="K13" s="48"/>
      <c r="L13" s="48"/>
      <c r="M13" s="25"/>
      <c r="N13" s="61"/>
      <c r="O13" s="65"/>
      <c r="P13" s="64"/>
      <c r="Q13" s="93" t="s">
        <v>53</v>
      </c>
      <c r="R13" s="9">
        <v>480000</v>
      </c>
      <c r="S13" s="9"/>
      <c r="T13" s="94">
        <v>236354</v>
      </c>
      <c r="U13" s="48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6" customHeight="1" spans="1:16384">
      <c r="A14" s="20"/>
      <c r="B14" s="31"/>
      <c r="C14" s="22"/>
      <c r="D14" s="23"/>
      <c r="E14" s="28"/>
      <c r="F14" s="28"/>
      <c r="G14" s="30"/>
      <c r="H14" s="26"/>
      <c r="I14" s="25"/>
      <c r="J14" s="30"/>
      <c r="K14" s="20"/>
      <c r="L14" s="20"/>
      <c r="M14" s="25"/>
      <c r="N14" s="61"/>
      <c r="O14" s="62"/>
      <c r="P14" s="9"/>
      <c r="Q14" s="95" t="s">
        <v>72</v>
      </c>
      <c r="R14" s="9">
        <v>5120</v>
      </c>
      <c r="S14" s="9"/>
      <c r="T14" s="94">
        <v>5120</v>
      </c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/>
      <c r="B15" s="32"/>
      <c r="C15" s="22"/>
      <c r="D15" s="33"/>
      <c r="E15" s="28"/>
      <c r="F15" s="28"/>
      <c r="G15" s="30"/>
      <c r="H15" s="26"/>
      <c r="I15" s="25"/>
      <c r="J15" s="30"/>
      <c r="K15" s="48"/>
      <c r="L15" s="48"/>
      <c r="M15" s="25"/>
      <c r="N15" s="61"/>
      <c r="O15" s="62"/>
      <c r="P15" s="9"/>
      <c r="Q15" s="93" t="s">
        <v>73</v>
      </c>
      <c r="R15" s="9">
        <v>30000</v>
      </c>
      <c r="S15" s="9"/>
      <c r="T15" s="94">
        <v>30000</v>
      </c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20"/>
      <c r="B16" s="31"/>
      <c r="C16" s="22"/>
      <c r="D16" s="34"/>
      <c r="E16" s="28"/>
      <c r="F16" s="28"/>
      <c r="G16" s="29"/>
      <c r="H16" s="26"/>
      <c r="I16" s="25"/>
      <c r="J16" s="25"/>
      <c r="K16" s="20"/>
      <c r="L16" s="20"/>
      <c r="M16" s="25"/>
      <c r="N16" s="61"/>
      <c r="O16" s="25"/>
      <c r="P16" s="61"/>
      <c r="Q16" s="95" t="s">
        <v>74</v>
      </c>
      <c r="R16" s="9">
        <v>30000</v>
      </c>
      <c r="S16" s="9"/>
      <c r="T16" s="97">
        <v>30000</v>
      </c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6" customHeight="1" spans="1:16384">
      <c r="A17" s="20"/>
      <c r="B17" s="35"/>
      <c r="C17" s="22"/>
      <c r="D17" s="34"/>
      <c r="E17" s="36"/>
      <c r="F17" s="37"/>
      <c r="G17" s="38"/>
      <c r="H17" s="39"/>
      <c r="I17" s="25"/>
      <c r="J17" s="25"/>
      <c r="K17" s="25"/>
      <c r="L17" s="25"/>
      <c r="M17" s="25"/>
      <c r="N17" s="61"/>
      <c r="O17" s="25"/>
      <c r="P17" s="61"/>
      <c r="Q17" s="95" t="s">
        <v>75</v>
      </c>
      <c r="R17" s="9">
        <v>300000</v>
      </c>
      <c r="S17" s="9">
        <v>298650</v>
      </c>
      <c r="T17" s="97">
        <v>298650</v>
      </c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4" customHeight="1" spans="1:16384">
      <c r="A18" s="20"/>
      <c r="B18" s="35"/>
      <c r="C18" s="22"/>
      <c r="D18" s="34"/>
      <c r="E18" s="28"/>
      <c r="F18" s="28"/>
      <c r="G18" s="38"/>
      <c r="H18" s="40"/>
      <c r="I18" s="25"/>
      <c r="J18" s="25"/>
      <c r="K18" s="36"/>
      <c r="L18" s="36"/>
      <c r="M18" s="25"/>
      <c r="N18" s="61"/>
      <c r="O18" s="25"/>
      <c r="P18" s="61"/>
      <c r="Q18" s="95" t="s">
        <v>76</v>
      </c>
      <c r="R18" s="9">
        <v>343000</v>
      </c>
      <c r="S18" s="9"/>
      <c r="T18" s="97">
        <v>332380</v>
      </c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5" customHeight="1" spans="1:16384">
      <c r="A19" s="20"/>
      <c r="B19" s="35"/>
      <c r="C19" s="41"/>
      <c r="D19" s="34"/>
      <c r="E19" s="36"/>
      <c r="F19" s="37"/>
      <c r="G19" s="38"/>
      <c r="H19" s="39"/>
      <c r="I19" s="25"/>
      <c r="J19" s="25"/>
      <c r="K19" s="25"/>
      <c r="L19" s="25"/>
      <c r="M19" s="25"/>
      <c r="N19" s="61"/>
      <c r="O19" s="25"/>
      <c r="P19" s="61"/>
      <c r="Q19" s="95" t="s">
        <v>77</v>
      </c>
      <c r="R19" s="9">
        <v>46200</v>
      </c>
      <c r="S19" s="9"/>
      <c r="T19" s="97">
        <v>46200</v>
      </c>
      <c r="U19" s="98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20"/>
      <c r="B20" s="35"/>
      <c r="C20" s="22"/>
      <c r="D20" s="34"/>
      <c r="E20" s="28"/>
      <c r="F20" s="28"/>
      <c r="G20" s="38"/>
      <c r="H20" s="40"/>
      <c r="I20" s="25"/>
      <c r="J20" s="25"/>
      <c r="K20" s="25"/>
      <c r="L20" s="25"/>
      <c r="M20" s="25"/>
      <c r="N20" s="61"/>
      <c r="O20" s="25"/>
      <c r="P20" s="61"/>
      <c r="Q20" s="95" t="s">
        <v>78</v>
      </c>
      <c r="R20" s="9">
        <v>17400</v>
      </c>
      <c r="S20" s="9"/>
      <c r="T20" s="97">
        <v>17400</v>
      </c>
      <c r="U20" s="98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/>
      <c r="B21" s="35"/>
      <c r="C21" s="22"/>
      <c r="D21" s="34"/>
      <c r="E21" s="28"/>
      <c r="F21" s="28"/>
      <c r="G21" s="38"/>
      <c r="H21" s="40"/>
      <c r="I21" s="25"/>
      <c r="J21" s="25"/>
      <c r="K21" s="25"/>
      <c r="L21" s="25"/>
      <c r="M21" s="25"/>
      <c r="N21" s="61"/>
      <c r="O21" s="25"/>
      <c r="P21" s="61"/>
      <c r="Q21" s="95" t="s">
        <v>79</v>
      </c>
      <c r="R21" s="9">
        <v>750000</v>
      </c>
      <c r="S21" s="9"/>
      <c r="T21" s="97">
        <v>100000</v>
      </c>
      <c r="U21" s="9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2" customHeight="1" spans="1:16384">
      <c r="A22" s="20"/>
      <c r="B22" s="35"/>
      <c r="C22" s="22"/>
      <c r="D22" s="34"/>
      <c r="E22" s="28"/>
      <c r="F22" s="28"/>
      <c r="G22" s="38"/>
      <c r="H22" s="40"/>
      <c r="I22" s="25"/>
      <c r="J22" s="25"/>
      <c r="K22" s="25"/>
      <c r="L22" s="25"/>
      <c r="M22" s="25"/>
      <c r="N22" s="61"/>
      <c r="O22" s="25"/>
      <c r="P22" s="61"/>
      <c r="Q22" s="95" t="s">
        <v>80</v>
      </c>
      <c r="R22" s="9">
        <v>826800</v>
      </c>
      <c r="S22" s="9"/>
      <c r="T22" s="97">
        <v>400340</v>
      </c>
      <c r="U22" s="98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2" customHeight="1" spans="1:16384">
      <c r="A23" s="20">
        <v>3</v>
      </c>
      <c r="B23" s="35">
        <v>44265</v>
      </c>
      <c r="C23" s="22"/>
      <c r="D23" s="34"/>
      <c r="E23" s="28"/>
      <c r="F23" s="28"/>
      <c r="G23" s="38"/>
      <c r="H23" s="40"/>
      <c r="I23" s="25"/>
      <c r="J23" s="36"/>
      <c r="K23" s="25">
        <v>55520</v>
      </c>
      <c r="L23" s="36" t="s">
        <v>84</v>
      </c>
      <c r="M23" s="25"/>
      <c r="N23" s="61"/>
      <c r="O23" s="25"/>
      <c r="P23" s="61"/>
      <c r="Q23" s="95" t="s">
        <v>85</v>
      </c>
      <c r="R23" s="9">
        <v>124800</v>
      </c>
      <c r="S23" s="9">
        <v>136041.83</v>
      </c>
      <c r="T23" s="97">
        <v>136041.83</v>
      </c>
      <c r="U23" s="98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5" customHeight="1" spans="1:16384">
      <c r="A24" s="20">
        <v>4</v>
      </c>
      <c r="B24" s="35">
        <v>44281</v>
      </c>
      <c r="C24" s="22"/>
      <c r="D24" s="34"/>
      <c r="E24" s="28"/>
      <c r="F24" s="28"/>
      <c r="G24" s="38"/>
      <c r="H24" s="40"/>
      <c r="I24" s="25"/>
      <c r="J24" s="36"/>
      <c r="K24" s="25"/>
      <c r="L24" s="36"/>
      <c r="M24" s="25"/>
      <c r="N24" s="61"/>
      <c r="O24" s="25"/>
      <c r="P24" s="61"/>
      <c r="Q24" s="95" t="s">
        <v>86</v>
      </c>
      <c r="R24" s="9">
        <v>63038</v>
      </c>
      <c r="S24" s="9"/>
      <c r="T24" s="97">
        <v>63038</v>
      </c>
      <c r="U24" s="98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4" customHeight="1" spans="1:16384">
      <c r="A25" s="20"/>
      <c r="B25" s="35"/>
      <c r="C25" s="22"/>
      <c r="D25" s="34"/>
      <c r="E25" s="28"/>
      <c r="F25" s="28"/>
      <c r="G25" s="38"/>
      <c r="H25" s="40"/>
      <c r="I25" s="25"/>
      <c r="J25" s="25"/>
      <c r="K25" s="25"/>
      <c r="L25" s="36"/>
      <c r="M25" s="25"/>
      <c r="N25" s="61"/>
      <c r="O25" s="25"/>
      <c r="P25" s="61"/>
      <c r="Q25" s="95" t="s">
        <v>87</v>
      </c>
      <c r="R25" s="9">
        <v>14000</v>
      </c>
      <c r="S25" s="9"/>
      <c r="T25" s="97">
        <v>14000</v>
      </c>
      <c r="U25" s="98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4" customHeight="1" spans="1:16384">
      <c r="A26" s="20">
        <v>5</v>
      </c>
      <c r="B26" s="35">
        <v>44294</v>
      </c>
      <c r="C26" s="22"/>
      <c r="D26" s="34"/>
      <c r="E26" s="28"/>
      <c r="F26" s="28"/>
      <c r="G26" s="38"/>
      <c r="H26" s="40"/>
      <c r="I26" s="25"/>
      <c r="J26" s="25"/>
      <c r="K26" s="25"/>
      <c r="L26" s="36"/>
      <c r="M26" s="25"/>
      <c r="N26" s="61"/>
      <c r="O26" s="25"/>
      <c r="P26" s="61"/>
      <c r="Q26" s="95" t="s">
        <v>88</v>
      </c>
      <c r="R26" s="9">
        <v>420000</v>
      </c>
      <c r="S26" s="9"/>
      <c r="T26" s="97">
        <v>255000</v>
      </c>
      <c r="U26" s="98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4" customHeight="1" spans="1:16384">
      <c r="A27" s="20"/>
      <c r="B27" s="35"/>
      <c r="C27" s="22"/>
      <c r="D27" s="34"/>
      <c r="E27" s="28"/>
      <c r="F27" s="28"/>
      <c r="G27" s="38"/>
      <c r="H27" s="40"/>
      <c r="I27" s="25"/>
      <c r="J27" s="25"/>
      <c r="K27" s="25"/>
      <c r="L27" s="36"/>
      <c r="M27" s="25"/>
      <c r="N27" s="61"/>
      <c r="O27" s="25"/>
      <c r="P27" s="61"/>
      <c r="Q27" s="95" t="s">
        <v>89</v>
      </c>
      <c r="R27" s="9">
        <v>272732.4</v>
      </c>
      <c r="S27" s="9"/>
      <c r="T27" s="97">
        <v>272732.4</v>
      </c>
      <c r="U27" s="98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4" customHeight="1" spans="1:16384">
      <c r="A28" s="20"/>
      <c r="B28" s="35"/>
      <c r="C28" s="22"/>
      <c r="D28" s="34"/>
      <c r="E28" s="28"/>
      <c r="F28" s="28"/>
      <c r="G28" s="38"/>
      <c r="H28" s="40"/>
      <c r="I28" s="25"/>
      <c r="J28" s="25"/>
      <c r="K28" s="25"/>
      <c r="L28" s="36"/>
      <c r="M28" s="25"/>
      <c r="N28" s="61"/>
      <c r="O28" s="25"/>
      <c r="P28" s="61"/>
      <c r="Q28" s="95" t="s">
        <v>90</v>
      </c>
      <c r="R28" s="9">
        <v>286750</v>
      </c>
      <c r="S28" s="9"/>
      <c r="T28" s="97">
        <v>286750</v>
      </c>
      <c r="U28" s="98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44" customHeight="1" spans="1:16384">
      <c r="A29" s="71">
        <v>6</v>
      </c>
      <c r="B29" s="105">
        <v>44294</v>
      </c>
      <c r="C29" s="106"/>
      <c r="D29" s="107"/>
      <c r="E29" s="108"/>
      <c r="F29" s="108"/>
      <c r="G29" s="46"/>
      <c r="H29" s="47"/>
      <c r="I29" s="67"/>
      <c r="J29" s="67"/>
      <c r="K29" s="67"/>
      <c r="L29" s="69"/>
      <c r="M29" s="67"/>
      <c r="N29" s="70"/>
      <c r="O29" s="67"/>
      <c r="P29" s="70"/>
      <c r="Q29" s="99" t="s">
        <v>91</v>
      </c>
      <c r="R29" s="100">
        <v>692283.87</v>
      </c>
      <c r="S29" s="100"/>
      <c r="T29" s="101">
        <v>56634.38</v>
      </c>
      <c r="U29" s="98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44" customHeight="1" spans="1:16384">
      <c r="A30" s="71"/>
      <c r="B30" s="105"/>
      <c r="C30" s="106"/>
      <c r="D30" s="107"/>
      <c r="E30" s="108"/>
      <c r="F30" s="108"/>
      <c r="G30" s="46"/>
      <c r="H30" s="47"/>
      <c r="I30" s="67"/>
      <c r="J30" s="67"/>
      <c r="K30" s="67"/>
      <c r="L30" s="69"/>
      <c r="M30" s="67"/>
      <c r="N30" s="70"/>
      <c r="O30" s="67"/>
      <c r="P30" s="70"/>
      <c r="Q30" s="99"/>
      <c r="R30" s="100"/>
      <c r="S30" s="100"/>
      <c r="T30" s="101"/>
      <c r="U30" s="98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30" customHeight="1" spans="1:16384">
      <c r="A31" s="6" t="s">
        <v>55</v>
      </c>
      <c r="B31" s="6"/>
      <c r="C31" s="49">
        <f>SUM(C8:C30)</f>
        <v>3470000</v>
      </c>
      <c r="D31" s="50">
        <f>SUM(D8:D30)</f>
        <v>300000</v>
      </c>
      <c r="E31" s="51"/>
      <c r="F31" s="51"/>
      <c r="G31" s="51"/>
      <c r="H31" s="49" t="s">
        <v>56</v>
      </c>
      <c r="I31" s="62">
        <f t="shared" ref="I31:M31" si="0">SUM(I8:I30)</f>
        <v>34700</v>
      </c>
      <c r="J31" s="51"/>
      <c r="K31" s="62">
        <f t="shared" si="0"/>
        <v>55520</v>
      </c>
      <c r="L31" s="62"/>
      <c r="M31" s="62">
        <f t="shared" si="0"/>
        <v>650</v>
      </c>
      <c r="N31" s="49" t="s">
        <v>56</v>
      </c>
      <c r="O31" s="62">
        <f>SUM(O8:O30)</f>
        <v>0</v>
      </c>
      <c r="P31" s="49" t="s">
        <v>56</v>
      </c>
      <c r="Q31" s="49" t="s">
        <v>56</v>
      </c>
      <c r="R31" s="49"/>
      <c r="S31" s="49"/>
      <c r="T31" s="62">
        <f>SUM(T8:T30)</f>
        <v>3511097.81</v>
      </c>
      <c r="U31" s="102">
        <f>D31+C31-T31-I31-K31-M31-O31</f>
        <v>168032.19</v>
      </c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30" customHeight="1" spans="1:16384">
      <c r="A32" s="52" t="s">
        <v>57</v>
      </c>
      <c r="B32" s="52"/>
      <c r="C32" s="52" t="s">
        <v>58</v>
      </c>
      <c r="D32" s="52"/>
      <c r="E32" s="52"/>
      <c r="F32" s="53">
        <f>O32</f>
        <v>56634.38</v>
      </c>
      <c r="G32" s="54"/>
      <c r="H32" s="55" t="s">
        <v>59</v>
      </c>
      <c r="I32" s="72"/>
      <c r="J32" s="72"/>
      <c r="K32" s="72"/>
      <c r="L32" s="72"/>
      <c r="M32" s="73"/>
      <c r="N32" s="52" t="s">
        <v>60</v>
      </c>
      <c r="O32" s="74">
        <v>56634.38</v>
      </c>
      <c r="P32" s="75"/>
      <c r="Q32" s="75"/>
      <c r="R32" s="75"/>
      <c r="S32" s="75"/>
      <c r="T32" s="75"/>
      <c r="U32" s="10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ht="30" customHeight="1" spans="1:16384">
      <c r="A33" s="52"/>
      <c r="B33" s="52"/>
      <c r="C33" s="52" t="s">
        <v>61</v>
      </c>
      <c r="D33" s="52"/>
      <c r="E33" s="52"/>
      <c r="F33" s="53">
        <v>0</v>
      </c>
      <c r="G33" s="54"/>
      <c r="H33" s="56"/>
      <c r="I33" s="76"/>
      <c r="J33" s="76"/>
      <c r="K33" s="76"/>
      <c r="L33" s="76"/>
      <c r="M33" s="77"/>
      <c r="N33" s="52" t="s">
        <v>62</v>
      </c>
      <c r="O33" s="78">
        <f>O32</f>
        <v>56634.38</v>
      </c>
      <c r="P33" s="79"/>
      <c r="Q33" s="79"/>
      <c r="R33" s="79"/>
      <c r="S33" s="79"/>
      <c r="T33" s="79"/>
      <c r="U33" s="10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2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2:16384">
      <c r="B35" s="2"/>
      <c r="E35" s="3"/>
      <c r="F35" s="3"/>
      <c r="G35" s="3"/>
      <c r="I35" s="3"/>
      <c r="J35" s="3"/>
      <c r="M35" s="3"/>
      <c r="T35" s="3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2:16384">
      <c r="B36" s="2"/>
      <c r="E36" s="3"/>
      <c r="F36" s="3"/>
      <c r="G36" s="3"/>
      <c r="I36" s="3"/>
      <c r="J36" s="3"/>
      <c r="M36" s="3"/>
      <c r="T36" s="3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2:16384">
      <c r="B37" s="2"/>
      <c r="E37" s="3"/>
      <c r="F37" s="3"/>
      <c r="G37" s="3"/>
      <c r="I37" s="3"/>
      <c r="J37" s="3"/>
      <c r="M37" s="3"/>
      <c r="T37" s="3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2:16384">
      <c r="B38" s="2"/>
      <c r="E38" s="3"/>
      <c r="F38" s="3"/>
      <c r="G38" s="3"/>
      <c r="I38" s="3"/>
      <c r="J38" s="3"/>
      <c r="M38" s="3"/>
      <c r="T38" s="3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2:16384">
      <c r="B39" s="57"/>
      <c r="E39" s="3"/>
      <c r="F39" s="3"/>
      <c r="G39" s="3"/>
      <c r="I39" s="3"/>
      <c r="J39" s="3"/>
      <c r="M39" s="3"/>
      <c r="T39" s="3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31:B31"/>
    <mergeCell ref="C32:E32"/>
    <mergeCell ref="F32:G32"/>
    <mergeCell ref="O32:U32"/>
    <mergeCell ref="C33:E33"/>
    <mergeCell ref="F33:G33"/>
    <mergeCell ref="O33:U33"/>
    <mergeCell ref="A5:A7"/>
    <mergeCell ref="T5:T7"/>
    <mergeCell ref="U5:U7"/>
    <mergeCell ref="A32:B33"/>
    <mergeCell ref="H32:M33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3"/>
  <sheetViews>
    <sheetView topLeftCell="A24" workbookViewId="0">
      <selection activeCell="A2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.2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/>
      <c r="K2" s="7"/>
      <c r="L2" s="7"/>
      <c r="M2" s="7"/>
      <c r="N2" s="7"/>
      <c r="O2" s="59" t="s">
        <v>4</v>
      </c>
      <c r="P2" s="59"/>
      <c r="Q2" s="80">
        <v>12788</v>
      </c>
      <c r="R2" s="60" t="s">
        <v>5</v>
      </c>
      <c r="S2" s="60"/>
      <c r="T2" s="81">
        <v>2020030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19730865.26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63</v>
      </c>
      <c r="K3" s="20"/>
      <c r="L3" s="20"/>
      <c r="M3" s="20"/>
      <c r="N3" s="20"/>
      <c r="O3" s="6" t="s">
        <v>11</v>
      </c>
      <c r="P3" s="6"/>
      <c r="Q3" s="20" t="s">
        <v>12</v>
      </c>
      <c r="R3" s="83" t="s">
        <v>13</v>
      </c>
      <c r="S3" s="84"/>
      <c r="T3" s="85" t="s">
        <v>14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1" t="s">
        <v>20</v>
      </c>
      <c r="R4" s="9" t="s">
        <v>21</v>
      </c>
      <c r="S4" s="61" t="s">
        <v>22</v>
      </c>
      <c r="T4" s="86" t="s">
        <v>23</v>
      </c>
      <c r="U4" s="87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88" t="s">
        <v>30</v>
      </c>
      <c r="R5" s="89"/>
      <c r="S5" s="89"/>
      <c r="T5" s="86" t="s">
        <v>31</v>
      </c>
      <c r="U5" s="90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1" t="s">
        <v>38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0" t="s">
        <v>46</v>
      </c>
      <c r="L7" s="60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44173</v>
      </c>
      <c r="C8" s="22"/>
      <c r="D8" s="23">
        <v>300000</v>
      </c>
      <c r="E8" s="24" t="s">
        <v>51</v>
      </c>
      <c r="F8" s="24"/>
      <c r="G8" s="25"/>
      <c r="H8" s="26"/>
      <c r="I8" s="25"/>
      <c r="J8" s="36"/>
      <c r="K8" s="20"/>
      <c r="L8" s="20"/>
      <c r="M8" s="25"/>
      <c r="N8" s="61" t="s">
        <v>52</v>
      </c>
      <c r="O8" s="62"/>
      <c r="P8" s="9"/>
      <c r="Q8" s="93" t="s">
        <v>53</v>
      </c>
      <c r="R8" s="9">
        <v>480000</v>
      </c>
      <c r="S8" s="9"/>
      <c r="T8" s="94">
        <v>212000</v>
      </c>
      <c r="U8" s="4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3"/>
      <c r="E9" s="28"/>
      <c r="F9" s="28"/>
      <c r="G9" s="29"/>
      <c r="H9" s="26"/>
      <c r="I9" s="25"/>
      <c r="J9" s="36"/>
      <c r="K9" s="48"/>
      <c r="L9" s="48"/>
      <c r="M9" s="25"/>
      <c r="N9" s="61"/>
      <c r="O9" s="62"/>
      <c r="P9" s="9"/>
      <c r="Q9" s="93" t="s">
        <v>54</v>
      </c>
      <c r="R9" s="9">
        <v>480000</v>
      </c>
      <c r="S9" s="9"/>
      <c r="T9" s="94">
        <v>88000</v>
      </c>
      <c r="U9" s="48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2</v>
      </c>
      <c r="B10" s="21">
        <v>44234</v>
      </c>
      <c r="C10" s="22">
        <v>3470000</v>
      </c>
      <c r="D10" s="23"/>
      <c r="E10" s="28" t="s">
        <v>64</v>
      </c>
      <c r="F10" s="24" t="s">
        <v>65</v>
      </c>
      <c r="G10" s="29"/>
      <c r="H10" s="26">
        <v>0.01</v>
      </c>
      <c r="I10" s="25">
        <f>C10*H10</f>
        <v>34700</v>
      </c>
      <c r="J10" s="36" t="s">
        <v>81</v>
      </c>
      <c r="K10" s="20"/>
      <c r="L10" s="20"/>
      <c r="M10" s="25">
        <v>150</v>
      </c>
      <c r="N10" s="61" t="s">
        <v>82</v>
      </c>
      <c r="O10" s="62"/>
      <c r="P10" s="9"/>
      <c r="Q10" s="93" t="s">
        <v>67</v>
      </c>
      <c r="R10" s="9">
        <v>680930</v>
      </c>
      <c r="S10" s="9">
        <v>311730</v>
      </c>
      <c r="T10" s="94">
        <v>311730</v>
      </c>
      <c r="U10" s="48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20"/>
      <c r="B11" s="21"/>
      <c r="C11" s="27"/>
      <c r="D11" s="23"/>
      <c r="E11" s="28"/>
      <c r="F11" s="28"/>
      <c r="G11" s="30"/>
      <c r="H11" s="26"/>
      <c r="I11" s="29"/>
      <c r="J11" s="29"/>
      <c r="K11" s="29"/>
      <c r="L11" s="29"/>
      <c r="M11" s="29"/>
      <c r="N11" s="38" t="s">
        <v>68</v>
      </c>
      <c r="O11" s="63"/>
      <c r="P11" s="64"/>
      <c r="Q11" s="93" t="s">
        <v>69</v>
      </c>
      <c r="R11" s="9">
        <v>259440</v>
      </c>
      <c r="S11" s="9">
        <v>31727.2</v>
      </c>
      <c r="T11" s="94">
        <v>31727.2</v>
      </c>
      <c r="U11" s="48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20"/>
      <c r="B12" s="21"/>
      <c r="C12" s="22"/>
      <c r="D12" s="23"/>
      <c r="E12" s="24"/>
      <c r="F12" s="28"/>
      <c r="G12" s="30"/>
      <c r="H12" s="26"/>
      <c r="I12" s="25"/>
      <c r="J12" s="30"/>
      <c r="K12" s="20"/>
      <c r="L12" s="20"/>
      <c r="M12" s="25">
        <v>500</v>
      </c>
      <c r="N12" s="61" t="s">
        <v>83</v>
      </c>
      <c r="O12" s="62"/>
      <c r="P12" s="9"/>
      <c r="Q12" s="93" t="s">
        <v>71</v>
      </c>
      <c r="R12" s="9">
        <v>480000</v>
      </c>
      <c r="S12" s="9"/>
      <c r="T12" s="94">
        <v>287000</v>
      </c>
      <c r="U12" s="48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8"/>
      <c r="F13" s="28"/>
      <c r="G13" s="30"/>
      <c r="H13" s="26"/>
      <c r="I13" s="25"/>
      <c r="J13" s="30"/>
      <c r="K13" s="48"/>
      <c r="L13" s="48"/>
      <c r="M13" s="25"/>
      <c r="N13" s="61"/>
      <c r="O13" s="65"/>
      <c r="P13" s="64"/>
      <c r="Q13" s="93" t="s">
        <v>53</v>
      </c>
      <c r="R13" s="9">
        <v>480000</v>
      </c>
      <c r="S13" s="9"/>
      <c r="T13" s="94">
        <v>236354</v>
      </c>
      <c r="U13" s="48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6" customHeight="1" spans="1:16384">
      <c r="A14" s="20"/>
      <c r="B14" s="31"/>
      <c r="C14" s="22"/>
      <c r="D14" s="23"/>
      <c r="E14" s="28"/>
      <c r="F14" s="28"/>
      <c r="G14" s="30"/>
      <c r="H14" s="26"/>
      <c r="I14" s="25"/>
      <c r="J14" s="30"/>
      <c r="K14" s="20"/>
      <c r="L14" s="20"/>
      <c r="M14" s="25"/>
      <c r="N14" s="61"/>
      <c r="O14" s="62"/>
      <c r="P14" s="9"/>
      <c r="Q14" s="95" t="s">
        <v>72</v>
      </c>
      <c r="R14" s="9">
        <v>5120</v>
      </c>
      <c r="S14" s="9"/>
      <c r="T14" s="94">
        <v>5120</v>
      </c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/>
      <c r="B15" s="32"/>
      <c r="C15" s="22"/>
      <c r="D15" s="33"/>
      <c r="E15" s="28"/>
      <c r="F15" s="28"/>
      <c r="G15" s="30"/>
      <c r="H15" s="26"/>
      <c r="I15" s="25"/>
      <c r="J15" s="30"/>
      <c r="K15" s="48"/>
      <c r="L15" s="48"/>
      <c r="M15" s="25"/>
      <c r="N15" s="61"/>
      <c r="O15" s="62"/>
      <c r="P15" s="9"/>
      <c r="Q15" s="93" t="s">
        <v>73</v>
      </c>
      <c r="R15" s="9">
        <v>30000</v>
      </c>
      <c r="S15" s="9"/>
      <c r="T15" s="94">
        <v>30000</v>
      </c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20"/>
      <c r="B16" s="31"/>
      <c r="C16" s="22"/>
      <c r="D16" s="34"/>
      <c r="E16" s="28"/>
      <c r="F16" s="28"/>
      <c r="G16" s="29"/>
      <c r="H16" s="26"/>
      <c r="I16" s="25"/>
      <c r="J16" s="25"/>
      <c r="K16" s="20"/>
      <c r="L16" s="20"/>
      <c r="M16" s="25"/>
      <c r="N16" s="61"/>
      <c r="O16" s="25"/>
      <c r="P16" s="61"/>
      <c r="Q16" s="95" t="s">
        <v>74</v>
      </c>
      <c r="R16" s="9">
        <v>30000</v>
      </c>
      <c r="S16" s="9"/>
      <c r="T16" s="97">
        <v>30000</v>
      </c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6" customHeight="1" spans="1:16384">
      <c r="A17" s="20"/>
      <c r="B17" s="35"/>
      <c r="C17" s="22"/>
      <c r="D17" s="34"/>
      <c r="E17" s="36"/>
      <c r="F17" s="37"/>
      <c r="G17" s="38"/>
      <c r="H17" s="39"/>
      <c r="I17" s="25"/>
      <c r="J17" s="25"/>
      <c r="K17" s="25"/>
      <c r="L17" s="25"/>
      <c r="M17" s="25"/>
      <c r="N17" s="61"/>
      <c r="O17" s="25"/>
      <c r="P17" s="61"/>
      <c r="Q17" s="95" t="s">
        <v>75</v>
      </c>
      <c r="R17" s="9">
        <v>300000</v>
      </c>
      <c r="S17" s="9">
        <v>298650</v>
      </c>
      <c r="T17" s="97">
        <v>298650</v>
      </c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4" customHeight="1" spans="1:16384">
      <c r="A18" s="20"/>
      <c r="B18" s="35"/>
      <c r="C18" s="22"/>
      <c r="D18" s="34"/>
      <c r="E18" s="28"/>
      <c r="F18" s="28"/>
      <c r="G18" s="38"/>
      <c r="H18" s="40"/>
      <c r="I18" s="25"/>
      <c r="J18" s="25"/>
      <c r="K18" s="36"/>
      <c r="L18" s="36"/>
      <c r="M18" s="25"/>
      <c r="N18" s="61"/>
      <c r="O18" s="25"/>
      <c r="P18" s="61"/>
      <c r="Q18" s="95" t="s">
        <v>76</v>
      </c>
      <c r="R18" s="9">
        <v>343000</v>
      </c>
      <c r="S18" s="9"/>
      <c r="T18" s="97">
        <v>332380</v>
      </c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5" customHeight="1" spans="1:16384">
      <c r="A19" s="20"/>
      <c r="B19" s="35"/>
      <c r="C19" s="41"/>
      <c r="D19" s="34"/>
      <c r="E19" s="36"/>
      <c r="F19" s="37"/>
      <c r="G19" s="38"/>
      <c r="H19" s="39"/>
      <c r="I19" s="25"/>
      <c r="J19" s="25"/>
      <c r="K19" s="25"/>
      <c r="L19" s="25"/>
      <c r="M19" s="25"/>
      <c r="N19" s="61"/>
      <c r="O19" s="25"/>
      <c r="P19" s="61"/>
      <c r="Q19" s="95" t="s">
        <v>77</v>
      </c>
      <c r="R19" s="9">
        <v>46200</v>
      </c>
      <c r="S19" s="9"/>
      <c r="T19" s="97">
        <v>46200</v>
      </c>
      <c r="U19" s="98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20"/>
      <c r="B20" s="35"/>
      <c r="C20" s="22"/>
      <c r="D20" s="34"/>
      <c r="E20" s="28"/>
      <c r="F20" s="28"/>
      <c r="G20" s="38"/>
      <c r="H20" s="40"/>
      <c r="I20" s="25"/>
      <c r="J20" s="25"/>
      <c r="K20" s="25"/>
      <c r="L20" s="25"/>
      <c r="M20" s="25"/>
      <c r="N20" s="61"/>
      <c r="O20" s="25"/>
      <c r="P20" s="61"/>
      <c r="Q20" s="95" t="s">
        <v>78</v>
      </c>
      <c r="R20" s="9">
        <v>17400</v>
      </c>
      <c r="S20" s="9"/>
      <c r="T20" s="97">
        <v>17400</v>
      </c>
      <c r="U20" s="98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/>
      <c r="B21" s="35"/>
      <c r="C21" s="22"/>
      <c r="D21" s="34"/>
      <c r="E21" s="28"/>
      <c r="F21" s="28"/>
      <c r="G21" s="38"/>
      <c r="H21" s="40"/>
      <c r="I21" s="25"/>
      <c r="J21" s="25"/>
      <c r="K21" s="25"/>
      <c r="L21" s="25"/>
      <c r="M21" s="25"/>
      <c r="N21" s="61"/>
      <c r="O21" s="25"/>
      <c r="P21" s="61"/>
      <c r="Q21" s="95" t="s">
        <v>79</v>
      </c>
      <c r="R21" s="9">
        <v>750000</v>
      </c>
      <c r="S21" s="9"/>
      <c r="T21" s="97">
        <v>100000</v>
      </c>
      <c r="U21" s="9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2" customHeight="1" spans="1:16384">
      <c r="A22" s="20"/>
      <c r="B22" s="35"/>
      <c r="C22" s="22"/>
      <c r="D22" s="34"/>
      <c r="E22" s="28"/>
      <c r="F22" s="28"/>
      <c r="G22" s="38"/>
      <c r="H22" s="40"/>
      <c r="I22" s="25"/>
      <c r="J22" s="25"/>
      <c r="K22" s="25"/>
      <c r="L22" s="25"/>
      <c r="M22" s="25"/>
      <c r="N22" s="61"/>
      <c r="O22" s="25"/>
      <c r="P22" s="61"/>
      <c r="Q22" s="95" t="s">
        <v>80</v>
      </c>
      <c r="R22" s="9">
        <v>826800</v>
      </c>
      <c r="S22" s="9"/>
      <c r="T22" s="97">
        <v>400340</v>
      </c>
      <c r="U22" s="98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2" customHeight="1" spans="1:16384">
      <c r="A23" s="20">
        <v>3</v>
      </c>
      <c r="B23" s="35">
        <v>44265</v>
      </c>
      <c r="C23" s="22"/>
      <c r="D23" s="34"/>
      <c r="E23" s="28"/>
      <c r="F23" s="28"/>
      <c r="G23" s="38"/>
      <c r="H23" s="40"/>
      <c r="I23" s="25"/>
      <c r="J23" s="36"/>
      <c r="K23" s="25">
        <v>55520</v>
      </c>
      <c r="L23" s="36" t="s">
        <v>84</v>
      </c>
      <c r="M23" s="25"/>
      <c r="N23" s="61"/>
      <c r="O23" s="25"/>
      <c r="P23" s="61"/>
      <c r="Q23" s="95" t="s">
        <v>85</v>
      </c>
      <c r="R23" s="9">
        <v>124800</v>
      </c>
      <c r="S23" s="9">
        <v>136041.83</v>
      </c>
      <c r="T23" s="97">
        <v>136041.83</v>
      </c>
      <c r="U23" s="98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5" customHeight="1" spans="1:16384">
      <c r="A24" s="20">
        <v>4</v>
      </c>
      <c r="B24" s="35">
        <v>44281</v>
      </c>
      <c r="C24" s="22"/>
      <c r="D24" s="34"/>
      <c r="E24" s="28"/>
      <c r="F24" s="28"/>
      <c r="G24" s="38"/>
      <c r="H24" s="40"/>
      <c r="I24" s="25"/>
      <c r="J24" s="36"/>
      <c r="K24" s="25"/>
      <c r="L24" s="36"/>
      <c r="M24" s="25"/>
      <c r="N24" s="61"/>
      <c r="O24" s="25"/>
      <c r="P24" s="61"/>
      <c r="Q24" s="95" t="s">
        <v>86</v>
      </c>
      <c r="R24" s="9">
        <v>63038</v>
      </c>
      <c r="S24" s="9"/>
      <c r="T24" s="97">
        <v>63038</v>
      </c>
      <c r="U24" s="98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4" customHeight="1" spans="1:16384">
      <c r="A25" s="20"/>
      <c r="B25" s="35"/>
      <c r="C25" s="22"/>
      <c r="D25" s="34"/>
      <c r="E25" s="28"/>
      <c r="F25" s="28"/>
      <c r="G25" s="38"/>
      <c r="H25" s="40"/>
      <c r="I25" s="25"/>
      <c r="J25" s="25"/>
      <c r="K25" s="25"/>
      <c r="L25" s="36"/>
      <c r="M25" s="25"/>
      <c r="N25" s="61"/>
      <c r="O25" s="25"/>
      <c r="P25" s="61"/>
      <c r="Q25" s="95" t="s">
        <v>87</v>
      </c>
      <c r="R25" s="9">
        <v>14000</v>
      </c>
      <c r="S25" s="9"/>
      <c r="T25" s="97">
        <v>14000</v>
      </c>
      <c r="U25" s="98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4" customHeight="1" spans="1:16384">
      <c r="A26" s="20">
        <v>5</v>
      </c>
      <c r="B26" s="35">
        <v>44294</v>
      </c>
      <c r="C26" s="22"/>
      <c r="D26" s="34"/>
      <c r="E26" s="28"/>
      <c r="F26" s="28"/>
      <c r="G26" s="38"/>
      <c r="H26" s="40"/>
      <c r="I26" s="25"/>
      <c r="J26" s="25"/>
      <c r="K26" s="25"/>
      <c r="L26" s="36"/>
      <c r="M26" s="25"/>
      <c r="N26" s="61"/>
      <c r="O26" s="25"/>
      <c r="P26" s="61"/>
      <c r="Q26" s="95" t="s">
        <v>88</v>
      </c>
      <c r="R26" s="9">
        <v>420000</v>
      </c>
      <c r="S26" s="9"/>
      <c r="T26" s="97">
        <v>255000</v>
      </c>
      <c r="U26" s="98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4" customHeight="1" spans="1:16384">
      <c r="A27" s="20"/>
      <c r="B27" s="35"/>
      <c r="C27" s="22"/>
      <c r="D27" s="34"/>
      <c r="E27" s="28"/>
      <c r="F27" s="28"/>
      <c r="G27" s="38"/>
      <c r="H27" s="40"/>
      <c r="I27" s="25"/>
      <c r="J27" s="25"/>
      <c r="K27" s="25"/>
      <c r="L27" s="36"/>
      <c r="M27" s="25"/>
      <c r="N27" s="61"/>
      <c r="O27" s="25"/>
      <c r="P27" s="61"/>
      <c r="Q27" s="95" t="s">
        <v>89</v>
      </c>
      <c r="R27" s="9">
        <v>272732.4</v>
      </c>
      <c r="S27" s="9"/>
      <c r="T27" s="97">
        <v>272732.4</v>
      </c>
      <c r="U27" s="98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4" customHeight="1" spans="1:16384">
      <c r="A28" s="20"/>
      <c r="B28" s="35"/>
      <c r="C28" s="22"/>
      <c r="D28" s="34"/>
      <c r="E28" s="28"/>
      <c r="F28" s="28"/>
      <c r="G28" s="38"/>
      <c r="H28" s="40"/>
      <c r="I28" s="25"/>
      <c r="J28" s="25"/>
      <c r="K28" s="25"/>
      <c r="L28" s="36"/>
      <c r="M28" s="25"/>
      <c r="N28" s="61"/>
      <c r="O28" s="25"/>
      <c r="P28" s="61"/>
      <c r="Q28" s="95" t="s">
        <v>90</v>
      </c>
      <c r="R28" s="9">
        <v>286750</v>
      </c>
      <c r="S28" s="9"/>
      <c r="T28" s="97">
        <v>286750</v>
      </c>
      <c r="U28" s="98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44" customHeight="1" spans="1:16384">
      <c r="A29" s="20">
        <v>6</v>
      </c>
      <c r="B29" s="35">
        <v>44294</v>
      </c>
      <c r="C29" s="22"/>
      <c r="D29" s="34"/>
      <c r="E29" s="28"/>
      <c r="F29" s="28"/>
      <c r="G29" s="38"/>
      <c r="H29" s="40"/>
      <c r="I29" s="25"/>
      <c r="J29" s="25"/>
      <c r="K29" s="25"/>
      <c r="L29" s="36"/>
      <c r="M29" s="25"/>
      <c r="N29" s="61"/>
      <c r="O29" s="25"/>
      <c r="P29" s="61"/>
      <c r="Q29" s="95" t="s">
        <v>91</v>
      </c>
      <c r="R29" s="9">
        <v>692283.87</v>
      </c>
      <c r="S29" s="9"/>
      <c r="T29" s="97">
        <v>56634.38</v>
      </c>
      <c r="U29" s="98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44" customHeight="1" spans="1:16384">
      <c r="A30" s="71">
        <v>7</v>
      </c>
      <c r="B30" s="105">
        <v>44314</v>
      </c>
      <c r="C30" s="106"/>
      <c r="D30" s="107">
        <v>150000</v>
      </c>
      <c r="E30" s="108" t="s">
        <v>64</v>
      </c>
      <c r="F30" s="45" t="s">
        <v>65</v>
      </c>
      <c r="G30" s="46"/>
      <c r="H30" s="47"/>
      <c r="I30" s="67"/>
      <c r="J30" s="67"/>
      <c r="K30" s="68">
        <v>122464.3</v>
      </c>
      <c r="L30" s="69"/>
      <c r="M30" s="67">
        <v>100</v>
      </c>
      <c r="N30" s="70" t="s">
        <v>66</v>
      </c>
      <c r="O30" s="67"/>
      <c r="P30" s="70"/>
      <c r="Q30" s="99" t="s">
        <v>92</v>
      </c>
      <c r="R30" s="100">
        <v>2360000</v>
      </c>
      <c r="S30" s="9"/>
      <c r="T30" s="101">
        <v>150000</v>
      </c>
      <c r="U30" s="98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44" customHeight="1" spans="1:16384">
      <c r="A31" s="71"/>
      <c r="B31" s="105"/>
      <c r="C31" s="106"/>
      <c r="D31" s="107"/>
      <c r="E31" s="108"/>
      <c r="F31" s="45"/>
      <c r="G31" s="46"/>
      <c r="H31" s="47"/>
      <c r="I31" s="67"/>
      <c r="J31" s="67"/>
      <c r="K31" s="68"/>
      <c r="L31" s="69"/>
      <c r="M31" s="67">
        <v>-100</v>
      </c>
      <c r="N31" s="42" t="s">
        <v>93</v>
      </c>
      <c r="O31" s="67"/>
      <c r="P31" s="70"/>
      <c r="Q31" s="99"/>
      <c r="R31" s="100"/>
      <c r="S31" s="9"/>
      <c r="T31" s="101"/>
      <c r="U31" s="98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44" customHeight="1" spans="1:16384">
      <c r="A32" s="71"/>
      <c r="B32" s="105"/>
      <c r="C32" s="106"/>
      <c r="D32" s="107"/>
      <c r="E32" s="108"/>
      <c r="F32" s="45"/>
      <c r="G32" s="46"/>
      <c r="H32" s="47"/>
      <c r="I32" s="67"/>
      <c r="J32" s="67"/>
      <c r="K32" s="68"/>
      <c r="L32" s="69"/>
      <c r="M32" s="67">
        <v>300</v>
      </c>
      <c r="N32" s="70" t="s">
        <v>94</v>
      </c>
      <c r="O32" s="67"/>
      <c r="P32" s="70"/>
      <c r="Q32" s="99"/>
      <c r="R32" s="100"/>
      <c r="S32" s="9"/>
      <c r="T32" s="101"/>
      <c r="U32" s="98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ht="44" customHeight="1" spans="1:16384">
      <c r="A33" s="71"/>
      <c r="B33" s="105"/>
      <c r="C33" s="106"/>
      <c r="D33" s="107"/>
      <c r="E33" s="108"/>
      <c r="F33" s="45"/>
      <c r="G33" s="46"/>
      <c r="H33" s="47"/>
      <c r="I33" s="67"/>
      <c r="J33" s="67"/>
      <c r="K33" s="68"/>
      <c r="L33" s="69"/>
      <c r="M33" s="67">
        <v>900</v>
      </c>
      <c r="N33" s="70" t="s">
        <v>95</v>
      </c>
      <c r="O33" s="67"/>
      <c r="P33" s="70"/>
      <c r="Q33" s="99"/>
      <c r="R33" s="100"/>
      <c r="S33" s="9"/>
      <c r="T33" s="101"/>
      <c r="U33" s="98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ht="44" customHeight="1" spans="1:16384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67">
        <v>2000</v>
      </c>
      <c r="N34" s="71" t="s">
        <v>96</v>
      </c>
      <c r="O34" s="48"/>
      <c r="P34" s="48"/>
      <c r="Q34" s="48"/>
      <c r="R34" s="48"/>
      <c r="S34" s="100"/>
      <c r="T34" s="101"/>
      <c r="U34" s="98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ht="30" customHeight="1" spans="1:16384">
      <c r="A35" s="6" t="s">
        <v>55</v>
      </c>
      <c r="B35" s="6"/>
      <c r="C35" s="49">
        <f>SUM(C8:C34)</f>
        <v>3470000</v>
      </c>
      <c r="D35" s="50">
        <f>SUM(D8:D34)</f>
        <v>450000</v>
      </c>
      <c r="E35" s="51"/>
      <c r="F35" s="51"/>
      <c r="G35" s="51"/>
      <c r="H35" s="49" t="s">
        <v>56</v>
      </c>
      <c r="I35" s="62">
        <f>SUM(I8:I34)</f>
        <v>34700</v>
      </c>
      <c r="J35" s="51"/>
      <c r="K35" s="62">
        <f>SUM(K8:K34)</f>
        <v>177984.3</v>
      </c>
      <c r="L35" s="62"/>
      <c r="M35" s="62">
        <f>SUM(M8:M34)</f>
        <v>3850</v>
      </c>
      <c r="N35" s="49" t="s">
        <v>56</v>
      </c>
      <c r="O35" s="62">
        <f>SUM(O8:O30)</f>
        <v>0</v>
      </c>
      <c r="P35" s="49" t="s">
        <v>56</v>
      </c>
      <c r="Q35" s="49" t="s">
        <v>56</v>
      </c>
      <c r="R35" s="49"/>
      <c r="S35" s="49"/>
      <c r="T35" s="62">
        <f>SUM(T8:T34)</f>
        <v>3661097.81</v>
      </c>
      <c r="U35" s="102">
        <f>D35+C35-T35-I35-K35-M35-O35</f>
        <v>42367.89</v>
      </c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ht="30" customHeight="1" spans="1:16384">
      <c r="A36" s="52" t="s">
        <v>57</v>
      </c>
      <c r="B36" s="52"/>
      <c r="C36" s="52" t="s">
        <v>58</v>
      </c>
      <c r="D36" s="52"/>
      <c r="E36" s="52"/>
      <c r="F36" s="53">
        <f>O36</f>
        <v>150000</v>
      </c>
      <c r="G36" s="54"/>
      <c r="H36" s="55" t="s">
        <v>59</v>
      </c>
      <c r="I36" s="72"/>
      <c r="J36" s="72"/>
      <c r="K36" s="72"/>
      <c r="L36" s="72"/>
      <c r="M36" s="73"/>
      <c r="N36" s="52" t="s">
        <v>60</v>
      </c>
      <c r="O36" s="74">
        <v>150000</v>
      </c>
      <c r="P36" s="75"/>
      <c r="Q36" s="75"/>
      <c r="R36" s="75"/>
      <c r="S36" s="75"/>
      <c r="T36" s="75"/>
      <c r="U36" s="103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ht="30" customHeight="1" spans="1:16384">
      <c r="A37" s="52"/>
      <c r="B37" s="52"/>
      <c r="C37" s="52" t="s">
        <v>61</v>
      </c>
      <c r="D37" s="52"/>
      <c r="E37" s="52"/>
      <c r="F37" s="53">
        <v>0</v>
      </c>
      <c r="G37" s="54"/>
      <c r="H37" s="56"/>
      <c r="I37" s="76"/>
      <c r="J37" s="76"/>
      <c r="K37" s="76"/>
      <c r="L37" s="76"/>
      <c r="M37" s="77"/>
      <c r="N37" s="52" t="s">
        <v>62</v>
      </c>
      <c r="O37" s="78">
        <f>O36</f>
        <v>150000</v>
      </c>
      <c r="P37" s="79"/>
      <c r="Q37" s="79"/>
      <c r="R37" s="79"/>
      <c r="S37" s="79"/>
      <c r="T37" s="79"/>
      <c r="U37" s="10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2:16384">
      <c r="B38" s="2"/>
      <c r="E38" s="3"/>
      <c r="F38" s="3"/>
      <c r="G38" s="3"/>
      <c r="I38" s="3"/>
      <c r="J38" s="3"/>
      <c r="M38" s="3"/>
      <c r="T38" s="3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2:16384">
      <c r="B39" s="2"/>
      <c r="E39" s="3"/>
      <c r="F39" s="3"/>
      <c r="G39" s="3"/>
      <c r="I39" s="3"/>
      <c r="J39" s="3"/>
      <c r="M39" s="3"/>
      <c r="T39" s="3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spans="2:16384">
      <c r="B40" s="2"/>
      <c r="E40" s="3"/>
      <c r="F40" s="3"/>
      <c r="G40" s="3"/>
      <c r="I40" s="3"/>
      <c r="J40" s="3"/>
      <c r="M40" s="3"/>
      <c r="T40" s="3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2:16384">
      <c r="B41" s="2"/>
      <c r="E41" s="3"/>
      <c r="F41" s="3"/>
      <c r="G41" s="3"/>
      <c r="I41" s="3"/>
      <c r="J41" s="3"/>
      <c r="M41" s="3"/>
      <c r="T41" s="3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1" customFormat="1" spans="2:16384">
      <c r="B42" s="2"/>
      <c r="E42" s="3"/>
      <c r="F42" s="3"/>
      <c r="G42" s="3"/>
      <c r="I42" s="3"/>
      <c r="J42" s="3"/>
      <c r="M42" s="3"/>
      <c r="T42" s="3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1" customFormat="1" spans="2:16384">
      <c r="B43" s="57"/>
      <c r="E43" s="3"/>
      <c r="F43" s="3"/>
      <c r="G43" s="3"/>
      <c r="I43" s="3"/>
      <c r="J43" s="3"/>
      <c r="M43" s="3"/>
      <c r="T43" s="3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35:B35"/>
    <mergeCell ref="C36:E36"/>
    <mergeCell ref="F36:G36"/>
    <mergeCell ref="O36:U36"/>
    <mergeCell ref="C37:E37"/>
    <mergeCell ref="F37:G37"/>
    <mergeCell ref="O37:U37"/>
    <mergeCell ref="A5:A7"/>
    <mergeCell ref="T5:T7"/>
    <mergeCell ref="U5:U7"/>
    <mergeCell ref="A36:B37"/>
    <mergeCell ref="H36:M37"/>
  </mergeCells>
  <pageMargins left="0.75" right="0.75" top="1" bottom="1" header="0.5" footer="0.5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7"/>
  <sheetViews>
    <sheetView tabSelected="1" topLeftCell="H28" workbookViewId="0">
      <selection activeCell="B34" sqref="B34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8.375" style="1" customWidth="1"/>
    <col min="15" max="15" width="10.1083333333333" style="1" customWidth="1"/>
    <col min="16" max="16" width="9.10833333333333" style="1" customWidth="1"/>
    <col min="17" max="17" width="44.3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/>
      <c r="K2" s="7"/>
      <c r="L2" s="7"/>
      <c r="M2" s="7"/>
      <c r="N2" s="7"/>
      <c r="O2" s="59" t="s">
        <v>4</v>
      </c>
      <c r="P2" s="59"/>
      <c r="Q2" s="80">
        <v>12788</v>
      </c>
      <c r="R2" s="60" t="s">
        <v>5</v>
      </c>
      <c r="S2" s="60"/>
      <c r="T2" s="81">
        <v>2020030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19730865.26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63</v>
      </c>
      <c r="K3" s="20"/>
      <c r="L3" s="20"/>
      <c r="M3" s="20"/>
      <c r="N3" s="20"/>
      <c r="O3" s="6" t="s">
        <v>11</v>
      </c>
      <c r="P3" s="6"/>
      <c r="Q3" s="20" t="s">
        <v>12</v>
      </c>
      <c r="R3" s="83" t="s">
        <v>13</v>
      </c>
      <c r="S3" s="84"/>
      <c r="T3" s="85" t="s">
        <v>14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1" t="s">
        <v>20</v>
      </c>
      <c r="R4" s="9" t="s">
        <v>21</v>
      </c>
      <c r="S4" s="61" t="s">
        <v>22</v>
      </c>
      <c r="T4" s="86" t="s">
        <v>23</v>
      </c>
      <c r="U4" s="87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88" t="s">
        <v>30</v>
      </c>
      <c r="R5" s="89"/>
      <c r="S5" s="89"/>
      <c r="T5" s="86" t="s">
        <v>31</v>
      </c>
      <c r="U5" s="90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1" t="s">
        <v>38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0" t="s">
        <v>46</v>
      </c>
      <c r="L7" s="60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44173</v>
      </c>
      <c r="C8" s="22"/>
      <c r="D8" s="23">
        <v>300000</v>
      </c>
      <c r="E8" s="24" t="s">
        <v>51</v>
      </c>
      <c r="F8" s="24"/>
      <c r="G8" s="25"/>
      <c r="H8" s="26"/>
      <c r="I8" s="25"/>
      <c r="J8" s="36"/>
      <c r="K8" s="20"/>
      <c r="L8" s="20"/>
      <c r="M8" s="25"/>
      <c r="N8" s="61" t="s">
        <v>52</v>
      </c>
      <c r="O8" s="62"/>
      <c r="P8" s="9"/>
      <c r="Q8" s="93" t="s">
        <v>53</v>
      </c>
      <c r="R8" s="9">
        <v>480000</v>
      </c>
      <c r="S8" s="9"/>
      <c r="T8" s="94">
        <v>212000</v>
      </c>
      <c r="U8" s="4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3"/>
      <c r="E9" s="28"/>
      <c r="F9" s="28"/>
      <c r="G9" s="29"/>
      <c r="H9" s="26"/>
      <c r="I9" s="25"/>
      <c r="J9" s="36"/>
      <c r="K9" s="48"/>
      <c r="L9" s="48"/>
      <c r="M9" s="25"/>
      <c r="N9" s="61"/>
      <c r="O9" s="62"/>
      <c r="P9" s="9"/>
      <c r="Q9" s="93" t="s">
        <v>54</v>
      </c>
      <c r="R9" s="9">
        <v>480000</v>
      </c>
      <c r="S9" s="9"/>
      <c r="T9" s="94">
        <v>88000</v>
      </c>
      <c r="U9" s="48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2</v>
      </c>
      <c r="B10" s="21">
        <v>44234</v>
      </c>
      <c r="C10" s="22">
        <v>3470000</v>
      </c>
      <c r="D10" s="23"/>
      <c r="E10" s="28" t="s">
        <v>64</v>
      </c>
      <c r="F10" s="24" t="s">
        <v>65</v>
      </c>
      <c r="G10" s="29"/>
      <c r="H10" s="26">
        <v>0.01</v>
      </c>
      <c r="I10" s="25">
        <f>C10*H10</f>
        <v>34700</v>
      </c>
      <c r="J10" s="36" t="s">
        <v>81</v>
      </c>
      <c r="K10" s="20"/>
      <c r="L10" s="20"/>
      <c r="M10" s="25">
        <v>150</v>
      </c>
      <c r="N10" s="61" t="s">
        <v>82</v>
      </c>
      <c r="O10" s="62"/>
      <c r="P10" s="9"/>
      <c r="Q10" s="93" t="s">
        <v>67</v>
      </c>
      <c r="R10" s="9">
        <v>680930</v>
      </c>
      <c r="S10" s="9">
        <v>311730</v>
      </c>
      <c r="T10" s="94">
        <v>311730</v>
      </c>
      <c r="U10" s="48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20"/>
      <c r="B11" s="21"/>
      <c r="C11" s="27"/>
      <c r="D11" s="23"/>
      <c r="E11" s="28"/>
      <c r="F11" s="28"/>
      <c r="G11" s="30"/>
      <c r="H11" s="26"/>
      <c r="I11" s="29"/>
      <c r="J11" s="29"/>
      <c r="K11" s="29"/>
      <c r="L11" s="29"/>
      <c r="M11" s="29"/>
      <c r="N11" s="38" t="s">
        <v>68</v>
      </c>
      <c r="O11" s="63"/>
      <c r="P11" s="64"/>
      <c r="Q11" s="93" t="s">
        <v>69</v>
      </c>
      <c r="R11" s="9">
        <v>259440</v>
      </c>
      <c r="S11" s="9">
        <v>31727.2</v>
      </c>
      <c r="T11" s="94">
        <v>31727.2</v>
      </c>
      <c r="U11" s="48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20"/>
      <c r="B12" s="21"/>
      <c r="C12" s="22"/>
      <c r="D12" s="23"/>
      <c r="E12" s="24"/>
      <c r="F12" s="28"/>
      <c r="G12" s="30"/>
      <c r="H12" s="26"/>
      <c r="I12" s="25"/>
      <c r="J12" s="30"/>
      <c r="K12" s="20"/>
      <c r="L12" s="20"/>
      <c r="M12" s="25">
        <v>500</v>
      </c>
      <c r="N12" s="61" t="s">
        <v>83</v>
      </c>
      <c r="O12" s="62"/>
      <c r="P12" s="9"/>
      <c r="Q12" s="93" t="s">
        <v>71</v>
      </c>
      <c r="R12" s="9">
        <v>480000</v>
      </c>
      <c r="S12" s="9"/>
      <c r="T12" s="94">
        <v>287000</v>
      </c>
      <c r="U12" s="48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8"/>
      <c r="F13" s="28"/>
      <c r="G13" s="30"/>
      <c r="H13" s="26"/>
      <c r="I13" s="25"/>
      <c r="J13" s="30"/>
      <c r="K13" s="48"/>
      <c r="L13" s="48"/>
      <c r="M13" s="25"/>
      <c r="N13" s="61"/>
      <c r="O13" s="65"/>
      <c r="P13" s="64"/>
      <c r="Q13" s="93" t="s">
        <v>53</v>
      </c>
      <c r="R13" s="9">
        <v>480000</v>
      </c>
      <c r="S13" s="9"/>
      <c r="T13" s="94">
        <v>236354</v>
      </c>
      <c r="U13" s="48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6" customHeight="1" spans="1:16384">
      <c r="A14" s="20"/>
      <c r="B14" s="31"/>
      <c r="C14" s="22"/>
      <c r="D14" s="23"/>
      <c r="E14" s="28"/>
      <c r="F14" s="28"/>
      <c r="G14" s="30"/>
      <c r="H14" s="26"/>
      <c r="I14" s="25"/>
      <c r="J14" s="30"/>
      <c r="K14" s="20"/>
      <c r="L14" s="20"/>
      <c r="M14" s="25"/>
      <c r="N14" s="61"/>
      <c r="O14" s="62"/>
      <c r="P14" s="9"/>
      <c r="Q14" s="95" t="s">
        <v>72</v>
      </c>
      <c r="R14" s="9">
        <v>5120</v>
      </c>
      <c r="S14" s="9"/>
      <c r="T14" s="94">
        <v>5120</v>
      </c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/>
      <c r="B15" s="32"/>
      <c r="C15" s="22"/>
      <c r="D15" s="33"/>
      <c r="E15" s="28"/>
      <c r="F15" s="28"/>
      <c r="G15" s="30"/>
      <c r="H15" s="26"/>
      <c r="I15" s="25"/>
      <c r="J15" s="30"/>
      <c r="K15" s="48"/>
      <c r="L15" s="48"/>
      <c r="M15" s="25"/>
      <c r="N15" s="61"/>
      <c r="O15" s="62"/>
      <c r="P15" s="9"/>
      <c r="Q15" s="93" t="s">
        <v>73</v>
      </c>
      <c r="R15" s="9">
        <v>30000</v>
      </c>
      <c r="S15" s="9"/>
      <c r="T15" s="94">
        <v>30000</v>
      </c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20"/>
      <c r="B16" s="31"/>
      <c r="C16" s="22"/>
      <c r="D16" s="34"/>
      <c r="E16" s="28"/>
      <c r="F16" s="28"/>
      <c r="G16" s="29"/>
      <c r="H16" s="26"/>
      <c r="I16" s="25"/>
      <c r="J16" s="25"/>
      <c r="K16" s="20"/>
      <c r="L16" s="20"/>
      <c r="M16" s="25"/>
      <c r="N16" s="61"/>
      <c r="O16" s="25"/>
      <c r="P16" s="61"/>
      <c r="Q16" s="95" t="s">
        <v>74</v>
      </c>
      <c r="R16" s="9">
        <v>30000</v>
      </c>
      <c r="S16" s="9"/>
      <c r="T16" s="97">
        <v>30000</v>
      </c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6" customHeight="1" spans="1:16384">
      <c r="A17" s="20"/>
      <c r="B17" s="35"/>
      <c r="C17" s="22"/>
      <c r="D17" s="34"/>
      <c r="E17" s="36"/>
      <c r="F17" s="37"/>
      <c r="G17" s="38"/>
      <c r="H17" s="39"/>
      <c r="I17" s="25"/>
      <c r="J17" s="25"/>
      <c r="K17" s="25"/>
      <c r="L17" s="25"/>
      <c r="M17" s="25"/>
      <c r="N17" s="61"/>
      <c r="O17" s="25"/>
      <c r="P17" s="61"/>
      <c r="Q17" s="95" t="s">
        <v>75</v>
      </c>
      <c r="R17" s="9">
        <v>300000</v>
      </c>
      <c r="S17" s="9">
        <v>298650</v>
      </c>
      <c r="T17" s="97">
        <v>298650</v>
      </c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4" customHeight="1" spans="1:16384">
      <c r="A18" s="20"/>
      <c r="B18" s="35"/>
      <c r="C18" s="22"/>
      <c r="D18" s="34"/>
      <c r="E18" s="28"/>
      <c r="F18" s="28"/>
      <c r="G18" s="38"/>
      <c r="H18" s="40"/>
      <c r="I18" s="25"/>
      <c r="J18" s="25"/>
      <c r="K18" s="36"/>
      <c r="L18" s="36"/>
      <c r="M18" s="25"/>
      <c r="N18" s="61"/>
      <c r="O18" s="25"/>
      <c r="P18" s="61"/>
      <c r="Q18" s="95" t="s">
        <v>76</v>
      </c>
      <c r="R18" s="9">
        <v>343000</v>
      </c>
      <c r="S18" s="9"/>
      <c r="T18" s="97">
        <v>332380</v>
      </c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5" customHeight="1" spans="1:16384">
      <c r="A19" s="20"/>
      <c r="B19" s="35"/>
      <c r="C19" s="41"/>
      <c r="D19" s="34"/>
      <c r="E19" s="36"/>
      <c r="F19" s="37"/>
      <c r="G19" s="38"/>
      <c r="H19" s="39"/>
      <c r="I19" s="25"/>
      <c r="J19" s="25"/>
      <c r="K19" s="25"/>
      <c r="L19" s="25"/>
      <c r="M19" s="25"/>
      <c r="N19" s="61"/>
      <c r="O19" s="25"/>
      <c r="P19" s="61"/>
      <c r="Q19" s="95" t="s">
        <v>77</v>
      </c>
      <c r="R19" s="9">
        <v>46200</v>
      </c>
      <c r="S19" s="9"/>
      <c r="T19" s="97">
        <v>46200</v>
      </c>
      <c r="U19" s="98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20"/>
      <c r="B20" s="35"/>
      <c r="C20" s="22"/>
      <c r="D20" s="34"/>
      <c r="E20" s="28"/>
      <c r="F20" s="28"/>
      <c r="G20" s="38"/>
      <c r="H20" s="40"/>
      <c r="I20" s="25"/>
      <c r="J20" s="25"/>
      <c r="K20" s="25"/>
      <c r="L20" s="25"/>
      <c r="M20" s="25"/>
      <c r="N20" s="61"/>
      <c r="O20" s="25"/>
      <c r="P20" s="61"/>
      <c r="Q20" s="95" t="s">
        <v>78</v>
      </c>
      <c r="R20" s="9">
        <v>17400</v>
      </c>
      <c r="S20" s="9"/>
      <c r="T20" s="97">
        <v>17400</v>
      </c>
      <c r="U20" s="98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20"/>
      <c r="B21" s="35"/>
      <c r="C21" s="22"/>
      <c r="D21" s="34"/>
      <c r="E21" s="28"/>
      <c r="F21" s="28"/>
      <c r="G21" s="38"/>
      <c r="H21" s="40"/>
      <c r="I21" s="25"/>
      <c r="J21" s="25"/>
      <c r="K21" s="25"/>
      <c r="L21" s="25"/>
      <c r="M21" s="25"/>
      <c r="N21" s="61"/>
      <c r="O21" s="25"/>
      <c r="P21" s="61"/>
      <c r="Q21" s="95" t="s">
        <v>79</v>
      </c>
      <c r="R21" s="9">
        <v>750000</v>
      </c>
      <c r="S21" s="9"/>
      <c r="T21" s="97">
        <v>100000</v>
      </c>
      <c r="U21" s="9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2" customHeight="1" spans="1:16384">
      <c r="A22" s="20"/>
      <c r="B22" s="35"/>
      <c r="C22" s="22"/>
      <c r="D22" s="34"/>
      <c r="E22" s="28"/>
      <c r="F22" s="28"/>
      <c r="G22" s="38"/>
      <c r="H22" s="40"/>
      <c r="I22" s="25"/>
      <c r="J22" s="25"/>
      <c r="K22" s="25"/>
      <c r="L22" s="25"/>
      <c r="M22" s="25"/>
      <c r="N22" s="61"/>
      <c r="O22" s="25"/>
      <c r="P22" s="61"/>
      <c r="Q22" s="95" t="s">
        <v>80</v>
      </c>
      <c r="R22" s="9">
        <v>826800</v>
      </c>
      <c r="S22" s="9"/>
      <c r="T22" s="97">
        <v>400340</v>
      </c>
      <c r="U22" s="98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2" customHeight="1" spans="1:16384">
      <c r="A23" s="20">
        <v>3</v>
      </c>
      <c r="B23" s="35">
        <v>44265</v>
      </c>
      <c r="C23" s="22"/>
      <c r="D23" s="34"/>
      <c r="E23" s="28"/>
      <c r="F23" s="28"/>
      <c r="G23" s="38"/>
      <c r="H23" s="40"/>
      <c r="I23" s="25"/>
      <c r="J23" s="36"/>
      <c r="K23" s="25">
        <v>55520</v>
      </c>
      <c r="L23" s="36" t="s">
        <v>84</v>
      </c>
      <c r="M23" s="25"/>
      <c r="N23" s="61"/>
      <c r="O23" s="25"/>
      <c r="P23" s="61"/>
      <c r="Q23" s="95" t="s">
        <v>85</v>
      </c>
      <c r="R23" s="9">
        <v>124800</v>
      </c>
      <c r="S23" s="9">
        <v>136041.83</v>
      </c>
      <c r="T23" s="97">
        <v>136041.83</v>
      </c>
      <c r="U23" s="98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5" customHeight="1" spans="1:16384">
      <c r="A24" s="20">
        <v>4</v>
      </c>
      <c r="B24" s="35">
        <v>44281</v>
      </c>
      <c r="C24" s="22"/>
      <c r="D24" s="34"/>
      <c r="E24" s="28"/>
      <c r="F24" s="28"/>
      <c r="G24" s="38"/>
      <c r="H24" s="40"/>
      <c r="I24" s="25"/>
      <c r="J24" s="36"/>
      <c r="K24" s="25"/>
      <c r="L24" s="36"/>
      <c r="M24" s="25"/>
      <c r="N24" s="61"/>
      <c r="O24" s="25"/>
      <c r="P24" s="61"/>
      <c r="Q24" s="95" t="s">
        <v>86</v>
      </c>
      <c r="R24" s="9">
        <v>63038</v>
      </c>
      <c r="S24" s="9"/>
      <c r="T24" s="97">
        <v>63038</v>
      </c>
      <c r="U24" s="98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44" customHeight="1" spans="1:16384">
      <c r="A25" s="20"/>
      <c r="B25" s="35"/>
      <c r="C25" s="22"/>
      <c r="D25" s="34"/>
      <c r="E25" s="28"/>
      <c r="F25" s="28"/>
      <c r="G25" s="38"/>
      <c r="H25" s="40"/>
      <c r="I25" s="25"/>
      <c r="J25" s="25"/>
      <c r="K25" s="25"/>
      <c r="L25" s="36"/>
      <c r="M25" s="25"/>
      <c r="N25" s="61"/>
      <c r="O25" s="25"/>
      <c r="P25" s="61"/>
      <c r="Q25" s="95" t="s">
        <v>87</v>
      </c>
      <c r="R25" s="9">
        <v>14000</v>
      </c>
      <c r="S25" s="9"/>
      <c r="T25" s="97">
        <v>14000</v>
      </c>
      <c r="U25" s="98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44" customHeight="1" spans="1:16384">
      <c r="A26" s="20">
        <v>5</v>
      </c>
      <c r="B26" s="35">
        <v>44294</v>
      </c>
      <c r="C26" s="22"/>
      <c r="D26" s="34"/>
      <c r="E26" s="28"/>
      <c r="F26" s="28"/>
      <c r="G26" s="38"/>
      <c r="H26" s="40"/>
      <c r="I26" s="25"/>
      <c r="J26" s="25"/>
      <c r="K26" s="25"/>
      <c r="L26" s="36"/>
      <c r="M26" s="25"/>
      <c r="N26" s="61"/>
      <c r="O26" s="25"/>
      <c r="P26" s="61"/>
      <c r="Q26" s="95" t="s">
        <v>88</v>
      </c>
      <c r="R26" s="9">
        <v>420000</v>
      </c>
      <c r="S26" s="9"/>
      <c r="T26" s="97">
        <v>255000</v>
      </c>
      <c r="U26" s="98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44" customHeight="1" spans="1:16384">
      <c r="A27" s="20"/>
      <c r="B27" s="35"/>
      <c r="C27" s="22"/>
      <c r="D27" s="34"/>
      <c r="E27" s="28"/>
      <c r="F27" s="28"/>
      <c r="G27" s="38"/>
      <c r="H27" s="40"/>
      <c r="I27" s="25"/>
      <c r="J27" s="25"/>
      <c r="K27" s="25"/>
      <c r="L27" s="36"/>
      <c r="M27" s="25"/>
      <c r="N27" s="61"/>
      <c r="O27" s="25"/>
      <c r="P27" s="61"/>
      <c r="Q27" s="95" t="s">
        <v>89</v>
      </c>
      <c r="R27" s="9">
        <v>272732.4</v>
      </c>
      <c r="S27" s="9"/>
      <c r="T27" s="97">
        <v>272732.4</v>
      </c>
      <c r="U27" s="98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44" customHeight="1" spans="1:16384">
      <c r="A28" s="20"/>
      <c r="B28" s="35"/>
      <c r="C28" s="22"/>
      <c r="D28" s="34"/>
      <c r="E28" s="28"/>
      <c r="F28" s="28"/>
      <c r="G28" s="38"/>
      <c r="H28" s="40"/>
      <c r="I28" s="25"/>
      <c r="J28" s="25"/>
      <c r="K28" s="25"/>
      <c r="L28" s="36"/>
      <c r="M28" s="25"/>
      <c r="N28" s="61"/>
      <c r="O28" s="25"/>
      <c r="P28" s="61"/>
      <c r="Q28" s="95" t="s">
        <v>90</v>
      </c>
      <c r="R28" s="9">
        <v>286750</v>
      </c>
      <c r="S28" s="9"/>
      <c r="T28" s="97">
        <v>286750</v>
      </c>
      <c r="U28" s="98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44" customHeight="1" spans="1:16384">
      <c r="A29" s="20">
        <v>6</v>
      </c>
      <c r="B29" s="35">
        <v>44294</v>
      </c>
      <c r="C29" s="22"/>
      <c r="D29" s="34"/>
      <c r="E29" s="28"/>
      <c r="F29" s="28"/>
      <c r="G29" s="38"/>
      <c r="H29" s="40"/>
      <c r="I29" s="25"/>
      <c r="J29" s="25"/>
      <c r="K29" s="25"/>
      <c r="L29" s="36"/>
      <c r="M29" s="25"/>
      <c r="N29" s="61"/>
      <c r="O29" s="25"/>
      <c r="P29" s="61"/>
      <c r="Q29" s="95" t="s">
        <v>91</v>
      </c>
      <c r="R29" s="9">
        <v>692283.87</v>
      </c>
      <c r="S29" s="9"/>
      <c r="T29" s="97">
        <v>56634.38</v>
      </c>
      <c r="U29" s="98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ht="44" customHeight="1" spans="1:16384">
      <c r="A30" s="20">
        <v>7</v>
      </c>
      <c r="B30" s="35">
        <v>44314</v>
      </c>
      <c r="C30" s="22"/>
      <c r="D30" s="34">
        <v>150000</v>
      </c>
      <c r="E30" s="28" t="s">
        <v>64</v>
      </c>
      <c r="F30" s="24" t="s">
        <v>65</v>
      </c>
      <c r="G30" s="38"/>
      <c r="H30" s="40"/>
      <c r="I30" s="25"/>
      <c r="J30" s="25"/>
      <c r="K30" s="66">
        <v>122464.3</v>
      </c>
      <c r="L30" s="36"/>
      <c r="M30" s="25">
        <v>100</v>
      </c>
      <c r="N30" s="61" t="s">
        <v>66</v>
      </c>
      <c r="O30" s="25"/>
      <c r="P30" s="61"/>
      <c r="Q30" s="95" t="s">
        <v>92</v>
      </c>
      <c r="R30" s="9">
        <v>2360000</v>
      </c>
      <c r="S30" s="9"/>
      <c r="T30" s="97">
        <v>150000</v>
      </c>
      <c r="U30" s="98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ht="44" customHeight="1" spans="1:16384">
      <c r="A31" s="20"/>
      <c r="B31" s="35"/>
      <c r="C31" s="22"/>
      <c r="D31" s="34"/>
      <c r="E31" s="28"/>
      <c r="F31" s="24"/>
      <c r="G31" s="38"/>
      <c r="H31" s="40"/>
      <c r="I31" s="25"/>
      <c r="J31" s="25"/>
      <c r="K31" s="66"/>
      <c r="L31" s="36"/>
      <c r="M31" s="25">
        <v>-100</v>
      </c>
      <c r="N31" s="48" t="s">
        <v>93</v>
      </c>
      <c r="O31" s="25"/>
      <c r="P31" s="61"/>
      <c r="Q31" s="95"/>
      <c r="R31" s="9"/>
      <c r="S31" s="9"/>
      <c r="T31" s="97"/>
      <c r="U31" s="98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ht="67" customHeight="1" spans="1:16384">
      <c r="A32" s="20"/>
      <c r="B32" s="35"/>
      <c r="C32" s="22"/>
      <c r="D32" s="34"/>
      <c r="E32" s="28"/>
      <c r="F32" s="24"/>
      <c r="G32" s="38"/>
      <c r="H32" s="40"/>
      <c r="I32" s="25"/>
      <c r="J32" s="25"/>
      <c r="K32" s="66"/>
      <c r="L32" s="36"/>
      <c r="M32" s="25">
        <v>3200</v>
      </c>
      <c r="N32" s="61" t="s">
        <v>97</v>
      </c>
      <c r="O32" s="25"/>
      <c r="P32" s="61"/>
      <c r="Q32" s="95"/>
      <c r="R32" s="9"/>
      <c r="S32" s="9"/>
      <c r="T32" s="97"/>
      <c r="U32" s="98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ht="44" customHeight="1" spans="1:16384">
      <c r="A33" s="42">
        <v>8</v>
      </c>
      <c r="B33" s="43">
        <v>44335</v>
      </c>
      <c r="C33" s="42"/>
      <c r="D33" s="44">
        <v>300000</v>
      </c>
      <c r="E33" s="45" t="s">
        <v>98</v>
      </c>
      <c r="F33" s="45"/>
      <c r="G33" s="46"/>
      <c r="H33" s="47"/>
      <c r="I33" s="67"/>
      <c r="J33" s="67"/>
      <c r="K33" s="68"/>
      <c r="L33" s="69"/>
      <c r="M33" s="67">
        <v>200</v>
      </c>
      <c r="N33" s="70" t="s">
        <v>66</v>
      </c>
      <c r="O33" s="67"/>
      <c r="P33" s="70"/>
      <c r="Q33" s="99" t="s">
        <v>99</v>
      </c>
      <c r="R33" s="100">
        <v>558596.64</v>
      </c>
      <c r="S33" s="100"/>
      <c r="T33" s="101">
        <v>120000</v>
      </c>
      <c r="U33" s="98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ht="44" customHeight="1" spans="1:16384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67"/>
      <c r="N34" s="71"/>
      <c r="O34" s="42"/>
      <c r="P34" s="42"/>
      <c r="Q34" s="99" t="s">
        <v>92</v>
      </c>
      <c r="R34" s="100">
        <v>2360000</v>
      </c>
      <c r="S34" s="100"/>
      <c r="T34" s="101">
        <v>180000</v>
      </c>
      <c r="U34" s="98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ht="44" customHeight="1" spans="1:16384">
      <c r="A35" s="48"/>
      <c r="B35" s="48"/>
      <c r="C35" s="48"/>
      <c r="D35" s="48"/>
      <c r="E35" s="48"/>
      <c r="F35" s="42"/>
      <c r="G35" s="42"/>
      <c r="H35" s="42"/>
      <c r="I35" s="42"/>
      <c r="J35" s="42"/>
      <c r="K35" s="42"/>
      <c r="L35" s="42"/>
      <c r="M35" s="67"/>
      <c r="N35" s="71"/>
      <c r="O35" s="42"/>
      <c r="P35" s="42"/>
      <c r="Q35" s="42"/>
      <c r="R35" s="42"/>
      <c r="S35" s="100"/>
      <c r="T35" s="101"/>
      <c r="U35" s="98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ht="44" customHeight="1" spans="1:16384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67"/>
      <c r="N36" s="71"/>
      <c r="O36" s="42"/>
      <c r="P36" s="42"/>
      <c r="Q36" s="42"/>
      <c r="R36" s="42"/>
      <c r="S36" s="100"/>
      <c r="T36" s="101"/>
      <c r="U36" s="98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ht="44" customHeight="1" spans="1:16384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67"/>
      <c r="N37" s="71"/>
      <c r="O37" s="42"/>
      <c r="P37" s="42"/>
      <c r="Q37" s="42"/>
      <c r="R37" s="42"/>
      <c r="S37" s="100"/>
      <c r="T37" s="101"/>
      <c r="U37" s="98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ht="44" customHeight="1" spans="1:16384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67"/>
      <c r="N38" s="71"/>
      <c r="O38" s="42"/>
      <c r="P38" s="42"/>
      <c r="Q38" s="42"/>
      <c r="R38" s="42"/>
      <c r="S38" s="100"/>
      <c r="T38" s="101"/>
      <c r="U38" s="98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ht="30" customHeight="1" spans="1:16384">
      <c r="A39" s="6" t="s">
        <v>55</v>
      </c>
      <c r="B39" s="6"/>
      <c r="C39" s="49">
        <f>SUM(C8:C38)</f>
        <v>3470000</v>
      </c>
      <c r="D39" s="50">
        <f>SUM(D8:D38)</f>
        <v>750000</v>
      </c>
      <c r="E39" s="51"/>
      <c r="F39" s="51"/>
      <c r="G39" s="51"/>
      <c r="H39" s="49" t="s">
        <v>56</v>
      </c>
      <c r="I39" s="62">
        <f>SUM(I8:I38)</f>
        <v>34700</v>
      </c>
      <c r="J39" s="51"/>
      <c r="K39" s="62">
        <f>SUM(K8:K38)</f>
        <v>177984.3</v>
      </c>
      <c r="L39" s="62"/>
      <c r="M39" s="62">
        <f>SUM(M8:M38)</f>
        <v>4050</v>
      </c>
      <c r="N39" s="49" t="s">
        <v>56</v>
      </c>
      <c r="O39" s="62">
        <f>SUM(O8:O30)</f>
        <v>0</v>
      </c>
      <c r="P39" s="49" t="s">
        <v>56</v>
      </c>
      <c r="Q39" s="49" t="s">
        <v>56</v>
      </c>
      <c r="R39" s="49"/>
      <c r="S39" s="49"/>
      <c r="T39" s="62">
        <f>SUM(T8:T38)</f>
        <v>3961097.81</v>
      </c>
      <c r="U39" s="102">
        <f>D39+C39-T39-I39-K39-M39-O39</f>
        <v>42167.89</v>
      </c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ht="30" customHeight="1" spans="1:16384">
      <c r="A40" s="52" t="s">
        <v>57</v>
      </c>
      <c r="B40" s="52"/>
      <c r="C40" s="52" t="s">
        <v>58</v>
      </c>
      <c r="D40" s="52"/>
      <c r="E40" s="52"/>
      <c r="F40" s="53">
        <f>O40</f>
        <v>300000</v>
      </c>
      <c r="G40" s="54"/>
      <c r="H40" s="55" t="s">
        <v>59</v>
      </c>
      <c r="I40" s="72"/>
      <c r="J40" s="72"/>
      <c r="K40" s="72"/>
      <c r="L40" s="72"/>
      <c r="M40" s="73"/>
      <c r="N40" s="52" t="s">
        <v>60</v>
      </c>
      <c r="O40" s="74">
        <v>300000</v>
      </c>
      <c r="P40" s="75"/>
      <c r="Q40" s="75"/>
      <c r="R40" s="75"/>
      <c r="S40" s="75"/>
      <c r="T40" s="75"/>
      <c r="U40" s="103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ht="30" customHeight="1" spans="1:16384">
      <c r="A41" s="52"/>
      <c r="B41" s="52"/>
      <c r="C41" s="52" t="s">
        <v>61</v>
      </c>
      <c r="D41" s="52"/>
      <c r="E41" s="52"/>
      <c r="F41" s="53">
        <v>0</v>
      </c>
      <c r="G41" s="54"/>
      <c r="H41" s="56"/>
      <c r="I41" s="76"/>
      <c r="J41" s="76"/>
      <c r="K41" s="76"/>
      <c r="L41" s="76"/>
      <c r="M41" s="77"/>
      <c r="N41" s="52" t="s">
        <v>62</v>
      </c>
      <c r="O41" s="78">
        <f>O40</f>
        <v>300000</v>
      </c>
      <c r="P41" s="79"/>
      <c r="Q41" s="79"/>
      <c r="R41" s="79"/>
      <c r="S41" s="79"/>
      <c r="T41" s="79"/>
      <c r="U41" s="10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1" customFormat="1" spans="2:16384">
      <c r="B42" s="2"/>
      <c r="E42" s="3"/>
      <c r="F42" s="3"/>
      <c r="G42" s="3"/>
      <c r="I42" s="3"/>
      <c r="J42" s="3"/>
      <c r="M42" s="3"/>
      <c r="T42" s="3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1" customFormat="1" spans="2:16384">
      <c r="B43" s="2"/>
      <c r="E43" s="3"/>
      <c r="F43" s="3"/>
      <c r="G43" s="3"/>
      <c r="I43" s="3"/>
      <c r="J43" s="3"/>
      <c r="M43" s="3"/>
      <c r="T43" s="3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1" customFormat="1" spans="2:16384">
      <c r="B44" s="2"/>
      <c r="E44" s="3"/>
      <c r="F44" s="3"/>
      <c r="G44" s="3"/>
      <c r="I44" s="3"/>
      <c r="J44" s="3"/>
      <c r="M44" s="3"/>
      <c r="T44" s="3"/>
      <c r="XEI44" s="4"/>
      <c r="XEJ44" s="4"/>
      <c r="XEK44" s="4"/>
      <c r="XEL44" s="4"/>
      <c r="XEM44" s="4"/>
      <c r="XEN44" s="4"/>
      <c r="XEO44" s="4"/>
      <c r="XEP44" s="4"/>
      <c r="XEQ44" s="4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1" customFormat="1" spans="2:16384">
      <c r="B45" s="2"/>
      <c r="E45" s="3"/>
      <c r="F45" s="3"/>
      <c r="G45" s="3"/>
      <c r="I45" s="3"/>
      <c r="J45" s="3"/>
      <c r="M45" s="3"/>
      <c r="T45" s="3"/>
      <c r="XEI45" s="4"/>
      <c r="XEJ45" s="4"/>
      <c r="XEK45" s="4"/>
      <c r="XEL45" s="4"/>
      <c r="XEM45" s="4"/>
      <c r="XEN45" s="4"/>
      <c r="XEO45" s="4"/>
      <c r="XEP45" s="4"/>
      <c r="XEQ45" s="4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  <row r="46" s="1" customFormat="1" spans="2:16384">
      <c r="B46" s="2"/>
      <c r="E46" s="3"/>
      <c r="F46" s="3"/>
      <c r="G46" s="3"/>
      <c r="I46" s="3"/>
      <c r="J46" s="3"/>
      <c r="M46" s="3"/>
      <c r="T46" s="3"/>
      <c r="XEI46" s="4"/>
      <c r="XEJ46" s="4"/>
      <c r="XEK46" s="4"/>
      <c r="XEL46" s="4"/>
      <c r="XEM46" s="4"/>
      <c r="XEN46" s="4"/>
      <c r="XEO46" s="4"/>
      <c r="XEP46" s="4"/>
      <c r="XEQ46" s="4"/>
      <c r="XER46" s="4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  <row r="47" s="1" customFormat="1" spans="2:16384">
      <c r="B47" s="57"/>
      <c r="E47" s="3"/>
      <c r="F47" s="3"/>
      <c r="G47" s="3"/>
      <c r="I47" s="3"/>
      <c r="J47" s="3"/>
      <c r="M47" s="3"/>
      <c r="T47" s="3"/>
      <c r="XEI47" s="4"/>
      <c r="XEJ47" s="4"/>
      <c r="XEK47" s="4"/>
      <c r="XEL47" s="4"/>
      <c r="XEM47" s="4"/>
      <c r="XEN47" s="4"/>
      <c r="XEO47" s="4"/>
      <c r="XEP47" s="4"/>
      <c r="XEQ47" s="4"/>
      <c r="XER47" s="4"/>
      <c r="XES47" s="4"/>
      <c r="XET47" s="4"/>
      <c r="XEU47" s="4"/>
      <c r="XEV47" s="4"/>
      <c r="XEW47" s="4"/>
      <c r="XEX47" s="4"/>
      <c r="XEY47" s="4"/>
      <c r="XEZ47" s="4"/>
      <c r="XFA47" s="4"/>
      <c r="XFB47" s="4"/>
      <c r="XFC47" s="4"/>
      <c r="XFD47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39:B39"/>
    <mergeCell ref="C40:E40"/>
    <mergeCell ref="F40:G40"/>
    <mergeCell ref="O40:U40"/>
    <mergeCell ref="C41:E41"/>
    <mergeCell ref="F41:G41"/>
    <mergeCell ref="O41:U41"/>
    <mergeCell ref="A5:A7"/>
    <mergeCell ref="T5:T7"/>
    <mergeCell ref="U5:U7"/>
    <mergeCell ref="A40:B41"/>
    <mergeCell ref="H40:M41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1-1</vt:lpstr>
      <vt:lpstr>1-2</vt:lpstr>
      <vt:lpstr>1-3</vt:lpstr>
      <vt:lpstr>1-4</vt:lpstr>
      <vt:lpstr>1-5</vt:lpstr>
      <vt:lpstr>1-6</vt:lpstr>
      <vt:lpstr>1-7</vt:lpstr>
      <vt:lpstr>1-8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2021-05-19T00:47:39Z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1F750536433B44B6957B8F5979A6980D</vt:lpwstr>
  </property>
</Properties>
</file>