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1" sheetId="3" r:id="rId1"/>
    <sheet name="2" sheetId="4" r:id="rId2"/>
    <sheet name="3" sheetId="5" r:id="rId3"/>
    <sheet name="4" sheetId="6" r:id="rId4"/>
    <sheet name="4.1" sheetId="7" r:id="rId5"/>
    <sheet name="5" sheetId="8" r:id="rId6"/>
    <sheet name="Sheet1" sheetId="9" r:id="rId7"/>
  </sheets>
  <definedNames>
    <definedName name="_xlnm._FilterDatabase" localSheetId="5" hidden="1">'5'!$A$7:$T$23</definedName>
    <definedName name="_xlnm._FilterDatabase" localSheetId="6" hidden="1">Sheet1!$A$7:$V$31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K20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1个点企税，暂未扣</t>
        </r>
      </text>
    </comment>
    <comment ref="K2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按中标价1%扣除剩余企税，暂未扣</t>
        </r>
      </text>
    </comment>
  </commentList>
</comments>
</file>

<file path=xl/sharedStrings.xml><?xml version="1.0" encoding="utf-8"?>
<sst xmlns="http://schemas.openxmlformats.org/spreadsheetml/2006/main" count="736" uniqueCount="106">
  <si>
    <t xml:space="preserve">工程款支付证书 </t>
  </si>
  <si>
    <t>工程名称</t>
  </si>
  <si>
    <t>12740融水苗族自治县 2020 年农村公路安全生命防护工程施工招标№06标段</t>
  </si>
  <si>
    <t>建设单位</t>
  </si>
  <si>
    <t>融水苗族自治县农村公路建设工作领导小组办公室</t>
  </si>
  <si>
    <t>ERP编号</t>
  </si>
  <si>
    <t>档案编号</t>
  </si>
  <si>
    <t>CD2020</t>
  </si>
  <si>
    <t>合同金额</t>
  </si>
  <si>
    <t>中标时间</t>
  </si>
  <si>
    <t>已提供工程资料</t>
  </si>
  <si>
    <t>中标通知书、合同、项目投资协议</t>
  </si>
  <si>
    <t>保存地址</t>
  </si>
  <si>
    <t>合肥</t>
  </si>
  <si>
    <t>责任单位</t>
  </si>
  <si>
    <t>南部大区-广西省</t>
  </si>
  <si>
    <t>决算金额</t>
  </si>
  <si>
    <t>决算时间</t>
  </si>
  <si>
    <t>项目部印章</t>
  </si>
  <si>
    <t>/</t>
  </si>
  <si>
    <t>施工人</t>
  </si>
  <si>
    <t>叶绍锋</t>
  </si>
  <si>
    <t>区域责任人</t>
  </si>
  <si>
    <t>施迎东</t>
  </si>
  <si>
    <t>省办负责人</t>
  </si>
  <si>
    <t>邓云琪13471032251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</si>
  <si>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</si>
  <si>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</si>
  <si>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</si>
  <si>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</si>
  <si>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</si>
  <si>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</si>
  <si>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</si>
  <si>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</si>
  <si>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</si>
  <si>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</si>
  <si>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</si>
  <si>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</si>
  <si>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</si>
  <si>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</si>
  <si>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</si>
  <si>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</si>
  <si>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</si>
  <si>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</si>
  <si>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</si>
  <si>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</si>
  <si>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</si>
  <si>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</si>
  <si>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</si>
  <si>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</si>
  <si>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</si>
  <si>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</si>
  <si>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</si>
  <si>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 xml:space="preserve">徽商银行合肥包河工业园支行    </t>
  </si>
  <si>
    <t>520684323131000002</t>
  </si>
  <si>
    <t>安徽岳西农村商业银行股份有限公司开发区支行</t>
  </si>
  <si>
    <t>20010070121166600000014</t>
  </si>
  <si>
    <t>财务手续费待下次再扣</t>
  </si>
  <si>
    <t>安徽拓创交通设施有限公司(波形护栏)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</si>
  <si>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</si>
  <si>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</si>
  <si>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</si>
  <si>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</si>
  <si>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</si>
  <si>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</si>
  <si>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</si>
  <si>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</si>
  <si>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中国银行股份有限公司合肥蜀山支行</t>
  </si>
  <si>
    <t>1752 5719 0682</t>
  </si>
  <si>
    <t>扣前两次手续费</t>
  </si>
  <si>
    <t>暂扣企税</t>
  </si>
  <si>
    <t>王童-办理农民工专户开户</t>
  </si>
  <si>
    <t>扣财务手续费</t>
  </si>
  <si>
    <t>农民工工资专户</t>
  </si>
  <si>
    <t>45050110331100001101</t>
  </si>
  <si>
    <t>外经证费用500</t>
  </si>
  <si>
    <t>广西北部湾银行南宁市财富国际支行</t>
  </si>
  <si>
    <t>800087291966887</t>
  </si>
  <si>
    <t>南宁市桂汉建筑劳务分包有限公司</t>
  </si>
  <si>
    <t>（叶绍红）广西崇左农商营业部</t>
  </si>
  <si>
    <t xml:space="preserve">6231330500046733791 </t>
  </si>
  <si>
    <t>扣本次财务手续费</t>
  </si>
  <si>
    <t>叶绍红（机械）</t>
  </si>
  <si>
    <t>付民工工资，详见工资表</t>
  </si>
  <si>
    <t>中标通知书、合同、项目投资协议、不领章承诺书、交工验收证书、审计报告</t>
  </si>
  <si>
    <t>2023.04.07</t>
  </si>
  <si>
    <t>合作人已转王光如卡</t>
  </si>
  <si>
    <t>财务银行账户管理转账手续费50元</t>
  </si>
  <si>
    <t>补扣手续费</t>
  </si>
  <si>
    <t>按中标价2%扣除剩余管理费，暂未扣</t>
  </si>
  <si>
    <t>2023.07.19财务银行账户管理转账手续费50元</t>
  </si>
  <si>
    <t>2023.11.16财务银行账户管理转账手续费50元</t>
  </si>
  <si>
    <t>中国银行</t>
  </si>
  <si>
    <t>175257190682</t>
  </si>
  <si>
    <t>按中标价2%扣除剩余管理费</t>
  </si>
  <si>
    <t>按中标价1%扣除剩余企税</t>
  </si>
  <si>
    <t>450501103-31100001101</t>
  </si>
  <si>
    <t>外经证2024.11</t>
  </si>
  <si>
    <t>广西省柳州市融水苗族自治县融水税务局（增值税）</t>
  </si>
  <si>
    <t>手续费</t>
  </si>
  <si>
    <t>账号:6231330500046733791（机械款）
户名:叶绍红
开户行: 广西崇左农村商业银行营业部</t>
  </si>
  <si>
    <t>账号:6231330500046733791(机械款)
户名:叶绍红
开户行: 广西崇左农村商业银行营业部</t>
  </si>
  <si>
    <t>建造师费</t>
  </si>
  <si>
    <t>退周转金</t>
  </si>
  <si>
    <t>账号:6217003370015039819(周转金)
户名:叶绍烽
开户行: 中国建设银行股份有限公司南宁朝阳支行</t>
  </si>
  <si>
    <t>登报费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</si>
</sst>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  <numFmt numFmtId="178" formatCode="yy/m/d;@"/>
    <numFmt numFmtId="179" formatCode="0.0%"/>
    <numFmt numFmtId="180" formatCode="0.00_ "/>
    <numFmt numFmtId="181" formatCode="0.00_);[Red]\(0.00\)"/>
    <numFmt numFmtId="182" formatCode="#,##0_ "/>
    <numFmt numFmtId="183" formatCode="[DBNum2][$RMB]General;[Red][DBNum2][$RMB]General"/>
  </numFmts>
  <fonts count="39"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FFFF00"/>
      <name val="宋体"/>
      <charset val="134"/>
    </font>
    <font>
      <sz val="9"/>
      <color rgb="FFFF0000"/>
      <name val="宋体"/>
      <charset val="134"/>
    </font>
    <font>
      <b/>
      <sz val="9"/>
      <name val="Arial"/>
      <charset val="134"/>
    </font>
    <font>
      <b/>
      <sz val="9"/>
      <color rgb="FFFF0000"/>
      <name val="宋体"/>
      <charset val="134"/>
    </font>
    <font>
      <b/>
      <sz val="9"/>
      <color rgb="FFFF0000"/>
      <name val="Arial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6" fillId="0" borderId="0">
      <protection locked="0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5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8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vertical="center"/>
    </xf>
    <xf numFmtId="9" fontId="16" fillId="0" borderId="0">
      <protection locked="0"/>
    </xf>
    <xf numFmtId="0" fontId="36" fillId="0" borderId="0">
      <protection locked="0"/>
    </xf>
  </cellStyleXfs>
  <cellXfs count="18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51" applyFont="1" applyFill="1" applyBorder="1" applyAlignment="1" applyProtection="1">
      <alignment horizontal="center" vertical="center"/>
    </xf>
    <xf numFmtId="0" fontId="2" fillId="2" borderId="1" xfId="51" applyFont="1" applyFill="1" applyBorder="1" applyAlignment="1" applyProtection="1">
      <alignment horizontal="center" vertical="center" wrapText="1"/>
    </xf>
    <xf numFmtId="0" fontId="3" fillId="2" borderId="2" xfId="51" applyFont="1" applyFill="1" applyBorder="1" applyAlignment="1" applyProtection="1">
      <alignment horizontal="center" vertical="center" wrapText="1"/>
    </xf>
    <xf numFmtId="0" fontId="4" fillId="2" borderId="2" xfId="51" applyFont="1" applyFill="1" applyBorder="1" applyAlignment="1" applyProtection="1">
      <alignment horizontal="center" vertical="center" wrapText="1" shrinkToFit="1"/>
    </xf>
    <xf numFmtId="0" fontId="4" fillId="2" borderId="2" xfId="51" applyFont="1" applyFill="1" applyBorder="1" applyAlignment="1" applyProtection="1">
      <alignment horizontal="center" vertical="center" shrinkToFit="1"/>
    </xf>
    <xf numFmtId="0" fontId="4" fillId="2" borderId="3" xfId="51" applyFont="1" applyFill="1" applyBorder="1" applyAlignment="1" applyProtection="1">
      <alignment horizontal="center" vertical="center" shrinkToFit="1"/>
    </xf>
    <xf numFmtId="176" fontId="3" fillId="3" borderId="2" xfId="51" applyNumberFormat="1" applyFont="1" applyFill="1" applyBorder="1" applyAlignment="1" applyProtection="1">
      <alignment horizontal="center" vertical="center" wrapText="1"/>
    </xf>
    <xf numFmtId="176" fontId="3" fillId="2" borderId="2" xfId="51" applyNumberFormat="1" applyFont="1" applyFill="1" applyBorder="1" applyAlignment="1" applyProtection="1">
      <alignment horizontal="center" vertical="center" wrapText="1"/>
    </xf>
    <xf numFmtId="177" fontId="3" fillId="2" borderId="4" xfId="51" applyNumberFormat="1" applyFont="1" applyFill="1" applyBorder="1" applyAlignment="1" applyProtection="1">
      <alignment horizontal="center" vertical="center" wrapText="1"/>
    </xf>
    <xf numFmtId="176" fontId="3" fillId="2" borderId="4" xfId="51" applyNumberFormat="1" applyFont="1" applyFill="1" applyBorder="1" applyAlignment="1" applyProtection="1">
      <alignment horizontal="center" vertical="center" wrapText="1"/>
    </xf>
    <xf numFmtId="0" fontId="5" fillId="2" borderId="2" xfId="51" applyFont="1" applyFill="1" applyBorder="1" applyAlignment="1" applyProtection="1">
      <alignment horizontal="center" vertical="center" wrapText="1"/>
    </xf>
    <xf numFmtId="0" fontId="5" fillId="4" borderId="3" xfId="51" applyFont="1" applyFill="1" applyBorder="1" applyAlignment="1" applyProtection="1">
      <alignment horizontal="center" vertical="center" wrapText="1"/>
    </xf>
    <xf numFmtId="0" fontId="5" fillId="4" borderId="5" xfId="51" applyFont="1" applyFill="1" applyBorder="1" applyAlignment="1" applyProtection="1">
      <alignment horizontal="center" vertical="center" wrapText="1"/>
    </xf>
    <xf numFmtId="0" fontId="5" fillId="4" borderId="4" xfId="51" applyFont="1" applyFill="1" applyBorder="1" applyAlignment="1" applyProtection="1">
      <alignment horizontal="center" vertical="center" wrapText="1"/>
    </xf>
    <xf numFmtId="0" fontId="5" fillId="4" borderId="2" xfId="51" applyFont="1" applyFill="1" applyBorder="1" applyAlignment="1" applyProtection="1">
      <alignment horizontal="center" vertical="center" wrapText="1"/>
    </xf>
    <xf numFmtId="0" fontId="5" fillId="2" borderId="3" xfId="51" applyFont="1" applyFill="1" applyBorder="1" applyAlignment="1" applyProtection="1">
      <alignment horizontal="center" vertical="center" wrapText="1"/>
    </xf>
    <xf numFmtId="0" fontId="5" fillId="2" borderId="5" xfId="51" applyFont="1" applyFill="1" applyBorder="1" applyAlignment="1" applyProtection="1">
      <alignment horizontal="center" vertical="center" wrapText="1"/>
    </xf>
    <xf numFmtId="0" fontId="5" fillId="2" borderId="4" xfId="51" applyFont="1" applyFill="1" applyBorder="1" applyAlignment="1" applyProtection="1">
      <alignment horizontal="center" vertical="center" wrapText="1"/>
    </xf>
    <xf numFmtId="178" fontId="5" fillId="2" borderId="2" xfId="51" applyNumberFormat="1" applyFont="1" applyFill="1" applyBorder="1" applyAlignment="1" applyProtection="1">
      <alignment horizontal="center" vertical="center" wrapText="1"/>
    </xf>
    <xf numFmtId="176" fontId="5" fillId="2" borderId="2" xfId="51" applyNumberFormat="1" applyFont="1" applyFill="1" applyBorder="1" applyAlignment="1" applyProtection="1">
      <alignment horizontal="center" vertical="center" wrapText="1"/>
    </xf>
    <xf numFmtId="0" fontId="5" fillId="2" borderId="6" xfId="51" applyFont="1" applyFill="1" applyBorder="1" applyAlignment="1" applyProtection="1">
      <alignment horizontal="center" vertical="center" wrapText="1"/>
    </xf>
    <xf numFmtId="178" fontId="5" fillId="3" borderId="2" xfId="51" applyNumberFormat="1" applyFont="1" applyFill="1" applyBorder="1" applyAlignment="1" applyProtection="1">
      <alignment horizontal="center" vertical="center" shrinkToFit="1"/>
    </xf>
    <xf numFmtId="0" fontId="5" fillId="3" borderId="4" xfId="51" applyFont="1" applyFill="1" applyBorder="1" applyAlignment="1" applyProtection="1">
      <alignment horizontal="center" vertical="center" wrapText="1"/>
    </xf>
    <xf numFmtId="176" fontId="5" fillId="3" borderId="2" xfId="51" applyNumberFormat="1" applyFont="1" applyFill="1" applyBorder="1" applyAlignment="1" applyProtection="1">
      <alignment horizontal="center" vertical="center" shrinkToFit="1"/>
    </xf>
    <xf numFmtId="176" fontId="5" fillId="3" borderId="7" xfId="51" applyNumberFormat="1" applyFont="1" applyFill="1" applyBorder="1" applyAlignment="1" applyProtection="1">
      <alignment horizontal="center" vertical="center" wrapText="1"/>
    </xf>
    <xf numFmtId="49" fontId="5" fillId="3" borderId="7" xfId="51" applyNumberFormat="1" applyFont="1" applyFill="1" applyBorder="1" applyAlignment="1" applyProtection="1">
      <alignment horizontal="center" vertical="center" wrapText="1"/>
    </xf>
    <xf numFmtId="176" fontId="5" fillId="2" borderId="2" xfId="51" applyNumberFormat="1" applyFont="1" applyFill="1" applyBorder="1" applyAlignment="1" applyProtection="1">
      <alignment vertical="center" shrinkToFit="1"/>
    </xf>
    <xf numFmtId="179" fontId="5" fillId="2" borderId="2" xfId="50" applyNumberFormat="1" applyFont="1" applyFill="1" applyBorder="1" applyAlignment="1" applyProtection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5" fillId="2" borderId="2" xfId="51" applyNumberFormat="1" applyFont="1" applyFill="1" applyBorder="1" applyAlignment="1" applyProtection="1">
      <alignment horizontal="center" vertical="center" wrapText="1"/>
    </xf>
    <xf numFmtId="180" fontId="5" fillId="2" borderId="2" xfId="2" applyNumberFormat="1" applyFont="1" applyFill="1" applyBorder="1" applyAlignment="1" applyProtection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176" fontId="5" fillId="2" borderId="2" xfId="51" applyNumberFormat="1" applyFont="1" applyFill="1" applyBorder="1" applyAlignment="1" applyProtection="1">
      <alignment vertical="center" wrapText="1" shrinkToFit="1"/>
    </xf>
    <xf numFmtId="9" fontId="5" fillId="2" borderId="2" xfId="50" applyFont="1" applyFill="1" applyBorder="1" applyAlignment="1" applyProtection="1">
      <alignment horizontal="center" vertical="center" wrapText="1"/>
    </xf>
    <xf numFmtId="176" fontId="5" fillId="2" borderId="2" xfId="51" applyNumberFormat="1" applyFont="1" applyFill="1" applyBorder="1" applyAlignment="1" applyProtection="1">
      <alignment horizontal="center" vertical="center" wrapText="1" shrinkToFit="1"/>
    </xf>
    <xf numFmtId="49" fontId="5" fillId="2" borderId="2" xfId="51" applyNumberFormat="1" applyFont="1" applyFill="1" applyBorder="1" applyAlignment="1" applyProtection="1">
      <alignment horizontal="center" vertical="center" wrapText="1" shrinkToFit="1"/>
    </xf>
    <xf numFmtId="9" fontId="5" fillId="2" borderId="2" xfId="50" applyNumberFormat="1" applyFont="1" applyFill="1" applyBorder="1" applyAlignment="1" applyProtection="1">
      <alignment horizontal="center" vertical="center" wrapText="1"/>
    </xf>
    <xf numFmtId="0" fontId="5" fillId="2" borderId="8" xfId="51" applyFont="1" applyFill="1" applyBorder="1" applyAlignment="1" applyProtection="1">
      <alignment horizontal="center" vertical="center" wrapText="1"/>
    </xf>
    <xf numFmtId="176" fontId="6" fillId="0" borderId="2" xfId="51" applyNumberFormat="1" applyFont="1" applyFill="1" applyBorder="1" applyAlignment="1" applyProtection="1">
      <alignment vertical="center" wrapText="1" shrinkToFit="1"/>
    </xf>
    <xf numFmtId="0" fontId="7" fillId="2" borderId="6" xfId="51" applyFont="1" applyFill="1" applyBorder="1" applyAlignment="1" applyProtection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4" fontId="7" fillId="2" borderId="2" xfId="51" applyNumberFormat="1" applyFont="1" applyFill="1" applyBorder="1" applyAlignment="1" applyProtection="1">
      <alignment horizontal="center" vertical="center" wrapText="1"/>
    </xf>
    <xf numFmtId="180" fontId="7" fillId="2" borderId="2" xfId="2" applyNumberFormat="1" applyFont="1" applyFill="1" applyBorder="1" applyAlignment="1" applyProtection="1">
      <alignment horizontal="center" vertical="center" wrapText="1"/>
    </xf>
    <xf numFmtId="176" fontId="7" fillId="2" borderId="2" xfId="51" applyNumberFormat="1" applyFont="1" applyFill="1" applyBorder="1" applyAlignment="1" applyProtection="1">
      <alignment horizontal="center" vertical="center" wrapText="1" shrinkToFit="1"/>
    </xf>
    <xf numFmtId="49" fontId="7" fillId="2" borderId="2" xfId="51" applyNumberFormat="1" applyFont="1" applyFill="1" applyBorder="1" applyAlignment="1" applyProtection="1">
      <alignment horizontal="center" vertical="center" wrapText="1" shrinkToFit="1"/>
    </xf>
    <xf numFmtId="176" fontId="7" fillId="2" borderId="2" xfId="51" applyNumberFormat="1" applyFont="1" applyFill="1" applyBorder="1" applyAlignment="1" applyProtection="1">
      <alignment vertical="center" wrapText="1" shrinkToFit="1"/>
    </xf>
    <xf numFmtId="9" fontId="7" fillId="2" borderId="2" xfId="5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2" borderId="2" xfId="51" applyNumberFormat="1" applyFont="1" applyFill="1" applyBorder="1" applyAlignment="1" applyProtection="1">
      <alignment horizontal="center" vertical="center" wrapText="1"/>
    </xf>
    <xf numFmtId="9" fontId="7" fillId="2" borderId="2" xfId="50" applyFont="1" applyFill="1" applyBorder="1" applyAlignment="1" applyProtection="1">
      <alignment horizontal="center" vertical="center" wrapText="1"/>
    </xf>
    <xf numFmtId="0" fontId="3" fillId="2" borderId="6" xfId="51" applyFont="1" applyFill="1" applyBorder="1" applyAlignment="1" applyProtection="1">
      <alignment horizontal="center" vertical="center" wrapText="1"/>
    </xf>
    <xf numFmtId="0" fontId="3" fillId="2" borderId="2" xfId="51" applyFont="1" applyFill="1" applyBorder="1" applyAlignment="1" applyProtection="1">
      <alignment horizontal="center" vertical="center" shrinkToFit="1"/>
    </xf>
    <xf numFmtId="180" fontId="3" fillId="2" borderId="2" xfId="51" applyNumberFormat="1" applyFont="1" applyFill="1" applyBorder="1" applyAlignment="1" applyProtection="1">
      <alignment horizontal="center" vertical="center" shrinkToFit="1"/>
    </xf>
    <xf numFmtId="176" fontId="8" fillId="2" borderId="2" xfId="51" applyNumberFormat="1" applyFont="1" applyFill="1" applyBorder="1" applyAlignment="1" applyProtection="1">
      <alignment horizontal="right" vertical="center" wrapText="1" shrinkToFit="1"/>
    </xf>
    <xf numFmtId="176" fontId="8" fillId="2" borderId="2" xfId="51" applyNumberFormat="1" applyFont="1" applyFill="1" applyBorder="1" applyAlignment="1" applyProtection="1">
      <alignment horizontal="right" vertical="center" shrinkToFit="1"/>
    </xf>
    <xf numFmtId="0" fontId="9" fillId="2" borderId="6" xfId="51" applyFont="1" applyFill="1" applyBorder="1" applyAlignment="1" applyProtection="1">
      <alignment horizontal="center" vertical="center" wrapText="1"/>
    </xf>
    <xf numFmtId="14" fontId="9" fillId="2" borderId="6" xfId="51" applyNumberFormat="1" applyFont="1" applyFill="1" applyBorder="1" applyAlignment="1" applyProtection="1">
      <alignment horizontal="center" vertical="center" wrapText="1"/>
    </xf>
    <xf numFmtId="0" fontId="9" fillId="2" borderId="2" xfId="51" applyFont="1" applyFill="1" applyBorder="1" applyAlignment="1" applyProtection="1">
      <alignment horizontal="center" vertical="center" shrinkToFit="1"/>
    </xf>
    <xf numFmtId="180" fontId="9" fillId="2" borderId="2" xfId="51" applyNumberFormat="1" applyFont="1" applyFill="1" applyBorder="1" applyAlignment="1" applyProtection="1">
      <alignment horizontal="center" vertical="center" shrinkToFit="1"/>
    </xf>
    <xf numFmtId="176" fontId="10" fillId="2" borderId="2" xfId="51" applyNumberFormat="1" applyFont="1" applyFill="1" applyBorder="1" applyAlignment="1" applyProtection="1">
      <alignment horizontal="right" vertical="center" wrapText="1" shrinkToFit="1"/>
    </xf>
    <xf numFmtId="176" fontId="10" fillId="2" borderId="2" xfId="51" applyNumberFormat="1" applyFont="1" applyFill="1" applyBorder="1" applyAlignment="1" applyProtection="1">
      <alignment horizontal="right" vertical="center" shrinkToFit="1"/>
    </xf>
    <xf numFmtId="176" fontId="9" fillId="2" borderId="2" xfId="51" applyNumberFormat="1" applyFont="1" applyFill="1" applyBorder="1" applyAlignment="1" applyProtection="1">
      <alignment horizontal="center" vertical="center" shrinkToFit="1"/>
    </xf>
    <xf numFmtId="176" fontId="9" fillId="2" borderId="2" xfId="51" applyNumberFormat="1" applyFont="1" applyFill="1" applyBorder="1" applyAlignment="1" applyProtection="1">
      <alignment horizontal="right" vertical="center" wrapText="1" shrinkToFit="1"/>
    </xf>
    <xf numFmtId="0" fontId="11" fillId="2" borderId="2" xfId="51" applyFont="1" applyFill="1" applyBorder="1" applyAlignment="1" applyProtection="1">
      <alignment horizontal="center" vertical="center" wrapText="1"/>
    </xf>
    <xf numFmtId="181" fontId="12" fillId="2" borderId="3" xfId="51" applyNumberFormat="1" applyFont="1" applyFill="1" applyBorder="1" applyAlignment="1" applyProtection="1">
      <alignment horizontal="center" vertical="center" wrapText="1" shrinkToFit="1"/>
    </xf>
    <xf numFmtId="181" fontId="12" fillId="2" borderId="5" xfId="51" applyNumberFormat="1" applyFont="1" applyFill="1" applyBorder="1" applyAlignment="1" applyProtection="1">
      <alignment horizontal="center" vertical="center" shrinkToFit="1"/>
    </xf>
    <xf numFmtId="0" fontId="13" fillId="2" borderId="9" xfId="51" applyFont="1" applyFill="1" applyBorder="1" applyAlignment="1" applyProtection="1">
      <alignment horizontal="center" vertical="center" wrapText="1"/>
    </xf>
    <xf numFmtId="181" fontId="13" fillId="2" borderId="3" xfId="51" applyNumberFormat="1" applyFont="1" applyFill="1" applyBorder="1" applyAlignment="1" applyProtection="1">
      <alignment horizontal="center" vertical="center" wrapText="1" shrinkToFit="1"/>
    </xf>
    <xf numFmtId="181" fontId="13" fillId="2" borderId="5" xfId="51" applyNumberFormat="1" applyFont="1" applyFill="1" applyBorder="1" applyAlignment="1" applyProtection="1">
      <alignment horizontal="center" vertical="center" shrinkToFit="1"/>
    </xf>
    <xf numFmtId="0" fontId="13" fillId="2" borderId="10" xfId="51" applyFont="1" applyFill="1" applyBorder="1" applyAlignment="1" applyProtection="1">
      <alignment horizontal="center" vertical="center" wrapText="1"/>
    </xf>
    <xf numFmtId="0" fontId="4" fillId="2" borderId="5" xfId="51" applyFont="1" applyFill="1" applyBorder="1" applyAlignment="1" applyProtection="1">
      <alignment horizontal="center" vertical="center" shrinkToFit="1"/>
    </xf>
    <xf numFmtId="0" fontId="4" fillId="2" borderId="4" xfId="51" applyFont="1" applyFill="1" applyBorder="1" applyAlignment="1" applyProtection="1">
      <alignment horizontal="center" vertical="center" shrinkToFit="1"/>
    </xf>
    <xf numFmtId="0" fontId="3" fillId="2" borderId="2" xfId="51" applyFont="1" applyFill="1" applyBorder="1" applyAlignment="1" applyProtection="1">
      <alignment horizontal="center" vertical="center"/>
    </xf>
    <xf numFmtId="0" fontId="3" fillId="3" borderId="10" xfId="51" applyFont="1" applyFill="1" applyBorder="1" applyAlignment="1" applyProtection="1">
      <alignment horizontal="center" vertical="center" wrapText="1"/>
    </xf>
    <xf numFmtId="0" fontId="3" fillId="3" borderId="1" xfId="51" applyFont="1" applyFill="1" applyBorder="1" applyAlignment="1" applyProtection="1">
      <alignment horizontal="center" vertical="center" wrapText="1"/>
    </xf>
    <xf numFmtId="176" fontId="5" fillId="2" borderId="2" xfId="51" applyNumberFormat="1" applyFont="1" applyFill="1" applyBorder="1" applyAlignment="1" applyProtection="1">
      <alignment horizontal="center" vertical="center" shrinkToFit="1"/>
    </xf>
    <xf numFmtId="176" fontId="5" fillId="2" borderId="2" xfId="51" applyNumberFormat="1" applyFont="1" applyFill="1" applyBorder="1" applyAlignment="1" applyProtection="1">
      <alignment horizontal="right" vertical="center" shrinkToFit="1"/>
    </xf>
    <xf numFmtId="176" fontId="5" fillId="2" borderId="2" xfId="51" applyNumberFormat="1" applyFont="1" applyFill="1" applyBorder="1" applyAlignment="1" applyProtection="1">
      <alignment horizontal="left" vertical="center" wrapText="1" shrinkToFit="1"/>
    </xf>
    <xf numFmtId="0" fontId="5" fillId="2" borderId="2" xfId="5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182" fontId="5" fillId="2" borderId="2" xfId="51" applyNumberFormat="1" applyFont="1" applyFill="1" applyBorder="1" applyAlignment="1" applyProtection="1">
      <alignment vertical="center" shrinkToFit="1"/>
    </xf>
    <xf numFmtId="176" fontId="7" fillId="2" borderId="2" xfId="51" applyNumberFormat="1" applyFont="1" applyFill="1" applyBorder="1" applyAlignment="1" applyProtection="1">
      <alignment horizontal="right" vertical="center" shrinkToFit="1"/>
    </xf>
    <xf numFmtId="176" fontId="5" fillId="2" borderId="2" xfId="51" applyNumberFormat="1" applyFont="1" applyFill="1" applyBorder="1" applyAlignment="1" applyProtection="1">
      <alignment horizontal="right" vertical="center" wrapText="1" shrinkToFit="1"/>
    </xf>
    <xf numFmtId="176" fontId="7" fillId="2" borderId="2" xfId="51" applyNumberFormat="1" applyFont="1" applyFill="1" applyBorder="1" applyAlignment="1" applyProtection="1">
      <alignment horizontal="right" vertical="center" wrapText="1" shrinkToFit="1"/>
    </xf>
    <xf numFmtId="176" fontId="7" fillId="2" borderId="2" xfId="51" applyNumberFormat="1" applyFont="1" applyFill="1" applyBorder="1" applyAlignment="1" applyProtection="1">
      <alignment horizontal="center" vertical="center" wrapText="1"/>
    </xf>
    <xf numFmtId="176" fontId="3" fillId="2" borderId="2" xfId="51" applyNumberFormat="1" applyFont="1" applyFill="1" applyBorder="1" applyAlignment="1" applyProtection="1">
      <alignment horizontal="right" vertical="center" shrinkToFit="1"/>
    </xf>
    <xf numFmtId="176" fontId="9" fillId="2" borderId="2" xfId="51" applyNumberFormat="1" applyFont="1" applyFill="1" applyBorder="1" applyAlignment="1" applyProtection="1">
      <alignment horizontal="right" vertical="center" shrinkToFit="1"/>
    </xf>
    <xf numFmtId="0" fontId="13" fillId="2" borderId="11" xfId="51" applyFont="1" applyFill="1" applyBorder="1" applyAlignment="1" applyProtection="1">
      <alignment horizontal="center" vertical="center" wrapText="1"/>
    </xf>
    <xf numFmtId="0" fontId="13" fillId="2" borderId="12" xfId="51" applyFont="1" applyFill="1" applyBorder="1" applyAlignment="1" applyProtection="1">
      <alignment horizontal="center" vertical="center" wrapText="1"/>
    </xf>
    <xf numFmtId="0" fontId="11" fillId="2" borderId="12" xfId="51" applyFont="1" applyFill="1" applyBorder="1" applyAlignment="1" applyProtection="1">
      <alignment horizontal="center" vertical="center" wrapText="1"/>
    </xf>
    <xf numFmtId="176" fontId="12" fillId="2" borderId="3" xfId="51" applyNumberFormat="1" applyFont="1" applyFill="1" applyBorder="1" applyAlignment="1" applyProtection="1">
      <alignment horizontal="center" vertical="center" shrinkToFit="1"/>
    </xf>
    <xf numFmtId="0" fontId="13" fillId="2" borderId="1" xfId="51" applyFont="1" applyFill="1" applyBorder="1" applyAlignment="1" applyProtection="1">
      <alignment horizontal="center" vertical="center" wrapText="1"/>
    </xf>
    <xf numFmtId="0" fontId="13" fillId="2" borderId="13" xfId="51" applyFont="1" applyFill="1" applyBorder="1" applyAlignment="1" applyProtection="1">
      <alignment horizontal="center" vertical="center" wrapText="1"/>
    </xf>
    <xf numFmtId="0" fontId="11" fillId="2" borderId="13" xfId="51" applyFont="1" applyFill="1" applyBorder="1" applyAlignment="1" applyProtection="1">
      <alignment horizontal="center" vertical="center" wrapText="1"/>
    </xf>
    <xf numFmtId="183" fontId="12" fillId="2" borderId="3" xfId="51" applyNumberFormat="1" applyFont="1" applyFill="1" applyBorder="1" applyAlignment="1" applyProtection="1">
      <alignment horizontal="center" vertical="center" shrinkToFit="1"/>
    </xf>
    <xf numFmtId="0" fontId="5" fillId="2" borderId="0" xfId="51" applyFont="1" applyFill="1" applyBorder="1" applyAlignment="1" applyProtection="1">
      <alignment horizontal="center" vertical="center"/>
    </xf>
    <xf numFmtId="0" fontId="3" fillId="2" borderId="2" xfId="51" applyNumberFormat="1" applyFont="1" applyFill="1" applyBorder="1" applyAlignment="1" applyProtection="1">
      <alignment horizontal="center" vertical="center" shrinkToFit="1"/>
    </xf>
    <xf numFmtId="176" fontId="3" fillId="2" borderId="2" xfId="51" applyNumberFormat="1" applyFont="1" applyFill="1" applyBorder="1" applyAlignment="1" applyProtection="1">
      <alignment horizontal="center" vertical="center" shrinkToFit="1"/>
    </xf>
    <xf numFmtId="49" fontId="11" fillId="2" borderId="2" xfId="51" applyNumberFormat="1" applyFont="1" applyFill="1" applyBorder="1" applyAlignment="1">
      <alignment horizontal="center" vertical="center"/>
      <protection locked="0"/>
    </xf>
    <xf numFmtId="0" fontId="4" fillId="2" borderId="3" xfId="51" applyFont="1" applyFill="1" applyBorder="1" applyAlignment="1" applyProtection="1">
      <alignment horizontal="center" vertical="center" wrapText="1"/>
    </xf>
    <xf numFmtId="0" fontId="4" fillId="2" borderId="5" xfId="51" applyFont="1" applyFill="1" applyBorder="1" applyAlignment="1" applyProtection="1">
      <alignment horizontal="center" vertical="center" wrapText="1"/>
    </xf>
    <xf numFmtId="0" fontId="4" fillId="2" borderId="4" xfId="51" applyFont="1" applyFill="1" applyBorder="1" applyAlignment="1" applyProtection="1">
      <alignment horizontal="center" vertical="center" wrapText="1"/>
    </xf>
    <xf numFmtId="176" fontId="4" fillId="0" borderId="2" xfId="51" applyNumberFormat="1" applyFont="1" applyFill="1" applyBorder="1" applyAlignment="1" applyProtection="1">
      <alignment horizontal="center" vertical="center" wrapText="1"/>
    </xf>
    <xf numFmtId="176" fontId="4" fillId="2" borderId="2" xfId="51" applyNumberFormat="1" applyFont="1" applyFill="1" applyBorder="1" applyAlignment="1" applyProtection="1">
      <alignment horizontal="center" vertical="center" wrapText="1"/>
    </xf>
    <xf numFmtId="176" fontId="5" fillId="4" borderId="3" xfId="51" applyNumberFormat="1" applyFont="1" applyFill="1" applyBorder="1" applyAlignment="1" applyProtection="1">
      <alignment horizontal="center" vertical="center" wrapText="1"/>
    </xf>
    <xf numFmtId="176" fontId="5" fillId="4" borderId="5" xfId="51" applyNumberFormat="1" applyFont="1" applyFill="1" applyBorder="1" applyAlignment="1" applyProtection="1">
      <alignment horizontal="center" vertical="center" wrapText="1"/>
    </xf>
    <xf numFmtId="0" fontId="4" fillId="2" borderId="2" xfId="51" applyFont="1" applyFill="1" applyBorder="1" applyAlignment="1" applyProtection="1">
      <alignment horizontal="center" vertical="center"/>
    </xf>
    <xf numFmtId="176" fontId="5" fillId="2" borderId="3" xfId="51" applyNumberFormat="1" applyFont="1" applyFill="1" applyBorder="1" applyAlignment="1" applyProtection="1">
      <alignment vertical="center" wrapText="1"/>
    </xf>
    <xf numFmtId="176" fontId="5" fillId="2" borderId="5" xfId="51" applyNumberFormat="1" applyFont="1" applyFill="1" applyBorder="1" applyAlignment="1" applyProtection="1">
      <alignment vertical="center" wrapText="1"/>
    </xf>
    <xf numFmtId="0" fontId="7" fillId="2" borderId="2" xfId="51" applyFont="1" applyFill="1" applyBorder="1" applyAlignment="1" applyProtection="1">
      <alignment horizontal="center" vertical="center"/>
    </xf>
    <xf numFmtId="176" fontId="5" fillId="2" borderId="2" xfId="51" applyNumberFormat="1" applyFont="1" applyFill="1" applyBorder="1" applyAlignment="1" applyProtection="1">
      <alignment vertical="center" wrapText="1"/>
    </xf>
    <xf numFmtId="176" fontId="0" fillId="2" borderId="2" xfId="51" applyNumberFormat="1" applyFont="1" applyFill="1" applyBorder="1" applyAlignment="1" applyProtection="1">
      <alignment horizontal="left" vertical="center" wrapText="1"/>
    </xf>
    <xf numFmtId="176" fontId="0" fillId="2" borderId="2" xfId="51" applyNumberFormat="1" applyFont="1" applyFill="1" applyBorder="1" applyAlignment="1" applyProtection="1">
      <alignment horizontal="center" vertical="center" shrinkToFit="1"/>
    </xf>
    <xf numFmtId="180" fontId="7" fillId="2" borderId="2" xfId="51" applyNumberFormat="1" applyFont="1" applyFill="1" applyBorder="1" applyAlignment="1" applyProtection="1">
      <alignment horizontal="center" vertical="center"/>
    </xf>
    <xf numFmtId="180" fontId="5" fillId="2" borderId="2" xfId="51" applyNumberFormat="1" applyFont="1" applyFill="1" applyBorder="1" applyAlignment="1" applyProtection="1">
      <alignment horizontal="center" vertical="center"/>
    </xf>
    <xf numFmtId="176" fontId="5" fillId="2" borderId="2" xfId="51" applyNumberFormat="1" applyFont="1" applyFill="1" applyBorder="1" applyAlignment="1" applyProtection="1">
      <alignment horizontal="left" vertical="center" wrapText="1"/>
    </xf>
    <xf numFmtId="180" fontId="0" fillId="2" borderId="2" xfId="0" applyNumberFormat="1" applyFont="1" applyFill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/>
    </xf>
    <xf numFmtId="176" fontId="7" fillId="2" borderId="2" xfId="51" applyNumberFormat="1" applyFont="1" applyFill="1" applyBorder="1" applyAlignment="1" applyProtection="1">
      <alignment horizontal="left" vertical="center" wrapText="1"/>
    </xf>
    <xf numFmtId="180" fontId="1" fillId="2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 wrapText="1"/>
    </xf>
    <xf numFmtId="0" fontId="9" fillId="2" borderId="2" xfId="51" applyFont="1" applyFill="1" applyBorder="1" applyAlignment="1" applyProtection="1">
      <alignment horizontal="center" vertical="center" wrapText="1" shrinkToFit="1"/>
    </xf>
    <xf numFmtId="180" fontId="3" fillId="2" borderId="2" xfId="51" applyNumberFormat="1" applyFont="1" applyFill="1" applyBorder="1" applyAlignment="1" applyProtection="1">
      <alignment horizontal="right" vertical="center"/>
    </xf>
    <xf numFmtId="180" fontId="9" fillId="2" borderId="2" xfId="51" applyNumberFormat="1" applyFont="1" applyFill="1" applyBorder="1" applyAlignment="1" applyProtection="1">
      <alignment horizontal="right" vertical="center"/>
    </xf>
    <xf numFmtId="176" fontId="12" fillId="2" borderId="5" xfId="51" applyNumberFormat="1" applyFont="1" applyFill="1" applyBorder="1" applyAlignment="1" applyProtection="1">
      <alignment horizontal="center" vertical="center" shrinkToFit="1"/>
    </xf>
    <xf numFmtId="176" fontId="12" fillId="2" borderId="4" xfId="51" applyNumberFormat="1" applyFont="1" applyFill="1" applyBorder="1" applyAlignment="1" applyProtection="1">
      <alignment horizontal="center" vertical="center" shrinkToFit="1"/>
    </xf>
    <xf numFmtId="183" fontId="12" fillId="2" borderId="5" xfId="51" applyNumberFormat="1" applyFont="1" applyFill="1" applyBorder="1" applyAlignment="1" applyProtection="1">
      <alignment horizontal="center" vertical="center" shrinkToFit="1"/>
    </xf>
    <xf numFmtId="183" fontId="12" fillId="2" borderId="4" xfId="51" applyNumberFormat="1" applyFont="1" applyFill="1" applyBorder="1" applyAlignment="1" applyProtection="1">
      <alignment horizontal="center" vertical="center" shrinkToFit="1"/>
    </xf>
    <xf numFmtId="10" fontId="9" fillId="0" borderId="2" xfId="0" applyNumberFormat="1" applyFont="1" applyBorder="1" applyAlignment="1">
      <alignment horizontal="center" vertical="center"/>
    </xf>
    <xf numFmtId="176" fontId="3" fillId="2" borderId="2" xfId="51" applyNumberFormat="1" applyFont="1" applyFill="1" applyBorder="1" applyAlignment="1" applyProtection="1">
      <alignment horizontal="right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176" fontId="7" fillId="3" borderId="7" xfId="51" applyNumberFormat="1" applyFont="1" applyFill="1" applyBorder="1" applyAlignment="1" applyProtection="1">
      <alignment horizontal="center" vertical="center" wrapText="1"/>
    </xf>
    <xf numFmtId="49" fontId="7" fillId="3" borderId="7" xfId="51" applyNumberFormat="1" applyFont="1" applyFill="1" applyBorder="1" applyAlignment="1" applyProtection="1">
      <alignment horizontal="center" vertical="center" wrapText="1"/>
    </xf>
    <xf numFmtId="176" fontId="1" fillId="2" borderId="2" xfId="51" applyNumberFormat="1" applyFont="1" applyFill="1" applyBorder="1" applyAlignment="1" applyProtection="1">
      <alignment horizontal="left" vertical="center" wrapText="1"/>
    </xf>
    <xf numFmtId="176" fontId="5" fillId="2" borderId="2" xfId="51" applyNumberFormat="1" applyFont="1" applyFill="1" applyBorder="1" applyAlignment="1" applyProtection="1">
      <alignment horizontal="right" vertical="center" wrapText="1"/>
    </xf>
    <xf numFmtId="176" fontId="5" fillId="2" borderId="4" xfId="51" applyNumberFormat="1" applyFont="1" applyFill="1" applyBorder="1" applyAlignment="1" applyProtection="1">
      <alignment horizontal="center" vertical="center" wrapText="1"/>
    </xf>
    <xf numFmtId="0" fontId="3" fillId="4" borderId="3" xfId="51" applyFont="1" applyFill="1" applyBorder="1" applyAlignment="1" applyProtection="1">
      <alignment horizontal="center" vertical="center" wrapText="1"/>
    </xf>
    <xf numFmtId="0" fontId="3" fillId="4" borderId="5" xfId="51" applyFont="1" applyFill="1" applyBorder="1" applyAlignment="1" applyProtection="1">
      <alignment horizontal="center" vertical="center" wrapText="1"/>
    </xf>
    <xf numFmtId="0" fontId="3" fillId="4" borderId="4" xfId="51" applyFont="1" applyFill="1" applyBorder="1" applyAlignment="1" applyProtection="1">
      <alignment horizontal="center" vertical="center" wrapText="1"/>
    </xf>
    <xf numFmtId="0" fontId="3" fillId="4" borderId="2" xfId="51" applyFont="1" applyFill="1" applyBorder="1" applyAlignment="1" applyProtection="1">
      <alignment horizontal="center" vertical="center" wrapText="1"/>
    </xf>
    <xf numFmtId="0" fontId="3" fillId="2" borderId="3" xfId="51" applyFont="1" applyFill="1" applyBorder="1" applyAlignment="1" applyProtection="1">
      <alignment horizontal="center" vertical="center" wrapText="1"/>
    </xf>
    <xf numFmtId="0" fontId="3" fillId="2" borderId="5" xfId="51" applyFont="1" applyFill="1" applyBorder="1" applyAlignment="1" applyProtection="1">
      <alignment horizontal="center" vertical="center" wrapText="1"/>
    </xf>
    <xf numFmtId="0" fontId="3" fillId="2" borderId="4" xfId="51" applyFont="1" applyFill="1" applyBorder="1" applyAlignment="1" applyProtection="1">
      <alignment horizontal="center" vertical="center" wrapText="1"/>
    </xf>
    <xf numFmtId="178" fontId="3" fillId="2" borderId="2" xfId="51" applyNumberFormat="1" applyFont="1" applyFill="1" applyBorder="1" applyAlignment="1" applyProtection="1">
      <alignment horizontal="center" vertical="center" wrapText="1"/>
    </xf>
    <xf numFmtId="176" fontId="3" fillId="3" borderId="7" xfId="51" applyNumberFormat="1" applyFont="1" applyFill="1" applyBorder="1" applyAlignment="1" applyProtection="1">
      <alignment horizontal="center" vertical="center" wrapText="1"/>
    </xf>
    <xf numFmtId="49" fontId="3" fillId="3" borderId="7" xfId="51" applyNumberFormat="1" applyFont="1" applyFill="1" applyBorder="1" applyAlignment="1" applyProtection="1">
      <alignment horizontal="center" vertical="center" wrapText="1"/>
    </xf>
    <xf numFmtId="0" fontId="5" fillId="3" borderId="10" xfId="51" applyFont="1" applyFill="1" applyBorder="1" applyAlignment="1" applyProtection="1">
      <alignment horizontal="center" vertical="center" wrapText="1"/>
    </xf>
    <xf numFmtId="0" fontId="5" fillId="3" borderId="1" xfId="51" applyFont="1" applyFill="1" applyBorder="1" applyAlignment="1" applyProtection="1">
      <alignment horizontal="center" vertical="center" wrapText="1"/>
    </xf>
    <xf numFmtId="176" fontId="14" fillId="0" borderId="2" xfId="51" applyNumberFormat="1" applyFont="1" applyFill="1" applyBorder="1" applyAlignment="1" applyProtection="1">
      <alignment horizontal="center" vertical="center" wrapText="1"/>
    </xf>
    <xf numFmtId="176" fontId="3" fillId="4" borderId="3" xfId="51" applyNumberFormat="1" applyFont="1" applyFill="1" applyBorder="1" applyAlignment="1" applyProtection="1">
      <alignment horizontal="center" vertical="center" wrapText="1"/>
    </xf>
    <xf numFmtId="176" fontId="3" fillId="2" borderId="3" xfId="51" applyNumberFormat="1" applyFont="1" applyFill="1" applyBorder="1" applyAlignment="1" applyProtection="1">
      <alignment vertical="center" wrapText="1"/>
    </xf>
    <xf numFmtId="49" fontId="0" fillId="2" borderId="2" xfId="51" applyNumberFormat="1" applyFont="1" applyFill="1" applyBorder="1" applyAlignment="1">
      <alignment horizontal="center" vertical="center"/>
      <protection locked="0"/>
    </xf>
    <xf numFmtId="0" fontId="14" fillId="2" borderId="5" xfId="51" applyFont="1" applyFill="1" applyBorder="1" applyAlignment="1" applyProtection="1">
      <alignment horizontal="center" vertical="center" wrapText="1"/>
    </xf>
    <xf numFmtId="0" fontId="14" fillId="2" borderId="4" xfId="51" applyFont="1" applyFill="1" applyBorder="1" applyAlignment="1" applyProtection="1">
      <alignment horizontal="center" vertical="center" wrapText="1"/>
    </xf>
    <xf numFmtId="176" fontId="14" fillId="2" borderId="2" xfId="51" applyNumberFormat="1" applyFont="1" applyFill="1" applyBorder="1" applyAlignment="1" applyProtection="1">
      <alignment horizontal="center" vertical="center" wrapText="1"/>
    </xf>
    <xf numFmtId="176" fontId="3" fillId="4" borderId="5" xfId="51" applyNumberFormat="1" applyFont="1" applyFill="1" applyBorder="1" applyAlignment="1" applyProtection="1">
      <alignment horizontal="center" vertical="center" wrapText="1"/>
    </xf>
    <xf numFmtId="176" fontId="3" fillId="2" borderId="5" xfId="51" applyNumberFormat="1" applyFont="1" applyFill="1" applyBorder="1" applyAlignment="1" applyProtection="1">
      <alignment vertical="center" wrapText="1"/>
    </xf>
    <xf numFmtId="0" fontId="7" fillId="2" borderId="0" xfId="51" applyFont="1" applyFill="1" applyBorder="1" applyAlignment="1" applyProtection="1">
      <alignment horizontal="center" vertical="center"/>
    </xf>
    <xf numFmtId="178" fontId="5" fillId="2" borderId="0" xfId="51" applyNumberFormat="1" applyFont="1" applyFill="1" applyBorder="1" applyAlignment="1" applyProtection="1">
      <alignment horizontal="center" vertical="center"/>
    </xf>
    <xf numFmtId="176" fontId="5" fillId="2" borderId="0" xfId="51" applyNumberFormat="1" applyFont="1" applyFill="1" applyBorder="1" applyAlignment="1" applyProtection="1">
      <alignment horizontal="center" vertical="center" wrapText="1"/>
    </xf>
    <xf numFmtId="176" fontId="5" fillId="2" borderId="0" xfId="51" applyNumberFormat="1" applyFont="1" applyFill="1" applyBorder="1" applyAlignment="1" applyProtection="1">
      <alignment horizontal="center" vertical="center"/>
    </xf>
    <xf numFmtId="178" fontId="7" fillId="3" borderId="2" xfId="51" applyNumberFormat="1" applyFont="1" applyFill="1" applyBorder="1" applyAlignment="1" applyProtection="1">
      <alignment horizontal="center" vertical="center" shrinkToFit="1"/>
    </xf>
    <xf numFmtId="0" fontId="7" fillId="3" borderId="4" xfId="51" applyFont="1" applyFill="1" applyBorder="1" applyAlignment="1" applyProtection="1">
      <alignment horizontal="center" vertical="center" wrapText="1"/>
    </xf>
    <xf numFmtId="176" fontId="7" fillId="3" borderId="2" xfId="51" applyNumberFormat="1" applyFont="1" applyFill="1" applyBorder="1" applyAlignment="1" applyProtection="1">
      <alignment horizontal="center" vertical="center" shrinkToFit="1"/>
    </xf>
    <xf numFmtId="176" fontId="9" fillId="3" borderId="7" xfId="51" applyNumberFormat="1" applyFont="1" applyFill="1" applyBorder="1" applyAlignment="1" applyProtection="1">
      <alignment horizontal="center" vertical="center" wrapText="1"/>
    </xf>
    <xf numFmtId="49" fontId="9" fillId="3" borderId="7" xfId="51" applyNumberFormat="1" applyFont="1" applyFill="1" applyBorder="1" applyAlignment="1" applyProtection="1">
      <alignment horizontal="center" vertical="center" wrapText="1"/>
    </xf>
    <xf numFmtId="176" fontId="7" fillId="2" borderId="2" xfId="51" applyNumberFormat="1" applyFont="1" applyFill="1" applyBorder="1" applyAlignment="1" applyProtection="1">
      <alignment vertical="center" shrinkToFit="1"/>
    </xf>
    <xf numFmtId="179" fontId="7" fillId="2" borderId="2" xfId="50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176" fontId="7" fillId="2" borderId="2" xfId="51" applyNumberFormat="1" applyFont="1" applyFill="1" applyBorder="1" applyAlignment="1" applyProtection="1">
      <alignment horizontal="left" vertical="center" wrapText="1" shrinkToFit="1"/>
    </xf>
    <xf numFmtId="0" fontId="1" fillId="0" borderId="2" xfId="0" applyFont="1" applyBorder="1">
      <alignment vertical="center"/>
    </xf>
    <xf numFmtId="182" fontId="7" fillId="2" borderId="2" xfId="51" applyNumberFormat="1" applyFont="1" applyFill="1" applyBorder="1" applyAlignment="1" applyProtection="1">
      <alignment vertical="center" shrinkToFit="1"/>
    </xf>
    <xf numFmtId="176" fontId="7" fillId="2" borderId="2" xfId="51" applyNumberFormat="1" applyFont="1" applyFill="1" applyBorder="1" applyAlignment="1" applyProtection="1">
      <alignment vertical="center" wrapText="1"/>
    </xf>
    <xf numFmtId="176" fontId="9" fillId="2" borderId="2" xfId="51" applyNumberFormat="1" applyFont="1" applyFill="1" applyBorder="1" applyAlignment="1" applyProtection="1">
      <alignment horizontal="center" vertical="center" wrapText="1"/>
    </xf>
    <xf numFmtId="176" fontId="1" fillId="2" borderId="2" xfId="51" applyNumberFormat="1" applyFont="1" applyFill="1" applyBorder="1" applyAlignment="1" applyProtection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百分比 2 2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</xdr:colOff>
      <xdr:row>17</xdr:row>
      <xdr:rowOff>28575</xdr:rowOff>
    </xdr:from>
    <xdr:to>
      <xdr:col>7</xdr:col>
      <xdr:colOff>39370</xdr:colOff>
      <xdr:row>47</xdr:row>
      <xdr:rowOff>69850</xdr:rowOff>
    </xdr:to>
    <xdr:pic>
      <xdr:nvPicPr>
        <xdr:cNvPr id="3" name="图片 2" descr="CXU)F%{)U]}[3E$]C4)YT%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" y="6274435"/>
          <a:ext cx="5901055" cy="5184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17</xdr:row>
      <xdr:rowOff>212725</xdr:rowOff>
    </xdr:from>
    <xdr:to>
      <xdr:col>8</xdr:col>
      <xdr:colOff>205105</xdr:colOff>
      <xdr:row>38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3580" y="5022850"/>
          <a:ext cx="5656580" cy="358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462915</xdr:colOff>
      <xdr:row>18</xdr:row>
      <xdr:rowOff>32385</xdr:rowOff>
    </xdr:from>
    <xdr:to>
      <xdr:col>18</xdr:col>
      <xdr:colOff>520065</xdr:colOff>
      <xdr:row>38</xdr:row>
      <xdr:rowOff>88265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25130" y="5055235"/>
          <a:ext cx="5685790" cy="3484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20</xdr:row>
      <xdr:rowOff>31115</xdr:rowOff>
    </xdr:from>
    <xdr:to>
      <xdr:col>9</xdr:col>
      <xdr:colOff>316865</xdr:colOff>
      <xdr:row>48</xdr:row>
      <xdr:rowOff>50165</xdr:rowOff>
    </xdr:to>
    <xdr:pic>
      <xdr:nvPicPr>
        <xdr:cNvPr id="4" name="图片 3" descr="U~5X$~@[L}DM33YQ94HFB~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475" y="6635115"/>
          <a:ext cx="7846695" cy="4819650"/>
        </a:xfrm>
        <a:prstGeom prst="rect">
          <a:avLst/>
        </a:prstGeom>
      </xdr:spPr>
    </xdr:pic>
    <xdr:clientData/>
  </xdr:twoCellAnchor>
  <xdr:twoCellAnchor editAs="oneCell">
    <xdr:from>
      <xdr:col>6</xdr:col>
      <xdr:colOff>283845</xdr:colOff>
      <xdr:row>7</xdr:row>
      <xdr:rowOff>15875</xdr:rowOff>
    </xdr:from>
    <xdr:to>
      <xdr:col>11</xdr:col>
      <xdr:colOff>608965</xdr:colOff>
      <xdr:row>10</xdr:row>
      <xdr:rowOff>177800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10530" y="2422525"/>
          <a:ext cx="415290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436880</xdr:colOff>
      <xdr:row>19</xdr:row>
      <xdr:rowOff>106680</xdr:rowOff>
    </xdr:from>
    <xdr:to>
      <xdr:col>20</xdr:col>
      <xdr:colOff>93345</xdr:colOff>
      <xdr:row>48</xdr:row>
      <xdr:rowOff>43180</xdr:rowOff>
    </xdr:to>
    <xdr:pic>
      <xdr:nvPicPr>
        <xdr:cNvPr id="3" name="图片 2" descr="CAS4K80O)2NC[7`O9%@2)A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84185" y="6539230"/>
          <a:ext cx="7798435" cy="4908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367665</xdr:colOff>
      <xdr:row>28</xdr:row>
      <xdr:rowOff>41910</xdr:rowOff>
    </xdr:from>
    <xdr:to>
      <xdr:col>7</xdr:col>
      <xdr:colOff>574040</xdr:colOff>
      <xdr:row>71</xdr:row>
      <xdr:rowOff>170815</xdr:rowOff>
    </xdr:to>
    <xdr:pic>
      <xdr:nvPicPr>
        <xdr:cNvPr id="3" name="图片 2" descr=")~F`D2UVO`N6TLHYJ`6DKJ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665" y="8747760"/>
          <a:ext cx="6446520" cy="7501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280035</xdr:colOff>
      <xdr:row>25</xdr:row>
      <xdr:rowOff>86995</xdr:rowOff>
    </xdr:from>
    <xdr:to>
      <xdr:col>5</xdr:col>
      <xdr:colOff>915670</xdr:colOff>
      <xdr:row>57</xdr:row>
      <xdr:rowOff>81915</xdr:rowOff>
    </xdr:to>
    <xdr:pic>
      <xdr:nvPicPr>
        <xdr:cNvPr id="2" name="图片 1" descr=")~F`D2UVO`N6TLHYJ`6DKJ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035" y="8278495"/>
          <a:ext cx="4708525" cy="5481320"/>
        </a:xfrm>
        <a:prstGeom prst="rect">
          <a:avLst/>
        </a:prstGeom>
      </xdr:spPr>
    </xdr:pic>
    <xdr:clientData/>
  </xdr:twoCellAnchor>
  <xdr:twoCellAnchor editAs="oneCell">
    <xdr:from>
      <xdr:col>5</xdr:col>
      <xdr:colOff>992505</xdr:colOff>
      <xdr:row>25</xdr:row>
      <xdr:rowOff>109220</xdr:rowOff>
    </xdr:from>
    <xdr:to>
      <xdr:col>12</xdr:col>
      <xdr:colOff>26670</xdr:colOff>
      <xdr:row>57</xdr:row>
      <xdr:rowOff>130175</xdr:rowOff>
    </xdr:to>
    <xdr:pic>
      <xdr:nvPicPr>
        <xdr:cNvPr id="3" name="图片 2" descr="UP359TP62]7~JTZY~_TSQ_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65395" y="8300720"/>
          <a:ext cx="4719320" cy="550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30</xdr:row>
      <xdr:rowOff>122555</xdr:rowOff>
    </xdr:from>
    <xdr:to>
      <xdr:col>9</xdr:col>
      <xdr:colOff>79375</xdr:colOff>
      <xdr:row>55</xdr:row>
      <xdr:rowOff>170180</xdr:rowOff>
    </xdr:to>
    <xdr:pic>
      <xdr:nvPicPr>
        <xdr:cNvPr id="4" name="图片 3" descr="77BGUDYH(63VRZ`A109MZR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0047605"/>
          <a:ext cx="7713980" cy="4333875"/>
        </a:xfrm>
        <a:prstGeom prst="rect">
          <a:avLst/>
        </a:prstGeom>
      </xdr:spPr>
    </xdr:pic>
    <xdr:clientData/>
  </xdr:twoCellAnchor>
  <xdr:twoCellAnchor editAs="oneCell">
    <xdr:from>
      <xdr:col>13</xdr:col>
      <xdr:colOff>616585</xdr:colOff>
      <xdr:row>30</xdr:row>
      <xdr:rowOff>169545</xdr:rowOff>
    </xdr:from>
    <xdr:to>
      <xdr:col>16</xdr:col>
      <xdr:colOff>647700</xdr:colOff>
      <xdr:row>51</xdr:row>
      <xdr:rowOff>74930</xdr:rowOff>
    </xdr:to>
    <xdr:pic>
      <xdr:nvPicPr>
        <xdr:cNvPr id="2" name="图片 1" descr=")PPGK310EN%I8MCXFWYG%W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8210" y="10094595"/>
          <a:ext cx="2928620" cy="3505835"/>
        </a:xfrm>
        <a:prstGeom prst="rect">
          <a:avLst/>
        </a:prstGeom>
      </xdr:spPr>
    </xdr:pic>
    <xdr:clientData/>
  </xdr:twoCellAnchor>
  <xdr:twoCellAnchor editAs="oneCell">
    <xdr:from>
      <xdr:col>9</xdr:col>
      <xdr:colOff>98425</xdr:colOff>
      <xdr:row>31</xdr:row>
      <xdr:rowOff>53340</xdr:rowOff>
    </xdr:from>
    <xdr:to>
      <xdr:col>13</xdr:col>
      <xdr:colOff>394970</xdr:colOff>
      <xdr:row>52</xdr:row>
      <xdr:rowOff>126365</xdr:rowOff>
    </xdr:to>
    <xdr:pic>
      <xdr:nvPicPr>
        <xdr:cNvPr id="3" name="图片 2" descr="3`DY5HDZWIPA3V~[%DUNMN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45730" y="10149840"/>
          <a:ext cx="3110865" cy="3673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35</xdr:row>
      <xdr:rowOff>122555</xdr:rowOff>
    </xdr:from>
    <xdr:to>
      <xdr:col>8</xdr:col>
      <xdr:colOff>619760</xdr:colOff>
      <xdr:row>60</xdr:row>
      <xdr:rowOff>170180</xdr:rowOff>
    </xdr:to>
    <xdr:pic>
      <xdr:nvPicPr>
        <xdr:cNvPr id="2" name="图片 1" descr="77BGUDYH(63VRZ`A109MZR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9819005"/>
          <a:ext cx="7713980" cy="4333875"/>
        </a:xfrm>
        <a:prstGeom prst="rect">
          <a:avLst/>
        </a:prstGeom>
      </xdr:spPr>
    </xdr:pic>
    <xdr:clientData/>
  </xdr:twoCellAnchor>
  <xdr:twoCellAnchor editAs="oneCell">
    <xdr:from>
      <xdr:col>15</xdr:col>
      <xdr:colOff>616585</xdr:colOff>
      <xdr:row>35</xdr:row>
      <xdr:rowOff>169545</xdr:rowOff>
    </xdr:from>
    <xdr:to>
      <xdr:col>17</xdr:col>
      <xdr:colOff>2138045</xdr:colOff>
      <xdr:row>56</xdr:row>
      <xdr:rowOff>74930</xdr:rowOff>
    </xdr:to>
    <xdr:pic>
      <xdr:nvPicPr>
        <xdr:cNvPr id="3" name="图片 2" descr=")PPGK310EN%I8MCXFWYG%W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48565" y="9865995"/>
          <a:ext cx="2928620" cy="3505835"/>
        </a:xfrm>
        <a:prstGeom prst="rect">
          <a:avLst/>
        </a:prstGeom>
      </xdr:spPr>
    </xdr:pic>
    <xdr:clientData/>
  </xdr:twoCellAnchor>
  <xdr:twoCellAnchor editAs="oneCell">
    <xdr:from>
      <xdr:col>9</xdr:col>
      <xdr:colOff>98425</xdr:colOff>
      <xdr:row>36</xdr:row>
      <xdr:rowOff>53340</xdr:rowOff>
    </xdr:from>
    <xdr:to>
      <xdr:col>13</xdr:col>
      <xdr:colOff>394970</xdr:colOff>
      <xdr:row>57</xdr:row>
      <xdr:rowOff>126365</xdr:rowOff>
    </xdr:to>
    <xdr:pic>
      <xdr:nvPicPr>
        <xdr:cNvPr id="4" name="图片 3" descr="3`DY5HDZWIPA3V~[%DUNMN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8925" y="9921240"/>
          <a:ext cx="3110865" cy="367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D22"/>
  <sheetViews>
    <sheetView zoomScale="85" zoomScaleNormal="85" topLeftCell="A16" workbookViewId="0">
      <selection activeCell="A1" sqref="A1:T16"/>
    </sheetView>
  </sheetViews>
  <sheetFormatPr defaultColWidth="9" defaultRowHeight="13.5"/>
  <cols>
    <col min="1" max="1" width="3.225" style="98" customWidth="1"/>
    <col min="2" max="2" width="10.8916666666667" style="163" customWidth="1"/>
    <col min="3" max="3" width="11.9583333333333" style="98" customWidth="1"/>
    <col min="4" max="4" width="8.525" style="98" customWidth="1"/>
    <col min="5" max="5" width="15.75" style="164" customWidth="1"/>
    <col min="6" max="6" width="19.775" style="164" customWidth="1"/>
    <col min="7" max="7" width="10.525" style="165" customWidth="1"/>
    <col min="8" max="8" width="4.89166666666667" style="98" customWidth="1"/>
    <col min="9" max="9" width="10.3333333333333" style="165" customWidth="1"/>
    <col min="10" max="10" width="9.275" style="165" customWidth="1"/>
    <col min="11" max="11" width="9.33333333333333" style="98" customWidth="1"/>
    <col min="12" max="12" width="9.66666666666667" style="165" customWidth="1"/>
    <col min="13" max="13" width="9.81666666666667" style="98" customWidth="1"/>
    <col min="14" max="14" width="10.1083333333333" style="98" customWidth="1"/>
    <col min="15" max="15" width="9.10833333333333" style="98" customWidth="1"/>
    <col min="16" max="16" width="17.5" style="98" customWidth="1"/>
    <col min="17" max="18" width="9.85" style="98" customWidth="1"/>
    <col min="19" max="19" width="14.8166666666667" style="165" customWidth="1"/>
    <col min="20" max="20" width="13.2083333333333" style="98" customWidth="1"/>
    <col min="21" max="16361" width="9" style="98" customWidth="1"/>
  </cols>
  <sheetData>
    <row r="1" ht="24.9" customHeight="1" spans="1:19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7.9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73"/>
      <c r="J2" s="73" t="s">
        <v>4</v>
      </c>
      <c r="K2" s="73"/>
      <c r="L2" s="73"/>
      <c r="M2" s="74"/>
      <c r="N2" s="75" t="s">
        <v>5</v>
      </c>
      <c r="O2" s="75"/>
      <c r="P2" s="99">
        <v>12740</v>
      </c>
      <c r="Q2" s="100" t="s">
        <v>6</v>
      </c>
      <c r="R2" s="100"/>
      <c r="S2" s="156" t="s">
        <v>7</v>
      </c>
      <c r="T2" s="156"/>
    </row>
    <row r="3" ht="27.9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151" t="s">
        <v>11</v>
      </c>
      <c r="K3" s="152"/>
      <c r="L3" s="152"/>
      <c r="M3" s="152"/>
      <c r="N3" s="5" t="s">
        <v>12</v>
      </c>
      <c r="O3" s="5"/>
      <c r="P3" s="13" t="s">
        <v>13</v>
      </c>
      <c r="Q3" s="102" t="s">
        <v>14</v>
      </c>
      <c r="R3" s="103"/>
      <c r="S3" s="157" t="s">
        <v>15</v>
      </c>
      <c r="T3" s="158"/>
    </row>
    <row r="4" ht="27.9" customHeight="1" spans="1:20">
      <c r="A4" s="5" t="s">
        <v>16</v>
      </c>
      <c r="B4" s="5"/>
      <c r="C4" s="139"/>
      <c r="D4" s="139"/>
      <c r="E4" s="139"/>
      <c r="F4" s="10" t="s">
        <v>17</v>
      </c>
      <c r="G4" s="140"/>
      <c r="H4" s="5" t="s">
        <v>18</v>
      </c>
      <c r="I4" s="5"/>
      <c r="J4" s="13" t="s">
        <v>19</v>
      </c>
      <c r="K4" s="13"/>
      <c r="L4" s="13"/>
      <c r="M4" s="13"/>
      <c r="N4" s="5" t="s">
        <v>20</v>
      </c>
      <c r="O4" s="5"/>
      <c r="P4" s="153" t="s">
        <v>21</v>
      </c>
      <c r="Q4" s="10" t="s">
        <v>22</v>
      </c>
      <c r="R4" s="22" t="s">
        <v>23</v>
      </c>
      <c r="S4" s="106" t="s">
        <v>24</v>
      </c>
      <c r="T4" s="159" t="s">
        <v>25</v>
      </c>
    </row>
    <row r="5" ht="27.9" customHeight="1" spans="1:20">
      <c r="A5" s="5" t="s">
        <v>26</v>
      </c>
      <c r="B5" s="141" t="s">
        <v>27</v>
      </c>
      <c r="C5" s="142"/>
      <c r="D5" s="142"/>
      <c r="E5" s="142"/>
      <c r="F5" s="143"/>
      <c r="G5" s="144" t="s">
        <v>28</v>
      </c>
      <c r="H5" s="141" t="s">
        <v>27</v>
      </c>
      <c r="I5" s="142"/>
      <c r="J5" s="143"/>
      <c r="K5" s="144" t="s">
        <v>29</v>
      </c>
      <c r="L5" s="141" t="s">
        <v>30</v>
      </c>
      <c r="M5" s="143"/>
      <c r="N5" s="141" t="s">
        <v>31</v>
      </c>
      <c r="O5" s="143"/>
      <c r="P5" s="154" t="s">
        <v>32</v>
      </c>
      <c r="Q5" s="160"/>
      <c r="R5" s="160"/>
      <c r="S5" s="106" t="s">
        <v>33</v>
      </c>
      <c r="T5" s="109" t="s">
        <v>34</v>
      </c>
    </row>
    <row r="6" ht="27.9" customHeight="1" spans="1:20">
      <c r="A6" s="5"/>
      <c r="B6" s="145" t="s">
        <v>35</v>
      </c>
      <c r="C6" s="146"/>
      <c r="D6" s="146"/>
      <c r="E6" s="146"/>
      <c r="F6" s="147"/>
      <c r="G6" s="5"/>
      <c r="H6" s="145" t="s">
        <v>36</v>
      </c>
      <c r="I6" s="146"/>
      <c r="J6" s="147"/>
      <c r="K6" s="5" t="s">
        <v>37</v>
      </c>
      <c r="L6" s="145" t="s">
        <v>38</v>
      </c>
      <c r="M6" s="147"/>
      <c r="N6" s="145" t="s">
        <v>39</v>
      </c>
      <c r="O6" s="147"/>
      <c r="P6" s="155" t="s">
        <v>40</v>
      </c>
      <c r="Q6" s="161"/>
      <c r="R6" s="161"/>
      <c r="S6" s="106"/>
      <c r="T6" s="109"/>
    </row>
    <row r="7" ht="27.9" customHeight="1" spans="1:20">
      <c r="A7" s="5"/>
      <c r="B7" s="148" t="s">
        <v>41</v>
      </c>
      <c r="C7" s="5" t="s">
        <v>42</v>
      </c>
      <c r="D7" s="5" t="s">
        <v>43</v>
      </c>
      <c r="E7" s="10" t="s">
        <v>44</v>
      </c>
      <c r="F7" s="10" t="s">
        <v>45</v>
      </c>
      <c r="G7" s="148" t="s">
        <v>46</v>
      </c>
      <c r="H7" s="5" t="s">
        <v>47</v>
      </c>
      <c r="I7" s="10" t="s">
        <v>48</v>
      </c>
      <c r="J7" s="10" t="s">
        <v>49</v>
      </c>
      <c r="K7" s="100" t="s">
        <v>48</v>
      </c>
      <c r="L7" s="10" t="s">
        <v>48</v>
      </c>
      <c r="M7" s="5" t="s">
        <v>49</v>
      </c>
      <c r="N7" s="5" t="s">
        <v>48</v>
      </c>
      <c r="O7" s="5" t="s">
        <v>49</v>
      </c>
      <c r="P7" s="10" t="s">
        <v>50</v>
      </c>
      <c r="Q7" s="10" t="s">
        <v>51</v>
      </c>
      <c r="R7" s="10" t="s">
        <v>52</v>
      </c>
      <c r="S7" s="106"/>
      <c r="T7" s="109"/>
    </row>
    <row r="8" s="162" customFormat="1" ht="29" customHeight="1" spans="1:16384">
      <c r="A8" s="42">
        <v>1</v>
      </c>
      <c r="B8" s="166">
        <v>44140</v>
      </c>
      <c r="C8" s="167"/>
      <c r="D8" s="168">
        <v>189000</v>
      </c>
      <c r="E8" s="169" t="s">
        <v>53</v>
      </c>
      <c r="F8" s="170" t="s">
        <v>54</v>
      </c>
      <c r="G8" s="171"/>
      <c r="H8" s="172"/>
      <c r="I8" s="84"/>
      <c r="J8" s="175"/>
      <c r="K8" s="112"/>
      <c r="L8" s="176"/>
      <c r="M8" s="176"/>
      <c r="N8" s="176"/>
      <c r="O8" s="176"/>
      <c r="P8" s="176"/>
      <c r="Q8" s="176"/>
      <c r="R8" s="176"/>
      <c r="S8" s="176"/>
      <c r="T8" s="11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62" customFormat="1" ht="40" customHeight="1" spans="1:16384">
      <c r="A9" s="42"/>
      <c r="B9" s="173"/>
      <c r="C9" s="51"/>
      <c r="D9" s="45"/>
      <c r="E9" s="169" t="s">
        <v>55</v>
      </c>
      <c r="F9" s="170" t="s">
        <v>56</v>
      </c>
      <c r="G9" s="171"/>
      <c r="H9" s="172"/>
      <c r="I9" s="84"/>
      <c r="J9" s="175"/>
      <c r="K9" s="112"/>
      <c r="L9" s="84"/>
      <c r="M9" s="87" t="s">
        <v>57</v>
      </c>
      <c r="N9" s="177"/>
      <c r="O9" s="178"/>
      <c r="P9" s="138" t="s">
        <v>58</v>
      </c>
      <c r="Q9" s="179"/>
      <c r="R9" s="179"/>
      <c r="S9" s="180">
        <v>189000</v>
      </c>
      <c r="T9" s="116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62" customFormat="1" ht="30" customHeight="1" spans="1:16384">
      <c r="A10" s="23"/>
      <c r="B10" s="43"/>
      <c r="C10" s="51"/>
      <c r="D10" s="45"/>
      <c r="E10" s="46"/>
      <c r="F10" s="47"/>
      <c r="G10" s="48"/>
      <c r="H10" s="52"/>
      <c r="I10" s="84"/>
      <c r="J10" s="84"/>
      <c r="K10" s="84"/>
      <c r="L10" s="84"/>
      <c r="M10" s="87"/>
      <c r="N10" s="84"/>
      <c r="O10" s="87"/>
      <c r="P10" s="133"/>
      <c r="Q10" s="123"/>
      <c r="R10" s="123"/>
      <c r="S10" s="124"/>
      <c r="T10" s="116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="162" customFormat="1" ht="30" customHeight="1" spans="1:16384">
      <c r="A11" s="23"/>
      <c r="B11" s="43"/>
      <c r="C11" s="51"/>
      <c r="D11" s="45"/>
      <c r="E11" s="46"/>
      <c r="F11" s="47"/>
      <c r="G11" s="48"/>
      <c r="H11" s="49"/>
      <c r="I11" s="84"/>
      <c r="J11" s="84"/>
      <c r="K11" s="84"/>
      <c r="L11" s="84"/>
      <c r="M11" s="87"/>
      <c r="N11" s="84"/>
      <c r="O11" s="87"/>
      <c r="P11" s="133"/>
      <c r="Q11" s="123"/>
      <c r="R11" s="123"/>
      <c r="S11" s="124"/>
      <c r="T11" s="116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="162" customFormat="1" ht="37" customHeight="1" spans="1:16384">
      <c r="A12" s="23"/>
      <c r="B12" s="43"/>
      <c r="C12" s="51"/>
      <c r="D12" s="45"/>
      <c r="E12" s="46"/>
      <c r="F12" s="47"/>
      <c r="G12" s="48"/>
      <c r="H12" s="52"/>
      <c r="I12" s="84"/>
      <c r="J12" s="84"/>
      <c r="K12" s="84"/>
      <c r="L12" s="84"/>
      <c r="M12" s="87"/>
      <c r="N12" s="84"/>
      <c r="O12" s="87"/>
      <c r="P12" s="133"/>
      <c r="Q12" s="123"/>
      <c r="R12" s="123"/>
      <c r="S12" s="124"/>
      <c r="T12" s="116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="162" customFormat="1" ht="30" customHeight="1" spans="1:16384">
      <c r="A13" s="50"/>
      <c r="B13" s="43"/>
      <c r="C13" s="51"/>
      <c r="D13" s="45"/>
      <c r="E13" s="46"/>
      <c r="F13" s="47"/>
      <c r="G13" s="48"/>
      <c r="H13" s="52"/>
      <c r="I13" s="84"/>
      <c r="J13" s="84"/>
      <c r="K13" s="84"/>
      <c r="L13" s="84"/>
      <c r="M13" s="87"/>
      <c r="N13" s="84"/>
      <c r="O13" s="87"/>
      <c r="P13" s="133"/>
      <c r="Q13" s="123"/>
      <c r="R13" s="123"/>
      <c r="S13" s="124"/>
      <c r="T13" s="116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ht="30" customHeight="1" spans="1:20">
      <c r="A14" s="5" t="s">
        <v>59</v>
      </c>
      <c r="B14" s="5"/>
      <c r="C14" s="54">
        <f>SUM(C8:C13)</f>
        <v>0</v>
      </c>
      <c r="D14" s="55">
        <f>SUM(D8:D8)</f>
        <v>189000</v>
      </c>
      <c r="E14" s="56"/>
      <c r="F14" s="56"/>
      <c r="G14" s="57"/>
      <c r="H14" s="54" t="s">
        <v>60</v>
      </c>
      <c r="I14" s="88">
        <f>SUM(I8:I13)</f>
        <v>0</v>
      </c>
      <c r="J14" s="57"/>
      <c r="K14" s="88">
        <f>SUM(K8:K13)</f>
        <v>0</v>
      </c>
      <c r="L14" s="88">
        <f>SUM(L8:L13)</f>
        <v>0</v>
      </c>
      <c r="M14" s="54" t="s">
        <v>60</v>
      </c>
      <c r="N14" s="88">
        <f>SUM(N8:N13)</f>
        <v>0</v>
      </c>
      <c r="O14" s="54" t="s">
        <v>60</v>
      </c>
      <c r="P14" s="54" t="s">
        <v>60</v>
      </c>
      <c r="Q14" s="54"/>
      <c r="R14" s="54"/>
      <c r="S14" s="100">
        <f>SUM(S8:S13)</f>
        <v>189000</v>
      </c>
      <c r="T14" s="127">
        <f>D14+C14-S14-I14-K14-L14-N14</f>
        <v>0</v>
      </c>
    </row>
    <row r="15" ht="30" customHeight="1" spans="1:20">
      <c r="A15" s="66" t="s">
        <v>61</v>
      </c>
      <c r="B15" s="66"/>
      <c r="C15" s="66" t="s">
        <v>62</v>
      </c>
      <c r="D15" s="66"/>
      <c r="E15" s="66"/>
      <c r="F15" s="67">
        <f>N15</f>
        <v>189000</v>
      </c>
      <c r="G15" s="68"/>
      <c r="H15" s="69" t="s">
        <v>63</v>
      </c>
      <c r="I15" s="90"/>
      <c r="J15" s="90"/>
      <c r="K15" s="90"/>
      <c r="L15" s="91"/>
      <c r="M15" s="66" t="s">
        <v>64</v>
      </c>
      <c r="N15" s="93">
        <f>S9</f>
        <v>189000</v>
      </c>
      <c r="O15" s="129"/>
      <c r="P15" s="129"/>
      <c r="Q15" s="129"/>
      <c r="R15" s="129"/>
      <c r="S15" s="129"/>
      <c r="T15" s="130"/>
    </row>
    <row r="16" ht="30" customHeight="1" spans="1:20">
      <c r="A16" s="66"/>
      <c r="B16" s="66"/>
      <c r="C16" s="66" t="s">
        <v>65</v>
      </c>
      <c r="D16" s="66"/>
      <c r="E16" s="66"/>
      <c r="F16" s="70"/>
      <c r="G16" s="71"/>
      <c r="H16" s="72"/>
      <c r="I16" s="94"/>
      <c r="J16" s="94"/>
      <c r="K16" s="94"/>
      <c r="L16" s="95"/>
      <c r="M16" s="66" t="s">
        <v>66</v>
      </c>
      <c r="N16" s="97">
        <f>N15</f>
        <v>189000</v>
      </c>
      <c r="O16" s="131"/>
      <c r="P16" s="131"/>
      <c r="Q16" s="131"/>
      <c r="R16" s="131"/>
      <c r="S16" s="131"/>
      <c r="T16" s="132"/>
    </row>
    <row r="22" spans="2:2">
      <c r="B22" s="174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4:B14"/>
    <mergeCell ref="C15:E15"/>
    <mergeCell ref="F15:G15"/>
    <mergeCell ref="N15:T15"/>
    <mergeCell ref="C16:E16"/>
    <mergeCell ref="F16:G16"/>
    <mergeCell ref="N16:T16"/>
    <mergeCell ref="A5:A7"/>
    <mergeCell ref="S5:S7"/>
    <mergeCell ref="T5:T7"/>
    <mergeCell ref="A15:B16"/>
    <mergeCell ref="H15:L1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C4" workbookViewId="0">
      <selection activeCell="P13" sqref="P13"/>
    </sheetView>
  </sheetViews>
  <sheetFormatPr defaultColWidth="9.23333333333333" defaultRowHeight="13.5"/>
  <cols>
    <col min="2" max="2" width="12.075"/>
    <col min="7" max="7" width="13.3" customWidth="1"/>
    <col min="19" max="19" width="10.7666666666667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8"/>
    </row>
    <row r="2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73"/>
      <c r="J2" s="73" t="s">
        <v>4</v>
      </c>
      <c r="K2" s="73"/>
      <c r="L2" s="73"/>
      <c r="M2" s="74"/>
      <c r="N2" s="75" t="s">
        <v>5</v>
      </c>
      <c r="O2" s="75"/>
      <c r="P2" s="99">
        <v>12740</v>
      </c>
      <c r="Q2" s="100" t="s">
        <v>6</v>
      </c>
      <c r="R2" s="100"/>
      <c r="S2" s="156" t="s">
        <v>7</v>
      </c>
      <c r="T2" s="156"/>
    </row>
    <row r="3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151" t="s">
        <v>11</v>
      </c>
      <c r="K3" s="152"/>
      <c r="L3" s="152"/>
      <c r="M3" s="152"/>
      <c r="N3" s="5" t="s">
        <v>12</v>
      </c>
      <c r="O3" s="5"/>
      <c r="P3" s="13" t="s">
        <v>13</v>
      </c>
      <c r="Q3" s="102" t="s">
        <v>14</v>
      </c>
      <c r="R3" s="103"/>
      <c r="S3" s="157" t="s">
        <v>15</v>
      </c>
      <c r="T3" s="158"/>
    </row>
    <row r="4" ht="36" spans="1:20">
      <c r="A4" s="5" t="s">
        <v>16</v>
      </c>
      <c r="B4" s="5"/>
      <c r="C4" s="139"/>
      <c r="D4" s="139"/>
      <c r="E4" s="139"/>
      <c r="F4" s="10" t="s">
        <v>17</v>
      </c>
      <c r="G4" s="140"/>
      <c r="H4" s="5" t="s">
        <v>18</v>
      </c>
      <c r="I4" s="5"/>
      <c r="J4" s="13" t="s">
        <v>19</v>
      </c>
      <c r="K4" s="13"/>
      <c r="L4" s="13"/>
      <c r="M4" s="13"/>
      <c r="N4" s="5" t="s">
        <v>20</v>
      </c>
      <c r="O4" s="5"/>
      <c r="P4" s="153" t="s">
        <v>21</v>
      </c>
      <c r="Q4" s="10" t="s">
        <v>22</v>
      </c>
      <c r="R4" s="22" t="s">
        <v>23</v>
      </c>
      <c r="S4" s="106" t="s">
        <v>24</v>
      </c>
      <c r="T4" s="159" t="s">
        <v>25</v>
      </c>
    </row>
    <row r="5" spans="1:20">
      <c r="A5" s="5" t="s">
        <v>26</v>
      </c>
      <c r="B5" s="141" t="s">
        <v>27</v>
      </c>
      <c r="C5" s="142"/>
      <c r="D5" s="142"/>
      <c r="E5" s="142"/>
      <c r="F5" s="143"/>
      <c r="G5" s="144" t="s">
        <v>28</v>
      </c>
      <c r="H5" s="141" t="s">
        <v>27</v>
      </c>
      <c r="I5" s="142"/>
      <c r="J5" s="143"/>
      <c r="K5" s="144" t="s">
        <v>29</v>
      </c>
      <c r="L5" s="141" t="s">
        <v>30</v>
      </c>
      <c r="M5" s="143"/>
      <c r="N5" s="141" t="s">
        <v>31</v>
      </c>
      <c r="O5" s="143"/>
      <c r="P5" s="154" t="s">
        <v>32</v>
      </c>
      <c r="Q5" s="160"/>
      <c r="R5" s="160"/>
      <c r="S5" s="106" t="s">
        <v>33</v>
      </c>
      <c r="T5" s="109" t="s">
        <v>34</v>
      </c>
    </row>
    <row r="6" spans="1:20">
      <c r="A6" s="5"/>
      <c r="B6" s="145" t="s">
        <v>35</v>
      </c>
      <c r="C6" s="146"/>
      <c r="D6" s="146"/>
      <c r="E6" s="146"/>
      <c r="F6" s="147"/>
      <c r="G6" s="5"/>
      <c r="H6" s="145" t="s">
        <v>36</v>
      </c>
      <c r="I6" s="146"/>
      <c r="J6" s="147"/>
      <c r="K6" s="5" t="s">
        <v>37</v>
      </c>
      <c r="L6" s="145" t="s">
        <v>38</v>
      </c>
      <c r="M6" s="147"/>
      <c r="N6" s="145" t="s">
        <v>39</v>
      </c>
      <c r="O6" s="147"/>
      <c r="P6" s="155" t="s">
        <v>40</v>
      </c>
      <c r="Q6" s="161"/>
      <c r="R6" s="161"/>
      <c r="S6" s="106"/>
      <c r="T6" s="109"/>
    </row>
    <row r="7" spans="1:20">
      <c r="A7" s="5"/>
      <c r="B7" s="148" t="s">
        <v>41</v>
      </c>
      <c r="C7" s="5" t="s">
        <v>42</v>
      </c>
      <c r="D7" s="5" t="s">
        <v>43</v>
      </c>
      <c r="E7" s="10" t="s">
        <v>44</v>
      </c>
      <c r="F7" s="10" t="s">
        <v>45</v>
      </c>
      <c r="G7" s="148" t="s">
        <v>46</v>
      </c>
      <c r="H7" s="5" t="s">
        <v>47</v>
      </c>
      <c r="I7" s="10" t="s">
        <v>48</v>
      </c>
      <c r="J7" s="10" t="s">
        <v>49</v>
      </c>
      <c r="K7" s="100" t="s">
        <v>48</v>
      </c>
      <c r="L7" s="10" t="s">
        <v>48</v>
      </c>
      <c r="M7" s="5" t="s">
        <v>49</v>
      </c>
      <c r="N7" s="5" t="s">
        <v>48</v>
      </c>
      <c r="O7" s="5" t="s">
        <v>49</v>
      </c>
      <c r="P7" s="10" t="s">
        <v>50</v>
      </c>
      <c r="Q7" s="10" t="s">
        <v>51</v>
      </c>
      <c r="R7" s="10" t="s">
        <v>52</v>
      </c>
      <c r="S7" s="106"/>
      <c r="T7" s="109"/>
    </row>
    <row r="8" ht="31" customHeight="1" spans="1:20">
      <c r="A8" s="23">
        <v>1</v>
      </c>
      <c r="B8" s="24">
        <v>44140</v>
      </c>
      <c r="C8" s="25"/>
      <c r="D8" s="26">
        <v>189000</v>
      </c>
      <c r="E8" s="149" t="s">
        <v>53</v>
      </c>
      <c r="F8" s="150" t="s">
        <v>54</v>
      </c>
      <c r="G8" s="29"/>
      <c r="H8" s="30"/>
      <c r="I8" s="79"/>
      <c r="J8" s="80"/>
      <c r="K8" s="81"/>
      <c r="L8" s="82"/>
      <c r="M8" s="82"/>
      <c r="N8" s="82"/>
      <c r="O8" s="82"/>
      <c r="P8" s="82"/>
      <c r="Q8" s="82"/>
      <c r="R8" s="82"/>
      <c r="S8" s="82"/>
      <c r="T8" s="112"/>
    </row>
    <row r="9" ht="31" customHeight="1" spans="1:20">
      <c r="A9" s="23"/>
      <c r="B9" s="31"/>
      <c r="C9" s="32"/>
      <c r="D9" s="33"/>
      <c r="E9" s="149" t="s">
        <v>55</v>
      </c>
      <c r="F9" s="150" t="s">
        <v>56</v>
      </c>
      <c r="G9" s="29"/>
      <c r="H9" s="30"/>
      <c r="I9" s="79"/>
      <c r="J9" s="80"/>
      <c r="K9" s="81"/>
      <c r="L9" s="79"/>
      <c r="M9" s="22" t="s">
        <v>57</v>
      </c>
      <c r="N9" s="83"/>
      <c r="O9" s="113"/>
      <c r="P9" s="114" t="s">
        <v>58</v>
      </c>
      <c r="Q9" s="10"/>
      <c r="R9" s="10"/>
      <c r="S9" s="115">
        <v>189000</v>
      </c>
      <c r="T9" s="116"/>
    </row>
    <row r="10" s="1" customFormat="1" ht="31" customHeight="1" spans="1:20">
      <c r="A10" s="23">
        <v>2</v>
      </c>
      <c r="B10" s="34">
        <v>44151</v>
      </c>
      <c r="C10" s="32"/>
      <c r="D10" s="33">
        <v>276290</v>
      </c>
      <c r="E10" s="149" t="s">
        <v>53</v>
      </c>
      <c r="F10" s="150" t="s">
        <v>54</v>
      </c>
      <c r="G10" s="29"/>
      <c r="H10" s="30"/>
      <c r="I10" s="79"/>
      <c r="J10" s="80"/>
      <c r="K10" s="81"/>
      <c r="L10" s="79"/>
      <c r="M10" s="22"/>
      <c r="N10" s="83"/>
      <c r="O10" s="113"/>
      <c r="P10" s="114"/>
      <c r="Q10" s="10"/>
      <c r="R10" s="10"/>
      <c r="S10" s="115"/>
      <c r="T10" s="117"/>
    </row>
    <row r="11" s="1" customFormat="1" ht="31" customHeight="1" spans="1:20">
      <c r="A11" s="23"/>
      <c r="B11" s="34"/>
      <c r="C11" s="32"/>
      <c r="D11" s="33"/>
      <c r="E11" s="149" t="s">
        <v>55</v>
      </c>
      <c r="F11" s="150" t="s">
        <v>56</v>
      </c>
      <c r="G11" s="35"/>
      <c r="H11" s="36"/>
      <c r="I11" s="79"/>
      <c r="J11" s="79"/>
      <c r="K11" s="79"/>
      <c r="L11" s="79"/>
      <c r="M11" s="22" t="s">
        <v>57</v>
      </c>
      <c r="N11" s="79"/>
      <c r="O11" s="22"/>
      <c r="P11" s="114" t="s">
        <v>58</v>
      </c>
      <c r="Q11" s="118"/>
      <c r="R11" s="118"/>
      <c r="S11" s="119">
        <v>276290</v>
      </c>
      <c r="T11" s="117"/>
    </row>
    <row r="12" ht="30" customHeight="1" spans="1:20">
      <c r="A12" s="23">
        <v>3</v>
      </c>
      <c r="B12" s="43"/>
      <c r="C12" s="51"/>
      <c r="D12" s="45"/>
      <c r="E12" s="46"/>
      <c r="F12" s="47"/>
      <c r="G12" s="48"/>
      <c r="H12" s="49"/>
      <c r="I12" s="84"/>
      <c r="J12" s="84"/>
      <c r="K12" s="84"/>
      <c r="L12" s="84"/>
      <c r="M12" s="87"/>
      <c r="N12" s="84"/>
      <c r="O12" s="87"/>
      <c r="P12" s="133"/>
      <c r="Q12" s="123"/>
      <c r="R12" s="123"/>
      <c r="S12" s="124"/>
      <c r="T12" s="116"/>
    </row>
    <row r="13" ht="30" customHeight="1" spans="1:20">
      <c r="A13" s="23"/>
      <c r="B13" s="43"/>
      <c r="C13" s="51"/>
      <c r="D13" s="45"/>
      <c r="E13" s="46"/>
      <c r="F13" s="47"/>
      <c r="G13" s="48"/>
      <c r="H13" s="52"/>
      <c r="I13" s="84"/>
      <c r="J13" s="84"/>
      <c r="K13" s="84"/>
      <c r="L13" s="84"/>
      <c r="M13" s="87"/>
      <c r="N13" s="84"/>
      <c r="O13" s="87"/>
      <c r="P13" s="133"/>
      <c r="Q13" s="123"/>
      <c r="R13" s="123"/>
      <c r="S13" s="124"/>
      <c r="T13" s="116"/>
    </row>
    <row r="14" ht="30" customHeight="1" spans="1:20">
      <c r="A14" s="50"/>
      <c r="B14" s="43"/>
      <c r="C14" s="51"/>
      <c r="D14" s="45"/>
      <c r="E14" s="46"/>
      <c r="F14" s="47"/>
      <c r="G14" s="48"/>
      <c r="H14" s="52"/>
      <c r="I14" s="84"/>
      <c r="J14" s="84"/>
      <c r="K14" s="84"/>
      <c r="L14" s="84"/>
      <c r="M14" s="87"/>
      <c r="N14" s="84"/>
      <c r="O14" s="87"/>
      <c r="P14" s="133"/>
      <c r="Q14" s="123"/>
      <c r="R14" s="123"/>
      <c r="S14" s="124"/>
      <c r="T14" s="116"/>
    </row>
    <row r="15" spans="1:20">
      <c r="A15" s="5" t="s">
        <v>59</v>
      </c>
      <c r="B15" s="5"/>
      <c r="C15" s="54">
        <f>SUM(C8:C14)</f>
        <v>0</v>
      </c>
      <c r="D15" s="55">
        <f>SUM(D8:D11)</f>
        <v>465290</v>
      </c>
      <c r="E15" s="56"/>
      <c r="F15" s="56"/>
      <c r="G15" s="57"/>
      <c r="H15" s="54" t="s">
        <v>60</v>
      </c>
      <c r="I15" s="88">
        <f>SUM(I8:I14)</f>
        <v>0</v>
      </c>
      <c r="J15" s="57"/>
      <c r="K15" s="88">
        <f>SUM(K8:K14)</f>
        <v>0</v>
      </c>
      <c r="L15" s="88">
        <f>SUM(L8:L14)</f>
        <v>0</v>
      </c>
      <c r="M15" s="54" t="s">
        <v>60</v>
      </c>
      <c r="N15" s="88">
        <f>SUM(N8:N14)</f>
        <v>0</v>
      </c>
      <c r="O15" s="54" t="s">
        <v>60</v>
      </c>
      <c r="P15" s="54" t="s">
        <v>60</v>
      </c>
      <c r="Q15" s="54"/>
      <c r="R15" s="54"/>
      <c r="S15" s="100">
        <f>SUM(S8:S14)</f>
        <v>465290</v>
      </c>
      <c r="T15" s="127"/>
    </row>
    <row r="16" ht="14.25" spans="1:20">
      <c r="A16" s="66" t="s">
        <v>61</v>
      </c>
      <c r="B16" s="66"/>
      <c r="C16" s="66" t="s">
        <v>62</v>
      </c>
      <c r="D16" s="66"/>
      <c r="E16" s="66"/>
      <c r="F16" s="67">
        <f>N16</f>
        <v>276290</v>
      </c>
      <c r="G16" s="68"/>
      <c r="H16" s="69" t="s">
        <v>63</v>
      </c>
      <c r="I16" s="90"/>
      <c r="J16" s="90"/>
      <c r="K16" s="90"/>
      <c r="L16" s="91"/>
      <c r="M16" s="66" t="s">
        <v>64</v>
      </c>
      <c r="N16" s="93">
        <f>S11</f>
        <v>276290</v>
      </c>
      <c r="O16" s="129"/>
      <c r="P16" s="129"/>
      <c r="Q16" s="129"/>
      <c r="R16" s="129"/>
      <c r="S16" s="129"/>
      <c r="T16" s="130"/>
    </row>
    <row r="17" ht="14.25" spans="1:20">
      <c r="A17" s="66"/>
      <c r="B17" s="66"/>
      <c r="C17" s="66" t="s">
        <v>65</v>
      </c>
      <c r="D17" s="66"/>
      <c r="E17" s="66"/>
      <c r="F17" s="70"/>
      <c r="G17" s="71"/>
      <c r="H17" s="72"/>
      <c r="I17" s="94"/>
      <c r="J17" s="94"/>
      <c r="K17" s="94"/>
      <c r="L17" s="95"/>
      <c r="M17" s="66" t="s">
        <v>66</v>
      </c>
      <c r="N17" s="97">
        <f>N16</f>
        <v>276290</v>
      </c>
      <c r="O17" s="131"/>
      <c r="P17" s="131"/>
      <c r="Q17" s="131"/>
      <c r="R17" s="131"/>
      <c r="S17" s="131"/>
      <c r="T17" s="132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5:B15"/>
    <mergeCell ref="C16:E16"/>
    <mergeCell ref="F16:G16"/>
    <mergeCell ref="N16:T16"/>
    <mergeCell ref="C17:E17"/>
    <mergeCell ref="F17:G17"/>
    <mergeCell ref="N17:T17"/>
    <mergeCell ref="A5:A7"/>
    <mergeCell ref="S5:S7"/>
    <mergeCell ref="T5:T7"/>
    <mergeCell ref="A16:B17"/>
    <mergeCell ref="H16:L17"/>
  </mergeCell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85" zoomScaleNormal="85" workbookViewId="0">
      <selection activeCell="K13" sqref="K13"/>
    </sheetView>
  </sheetViews>
  <sheetFormatPr defaultColWidth="9.23333333333333" defaultRowHeight="13.5"/>
  <cols>
    <col min="2" max="2" width="12.075"/>
    <col min="5" max="5" width="13.675" customWidth="1"/>
    <col min="6" max="6" width="15.1416666666667" customWidth="1"/>
    <col min="7" max="7" width="13.3" customWidth="1"/>
    <col min="19" max="19" width="12.625"/>
    <col min="20" max="20" width="11.125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8"/>
    </row>
    <row r="2" ht="28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73"/>
      <c r="J2" s="73" t="s">
        <v>4</v>
      </c>
      <c r="K2" s="73"/>
      <c r="L2" s="73"/>
      <c r="M2" s="74"/>
      <c r="N2" s="75" t="s">
        <v>5</v>
      </c>
      <c r="O2" s="75"/>
      <c r="P2" s="99">
        <v>12740</v>
      </c>
      <c r="Q2" s="100" t="s">
        <v>6</v>
      </c>
      <c r="R2" s="100"/>
      <c r="S2" s="101" t="s">
        <v>7</v>
      </c>
      <c r="T2" s="101"/>
    </row>
    <row r="3" ht="30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76" t="s">
        <v>11</v>
      </c>
      <c r="K3" s="77"/>
      <c r="L3" s="77"/>
      <c r="M3" s="77"/>
      <c r="N3" s="5" t="s">
        <v>12</v>
      </c>
      <c r="O3" s="5"/>
      <c r="P3" s="5" t="s">
        <v>13</v>
      </c>
      <c r="Q3" s="102" t="s">
        <v>14</v>
      </c>
      <c r="R3" s="103"/>
      <c r="S3" s="103" t="s">
        <v>15</v>
      </c>
      <c r="T3" s="104"/>
    </row>
    <row r="4" ht="36" spans="1:20">
      <c r="A4" s="5" t="s">
        <v>16</v>
      </c>
      <c r="B4" s="5"/>
      <c r="C4" s="134"/>
      <c r="D4" s="134"/>
      <c r="E4" s="134"/>
      <c r="F4" s="10" t="s">
        <v>17</v>
      </c>
      <c r="G4" s="12"/>
      <c r="H4" s="5" t="s">
        <v>18</v>
      </c>
      <c r="I4" s="5"/>
      <c r="J4" s="5" t="s">
        <v>19</v>
      </c>
      <c r="K4" s="5"/>
      <c r="L4" s="5"/>
      <c r="M4" s="5"/>
      <c r="N4" s="5" t="s">
        <v>20</v>
      </c>
      <c r="O4" s="5"/>
      <c r="P4" s="105" t="s">
        <v>21</v>
      </c>
      <c r="Q4" s="10" t="s">
        <v>22</v>
      </c>
      <c r="R4" s="10" t="s">
        <v>23</v>
      </c>
      <c r="S4" s="106" t="s">
        <v>24</v>
      </c>
      <c r="T4" s="106" t="s">
        <v>25</v>
      </c>
    </row>
    <row r="5" ht="23" customHeight="1" spans="1:20">
      <c r="A5" s="13" t="s">
        <v>26</v>
      </c>
      <c r="B5" s="14" t="s">
        <v>27</v>
      </c>
      <c r="C5" s="15"/>
      <c r="D5" s="15"/>
      <c r="E5" s="15"/>
      <c r="F5" s="16"/>
      <c r="G5" s="17" t="s">
        <v>28</v>
      </c>
      <c r="H5" s="14" t="s">
        <v>27</v>
      </c>
      <c r="I5" s="15"/>
      <c r="J5" s="16"/>
      <c r="K5" s="17" t="s">
        <v>29</v>
      </c>
      <c r="L5" s="14" t="s">
        <v>30</v>
      </c>
      <c r="M5" s="16"/>
      <c r="N5" s="14" t="s">
        <v>31</v>
      </c>
      <c r="O5" s="16"/>
      <c r="P5" s="107" t="s">
        <v>32</v>
      </c>
      <c r="Q5" s="108"/>
      <c r="R5" s="108"/>
      <c r="S5" s="106" t="s">
        <v>33</v>
      </c>
      <c r="T5" s="109" t="s">
        <v>34</v>
      </c>
    </row>
    <row r="6" ht="23" customHeight="1" spans="1:20">
      <c r="A6" s="13"/>
      <c r="B6" s="18" t="s">
        <v>35</v>
      </c>
      <c r="C6" s="19"/>
      <c r="D6" s="19"/>
      <c r="E6" s="19"/>
      <c r="F6" s="20"/>
      <c r="G6" s="13"/>
      <c r="H6" s="18" t="s">
        <v>36</v>
      </c>
      <c r="I6" s="19"/>
      <c r="J6" s="20"/>
      <c r="K6" s="13" t="s">
        <v>37</v>
      </c>
      <c r="L6" s="18" t="s">
        <v>38</v>
      </c>
      <c r="M6" s="20"/>
      <c r="N6" s="18" t="s">
        <v>39</v>
      </c>
      <c r="O6" s="20"/>
      <c r="P6" s="110" t="s">
        <v>40</v>
      </c>
      <c r="Q6" s="111"/>
      <c r="R6" s="111"/>
      <c r="S6" s="106"/>
      <c r="T6" s="109"/>
    </row>
    <row r="7" ht="27" customHeight="1" spans="1:20">
      <c r="A7" s="13"/>
      <c r="B7" s="21" t="s">
        <v>41</v>
      </c>
      <c r="C7" s="13" t="s">
        <v>42</v>
      </c>
      <c r="D7" s="13" t="s">
        <v>43</v>
      </c>
      <c r="E7" s="22" t="s">
        <v>44</v>
      </c>
      <c r="F7" s="22" t="s">
        <v>45</v>
      </c>
      <c r="G7" s="21" t="s">
        <v>46</v>
      </c>
      <c r="H7" s="13" t="s">
        <v>47</v>
      </c>
      <c r="I7" s="22" t="s">
        <v>48</v>
      </c>
      <c r="J7" s="22" t="s">
        <v>49</v>
      </c>
      <c r="K7" s="78" t="s">
        <v>48</v>
      </c>
      <c r="L7" s="22" t="s">
        <v>48</v>
      </c>
      <c r="M7" s="13" t="s">
        <v>49</v>
      </c>
      <c r="N7" s="13" t="s">
        <v>48</v>
      </c>
      <c r="O7" s="13" t="s">
        <v>49</v>
      </c>
      <c r="P7" s="22" t="s">
        <v>50</v>
      </c>
      <c r="Q7" s="22" t="s">
        <v>51</v>
      </c>
      <c r="R7" s="22" t="s">
        <v>52</v>
      </c>
      <c r="S7" s="106"/>
      <c r="T7" s="109"/>
    </row>
    <row r="8" ht="25" customHeight="1" spans="1:20">
      <c r="A8" s="23">
        <v>1</v>
      </c>
      <c r="B8" s="24">
        <v>44140</v>
      </c>
      <c r="C8" s="25"/>
      <c r="D8" s="26">
        <v>189000</v>
      </c>
      <c r="E8" s="27" t="s">
        <v>53</v>
      </c>
      <c r="F8" s="28" t="s">
        <v>54</v>
      </c>
      <c r="G8" s="29"/>
      <c r="H8" s="30"/>
      <c r="I8" s="79"/>
      <c r="J8" s="80"/>
      <c r="K8" s="81"/>
      <c r="L8" s="82"/>
      <c r="M8" s="82"/>
      <c r="N8" s="82"/>
      <c r="O8" s="82"/>
      <c r="P8" s="82"/>
      <c r="Q8" s="82"/>
      <c r="R8" s="82"/>
      <c r="S8" s="82"/>
      <c r="T8" s="112"/>
    </row>
    <row r="9" ht="25" customHeight="1" spans="1:20">
      <c r="A9" s="23"/>
      <c r="B9" s="31"/>
      <c r="C9" s="32"/>
      <c r="D9" s="33"/>
      <c r="E9" s="27" t="s">
        <v>55</v>
      </c>
      <c r="F9" s="28" t="s">
        <v>56</v>
      </c>
      <c r="G9" s="29"/>
      <c r="H9" s="30"/>
      <c r="I9" s="79"/>
      <c r="J9" s="80"/>
      <c r="K9" s="81"/>
      <c r="L9" s="79"/>
      <c r="M9" s="22" t="s">
        <v>57</v>
      </c>
      <c r="N9" s="83"/>
      <c r="O9" s="113"/>
      <c r="P9" s="114" t="s">
        <v>58</v>
      </c>
      <c r="Q9" s="22"/>
      <c r="R9" s="22"/>
      <c r="S9" s="115">
        <v>189000</v>
      </c>
      <c r="T9" s="116"/>
    </row>
    <row r="10" s="1" customFormat="1" ht="25" customHeight="1" spans="1:20">
      <c r="A10" s="23">
        <v>2</v>
      </c>
      <c r="B10" s="34">
        <v>44151</v>
      </c>
      <c r="C10" s="32"/>
      <c r="D10" s="33">
        <v>276290</v>
      </c>
      <c r="E10" s="27" t="s">
        <v>53</v>
      </c>
      <c r="F10" s="28" t="s">
        <v>54</v>
      </c>
      <c r="G10" s="29"/>
      <c r="H10" s="30"/>
      <c r="I10" s="79"/>
      <c r="J10" s="80"/>
      <c r="K10" s="81"/>
      <c r="L10" s="79"/>
      <c r="M10" s="22"/>
      <c r="N10" s="83"/>
      <c r="O10" s="113"/>
      <c r="P10" s="114"/>
      <c r="Q10" s="22"/>
      <c r="R10" s="22"/>
      <c r="S10" s="115"/>
      <c r="T10" s="117"/>
    </row>
    <row r="11" s="1" customFormat="1" ht="25" customHeight="1" spans="1:20">
      <c r="A11" s="23"/>
      <c r="B11" s="34"/>
      <c r="C11" s="32"/>
      <c r="D11" s="33"/>
      <c r="E11" s="27" t="s">
        <v>55</v>
      </c>
      <c r="F11" s="28" t="s">
        <v>56</v>
      </c>
      <c r="G11" s="35"/>
      <c r="H11" s="36"/>
      <c r="I11" s="79"/>
      <c r="J11" s="79"/>
      <c r="K11" s="79"/>
      <c r="L11" s="79"/>
      <c r="M11" s="22" t="s">
        <v>57</v>
      </c>
      <c r="N11" s="79"/>
      <c r="O11" s="22"/>
      <c r="P11" s="114" t="s">
        <v>58</v>
      </c>
      <c r="Q11" s="118"/>
      <c r="R11" s="118"/>
      <c r="S11" s="119">
        <v>276290</v>
      </c>
      <c r="T11" s="117"/>
    </row>
    <row r="12" ht="25" customHeight="1" spans="1:20">
      <c r="A12" s="23">
        <v>3</v>
      </c>
      <c r="B12" s="43">
        <v>44167</v>
      </c>
      <c r="C12" s="51">
        <v>2856000</v>
      </c>
      <c r="D12" s="45"/>
      <c r="E12" s="46" t="s">
        <v>67</v>
      </c>
      <c r="F12" s="47" t="s">
        <v>68</v>
      </c>
      <c r="G12" s="48"/>
      <c r="H12" s="49">
        <v>0.02</v>
      </c>
      <c r="I12" s="84">
        <f>C12*H12</f>
        <v>57120</v>
      </c>
      <c r="J12" s="84"/>
      <c r="K12" s="84">
        <v>45000</v>
      </c>
      <c r="L12" s="84">
        <v>200</v>
      </c>
      <c r="M12" s="87" t="s">
        <v>69</v>
      </c>
      <c r="N12" s="84">
        <v>393361</v>
      </c>
      <c r="O12" s="87" t="s">
        <v>70</v>
      </c>
      <c r="P12" s="122"/>
      <c r="Q12" s="123"/>
      <c r="R12" s="123"/>
      <c r="S12" s="124"/>
      <c r="T12" s="116"/>
    </row>
    <row r="13" ht="33" customHeight="1" spans="1:20">
      <c r="A13" s="23"/>
      <c r="B13" s="43"/>
      <c r="C13" s="51">
        <v>744000</v>
      </c>
      <c r="D13" s="45"/>
      <c r="E13" s="46" t="s">
        <v>67</v>
      </c>
      <c r="F13" s="47" t="s">
        <v>68</v>
      </c>
      <c r="G13" s="48"/>
      <c r="H13" s="49">
        <v>0.02</v>
      </c>
      <c r="I13" s="84">
        <f>C13*H13</f>
        <v>14880</v>
      </c>
      <c r="J13" s="84"/>
      <c r="K13" s="84">
        <v>2477</v>
      </c>
      <c r="L13" s="84">
        <v>1000</v>
      </c>
      <c r="M13" s="87" t="s">
        <v>71</v>
      </c>
      <c r="N13" s="84"/>
      <c r="O13" s="87"/>
      <c r="P13" s="122"/>
      <c r="Q13" s="123"/>
      <c r="R13" s="123"/>
      <c r="S13" s="124"/>
      <c r="T13" s="116"/>
    </row>
    <row r="14" ht="25" customHeight="1" spans="1:20">
      <c r="A14" s="23"/>
      <c r="B14" s="43"/>
      <c r="C14" s="51"/>
      <c r="D14" s="45"/>
      <c r="E14" s="136" t="s">
        <v>55</v>
      </c>
      <c r="F14" s="137" t="s">
        <v>56</v>
      </c>
      <c r="G14" s="48"/>
      <c r="H14" s="49"/>
      <c r="I14" s="84"/>
      <c r="J14" s="84"/>
      <c r="K14" s="84"/>
      <c r="L14" s="84">
        <v>200</v>
      </c>
      <c r="M14" s="87" t="s">
        <v>72</v>
      </c>
      <c r="N14" s="84"/>
      <c r="O14" s="87"/>
      <c r="P14" s="138" t="s">
        <v>58</v>
      </c>
      <c r="Q14" s="123"/>
      <c r="R14" s="123"/>
      <c r="S14" s="124">
        <v>2100000</v>
      </c>
      <c r="T14" s="116"/>
    </row>
    <row r="15" ht="25" customHeight="1" spans="1:20">
      <c r="A15" s="23"/>
      <c r="B15" s="43"/>
      <c r="C15" s="51"/>
      <c r="D15" s="45"/>
      <c r="E15" s="46"/>
      <c r="F15" s="47"/>
      <c r="G15" s="48"/>
      <c r="H15" s="49"/>
      <c r="I15" s="84"/>
      <c r="J15" s="84"/>
      <c r="K15" s="84"/>
      <c r="L15" s="84"/>
      <c r="M15" s="87"/>
      <c r="N15" s="84"/>
      <c r="O15" s="87"/>
      <c r="P15" s="122"/>
      <c r="Q15" s="123"/>
      <c r="R15" s="123"/>
      <c r="S15" s="124"/>
      <c r="T15" s="116"/>
    </row>
    <row r="16" ht="25" customHeight="1" spans="1:20">
      <c r="A16" s="50"/>
      <c r="B16" s="43"/>
      <c r="C16" s="51"/>
      <c r="D16" s="45"/>
      <c r="E16" s="46"/>
      <c r="F16" s="47"/>
      <c r="G16" s="48"/>
      <c r="H16" s="52"/>
      <c r="I16" s="84"/>
      <c r="J16" s="84"/>
      <c r="K16" s="84"/>
      <c r="L16" s="84"/>
      <c r="M16" s="87"/>
      <c r="N16" s="84"/>
      <c r="O16" s="87"/>
      <c r="P16" s="133"/>
      <c r="Q16" s="123"/>
      <c r="R16" s="123"/>
      <c r="S16" s="124"/>
      <c r="T16" s="116"/>
    </row>
    <row r="17" ht="28" customHeight="1" spans="1:20">
      <c r="A17" s="5" t="s">
        <v>59</v>
      </c>
      <c r="B17" s="5"/>
      <c r="C17" s="54">
        <f>SUM(C8:C16)</f>
        <v>3600000</v>
      </c>
      <c r="D17" s="55">
        <f>SUM(D8:D11)</f>
        <v>465290</v>
      </c>
      <c r="E17" s="56"/>
      <c r="F17" s="56"/>
      <c r="G17" s="57"/>
      <c r="H17" s="54" t="s">
        <v>60</v>
      </c>
      <c r="I17" s="88">
        <f>SUM(I8:I16)</f>
        <v>72000</v>
      </c>
      <c r="J17" s="57"/>
      <c r="K17" s="88">
        <f>SUM(K8:K16)</f>
        <v>47477</v>
      </c>
      <c r="L17" s="88">
        <f>SUM(L8:L16)</f>
        <v>1400</v>
      </c>
      <c r="M17" s="54" t="s">
        <v>60</v>
      </c>
      <c r="N17" s="88">
        <f>SUM(N8:N16)</f>
        <v>393361</v>
      </c>
      <c r="O17" s="54" t="s">
        <v>60</v>
      </c>
      <c r="P17" s="54" t="s">
        <v>60</v>
      </c>
      <c r="Q17" s="54"/>
      <c r="R17" s="54"/>
      <c r="S17" s="100">
        <f>SUM(S8:S16)</f>
        <v>2565290</v>
      </c>
      <c r="T17" s="127">
        <f>C17+D17-I17-K17-L17-N17-S17</f>
        <v>985762</v>
      </c>
    </row>
    <row r="18" ht="28" customHeight="1" spans="1:20">
      <c r="A18" s="66" t="s">
        <v>61</v>
      </c>
      <c r="B18" s="66"/>
      <c r="C18" s="66" t="s">
        <v>62</v>
      </c>
      <c r="D18" s="66"/>
      <c r="E18" s="66"/>
      <c r="F18" s="67">
        <f>N18</f>
        <v>2100000</v>
      </c>
      <c r="G18" s="68"/>
      <c r="H18" s="69" t="s">
        <v>63</v>
      </c>
      <c r="I18" s="90"/>
      <c r="J18" s="90"/>
      <c r="K18" s="90"/>
      <c r="L18" s="91"/>
      <c r="M18" s="66" t="s">
        <v>64</v>
      </c>
      <c r="N18" s="93">
        <f>S14</f>
        <v>2100000</v>
      </c>
      <c r="O18" s="129"/>
      <c r="P18" s="129"/>
      <c r="Q18" s="129"/>
      <c r="R18" s="129"/>
      <c r="S18" s="129"/>
      <c r="T18" s="130"/>
    </row>
    <row r="19" ht="28" customHeight="1" spans="1:20">
      <c r="A19" s="66"/>
      <c r="B19" s="66"/>
      <c r="C19" s="66" t="s">
        <v>65</v>
      </c>
      <c r="D19" s="66"/>
      <c r="E19" s="66"/>
      <c r="F19" s="70"/>
      <c r="G19" s="71"/>
      <c r="H19" s="72"/>
      <c r="I19" s="94"/>
      <c r="J19" s="94"/>
      <c r="K19" s="94"/>
      <c r="L19" s="95"/>
      <c r="M19" s="66" t="s">
        <v>66</v>
      </c>
      <c r="N19" s="97">
        <f>N18</f>
        <v>2100000</v>
      </c>
      <c r="O19" s="131"/>
      <c r="P19" s="131"/>
      <c r="Q19" s="131"/>
      <c r="R19" s="131"/>
      <c r="S19" s="131"/>
      <c r="T19" s="132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7:B17"/>
    <mergeCell ref="C18:E18"/>
    <mergeCell ref="F18:G18"/>
    <mergeCell ref="N18:T18"/>
    <mergeCell ref="C19:E19"/>
    <mergeCell ref="F19:G19"/>
    <mergeCell ref="N19:T19"/>
    <mergeCell ref="A5:A7"/>
    <mergeCell ref="S5:S7"/>
    <mergeCell ref="T5:T7"/>
    <mergeCell ref="A18:B19"/>
    <mergeCell ref="H18:L19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85" zoomScaleNormal="85" topLeftCell="A4" workbookViewId="0">
      <selection activeCell="N40" sqref="N40"/>
    </sheetView>
  </sheetViews>
  <sheetFormatPr defaultColWidth="9.23333333333333" defaultRowHeight="13.5"/>
  <cols>
    <col min="2" max="2" width="12.075"/>
    <col min="5" max="5" width="13.675" customWidth="1"/>
    <col min="6" max="6" width="15.1416666666667" customWidth="1"/>
    <col min="7" max="7" width="13.3" customWidth="1"/>
    <col min="16" max="16" width="19.5583333333333" customWidth="1"/>
    <col min="19" max="19" width="12.625"/>
    <col min="20" max="20" width="11.125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8"/>
    </row>
    <row r="2" ht="28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73"/>
      <c r="J2" s="73" t="s">
        <v>4</v>
      </c>
      <c r="K2" s="73"/>
      <c r="L2" s="73"/>
      <c r="M2" s="74"/>
      <c r="N2" s="75" t="s">
        <v>5</v>
      </c>
      <c r="O2" s="75"/>
      <c r="P2" s="99">
        <v>12740</v>
      </c>
      <c r="Q2" s="100" t="s">
        <v>6</v>
      </c>
      <c r="R2" s="100"/>
      <c r="S2" s="101" t="s">
        <v>7</v>
      </c>
      <c r="T2" s="101"/>
    </row>
    <row r="3" ht="30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76" t="s">
        <v>11</v>
      </c>
      <c r="K3" s="77"/>
      <c r="L3" s="77"/>
      <c r="M3" s="77"/>
      <c r="N3" s="5" t="s">
        <v>12</v>
      </c>
      <c r="O3" s="5"/>
      <c r="P3" s="5" t="s">
        <v>13</v>
      </c>
      <c r="Q3" s="102" t="s">
        <v>14</v>
      </c>
      <c r="R3" s="103"/>
      <c r="S3" s="103" t="s">
        <v>15</v>
      </c>
      <c r="T3" s="104"/>
    </row>
    <row r="4" ht="36" spans="1:20">
      <c r="A4" s="5" t="s">
        <v>16</v>
      </c>
      <c r="B4" s="5"/>
      <c r="C4" s="134"/>
      <c r="D4" s="134"/>
      <c r="E4" s="134"/>
      <c r="F4" s="10" t="s">
        <v>17</v>
      </c>
      <c r="G4" s="12"/>
      <c r="H4" s="5" t="s">
        <v>18</v>
      </c>
      <c r="I4" s="5"/>
      <c r="J4" s="5" t="s">
        <v>19</v>
      </c>
      <c r="K4" s="5"/>
      <c r="L4" s="5"/>
      <c r="M4" s="5"/>
      <c r="N4" s="5" t="s">
        <v>20</v>
      </c>
      <c r="O4" s="5"/>
      <c r="P4" s="105" t="s">
        <v>21</v>
      </c>
      <c r="Q4" s="10" t="s">
        <v>22</v>
      </c>
      <c r="R4" s="10" t="s">
        <v>23</v>
      </c>
      <c r="S4" s="106" t="s">
        <v>24</v>
      </c>
      <c r="T4" s="106" t="s">
        <v>25</v>
      </c>
    </row>
    <row r="5" ht="23" customHeight="1" spans="1:20">
      <c r="A5" s="13" t="s">
        <v>26</v>
      </c>
      <c r="B5" s="14" t="s">
        <v>27</v>
      </c>
      <c r="C5" s="15"/>
      <c r="D5" s="15"/>
      <c r="E5" s="15"/>
      <c r="F5" s="16"/>
      <c r="G5" s="17" t="s">
        <v>28</v>
      </c>
      <c r="H5" s="14" t="s">
        <v>27</v>
      </c>
      <c r="I5" s="15"/>
      <c r="J5" s="16"/>
      <c r="K5" s="17" t="s">
        <v>29</v>
      </c>
      <c r="L5" s="14" t="s">
        <v>30</v>
      </c>
      <c r="M5" s="16"/>
      <c r="N5" s="14" t="s">
        <v>31</v>
      </c>
      <c r="O5" s="16"/>
      <c r="P5" s="107" t="s">
        <v>32</v>
      </c>
      <c r="Q5" s="108"/>
      <c r="R5" s="108"/>
      <c r="S5" s="106" t="s">
        <v>33</v>
      </c>
      <c r="T5" s="109" t="s">
        <v>34</v>
      </c>
    </row>
    <row r="6" ht="23" customHeight="1" spans="1:20">
      <c r="A6" s="13"/>
      <c r="B6" s="18" t="s">
        <v>35</v>
      </c>
      <c r="C6" s="19"/>
      <c r="D6" s="19"/>
      <c r="E6" s="19"/>
      <c r="F6" s="20"/>
      <c r="G6" s="13"/>
      <c r="H6" s="18" t="s">
        <v>36</v>
      </c>
      <c r="I6" s="19"/>
      <c r="J6" s="20"/>
      <c r="K6" s="13" t="s">
        <v>37</v>
      </c>
      <c r="L6" s="18" t="s">
        <v>38</v>
      </c>
      <c r="M6" s="20"/>
      <c r="N6" s="18" t="s">
        <v>39</v>
      </c>
      <c r="O6" s="20"/>
      <c r="P6" s="110" t="s">
        <v>40</v>
      </c>
      <c r="Q6" s="111"/>
      <c r="R6" s="111"/>
      <c r="S6" s="106"/>
      <c r="T6" s="109"/>
    </row>
    <row r="7" ht="27" customHeight="1" spans="1:20">
      <c r="A7" s="13"/>
      <c r="B7" s="21" t="s">
        <v>41</v>
      </c>
      <c r="C7" s="13" t="s">
        <v>42</v>
      </c>
      <c r="D7" s="13" t="s">
        <v>43</v>
      </c>
      <c r="E7" s="22" t="s">
        <v>44</v>
      </c>
      <c r="F7" s="22" t="s">
        <v>45</v>
      </c>
      <c r="G7" s="21" t="s">
        <v>46</v>
      </c>
      <c r="H7" s="13" t="s">
        <v>47</v>
      </c>
      <c r="I7" s="22" t="s">
        <v>48</v>
      </c>
      <c r="J7" s="22" t="s">
        <v>49</v>
      </c>
      <c r="K7" s="78" t="s">
        <v>48</v>
      </c>
      <c r="L7" s="22" t="s">
        <v>48</v>
      </c>
      <c r="M7" s="13" t="s">
        <v>49</v>
      </c>
      <c r="N7" s="13" t="s">
        <v>48</v>
      </c>
      <c r="O7" s="13" t="s">
        <v>49</v>
      </c>
      <c r="P7" s="22" t="s">
        <v>50</v>
      </c>
      <c r="Q7" s="22" t="s">
        <v>51</v>
      </c>
      <c r="R7" s="22" t="s">
        <v>52</v>
      </c>
      <c r="S7" s="106"/>
      <c r="T7" s="109"/>
    </row>
    <row r="8" ht="25" customHeight="1" spans="1:20">
      <c r="A8" s="23">
        <v>1</v>
      </c>
      <c r="B8" s="24">
        <v>44140</v>
      </c>
      <c r="C8" s="25"/>
      <c r="D8" s="26">
        <v>189000</v>
      </c>
      <c r="E8" s="27" t="s">
        <v>53</v>
      </c>
      <c r="F8" s="28" t="s">
        <v>54</v>
      </c>
      <c r="G8" s="29"/>
      <c r="H8" s="30"/>
      <c r="I8" s="79"/>
      <c r="J8" s="80"/>
      <c r="K8" s="81"/>
      <c r="L8" s="82"/>
      <c r="M8" s="82"/>
      <c r="N8" s="82"/>
      <c r="O8" s="82"/>
      <c r="P8" s="82"/>
      <c r="Q8" s="82"/>
      <c r="R8" s="82"/>
      <c r="S8" s="82"/>
      <c r="T8" s="112"/>
    </row>
    <row r="9" ht="25" customHeight="1" spans="1:20">
      <c r="A9" s="23"/>
      <c r="B9" s="31"/>
      <c r="C9" s="32"/>
      <c r="D9" s="33"/>
      <c r="E9" s="27" t="s">
        <v>55</v>
      </c>
      <c r="F9" s="28" t="s">
        <v>56</v>
      </c>
      <c r="G9" s="29"/>
      <c r="H9" s="30"/>
      <c r="I9" s="79"/>
      <c r="J9" s="80"/>
      <c r="K9" s="81"/>
      <c r="L9" s="79"/>
      <c r="M9" s="22" t="s">
        <v>57</v>
      </c>
      <c r="N9" s="83"/>
      <c r="O9" s="113"/>
      <c r="P9" s="114" t="s">
        <v>58</v>
      </c>
      <c r="Q9" s="22"/>
      <c r="R9" s="22"/>
      <c r="S9" s="115">
        <v>189000</v>
      </c>
      <c r="T9" s="116"/>
    </row>
    <row r="10" s="1" customFormat="1" ht="25" customHeight="1" spans="1:20">
      <c r="A10" s="23">
        <v>2</v>
      </c>
      <c r="B10" s="34">
        <v>44151</v>
      </c>
      <c r="C10" s="32"/>
      <c r="D10" s="33">
        <v>276290</v>
      </c>
      <c r="E10" s="27" t="s">
        <v>53</v>
      </c>
      <c r="F10" s="28" t="s">
        <v>54</v>
      </c>
      <c r="G10" s="29"/>
      <c r="H10" s="30"/>
      <c r="I10" s="79"/>
      <c r="J10" s="80"/>
      <c r="K10" s="81"/>
      <c r="L10" s="79"/>
      <c r="M10" s="22"/>
      <c r="N10" s="83"/>
      <c r="O10" s="113"/>
      <c r="P10" s="114"/>
      <c r="Q10" s="22"/>
      <c r="R10" s="22"/>
      <c r="S10" s="115"/>
      <c r="T10" s="117"/>
    </row>
    <row r="11" s="1" customFormat="1" ht="25" customHeight="1" spans="1:20">
      <c r="A11" s="23"/>
      <c r="B11" s="34"/>
      <c r="C11" s="32"/>
      <c r="D11" s="33"/>
      <c r="E11" s="27" t="s">
        <v>55</v>
      </c>
      <c r="F11" s="28" t="s">
        <v>56</v>
      </c>
      <c r="G11" s="35"/>
      <c r="H11" s="36"/>
      <c r="I11" s="79"/>
      <c r="J11" s="79"/>
      <c r="K11" s="79"/>
      <c r="L11" s="79"/>
      <c r="M11" s="22" t="s">
        <v>57</v>
      </c>
      <c r="N11" s="79"/>
      <c r="O11" s="22"/>
      <c r="P11" s="114" t="s">
        <v>58</v>
      </c>
      <c r="Q11" s="118"/>
      <c r="R11" s="118"/>
      <c r="S11" s="119">
        <v>276290</v>
      </c>
      <c r="T11" s="117"/>
    </row>
    <row r="12" s="1" customFormat="1" ht="25" customHeight="1" spans="1:20">
      <c r="A12" s="23">
        <v>3</v>
      </c>
      <c r="B12" s="34">
        <v>44167</v>
      </c>
      <c r="C12" s="32">
        <v>2856000</v>
      </c>
      <c r="D12" s="33"/>
      <c r="E12" s="37" t="s">
        <v>67</v>
      </c>
      <c r="F12" s="38" t="s">
        <v>68</v>
      </c>
      <c r="G12" s="35"/>
      <c r="H12" s="39">
        <v>0.02</v>
      </c>
      <c r="I12" s="79">
        <f>C12*H12</f>
        <v>57120</v>
      </c>
      <c r="J12" s="79"/>
      <c r="K12" s="79">
        <v>45000</v>
      </c>
      <c r="L12" s="79">
        <v>200</v>
      </c>
      <c r="M12" s="22" t="s">
        <v>69</v>
      </c>
      <c r="N12" s="79">
        <v>393361</v>
      </c>
      <c r="O12" s="22" t="s">
        <v>70</v>
      </c>
      <c r="P12" s="120"/>
      <c r="Q12" s="118"/>
      <c r="R12" s="118"/>
      <c r="S12" s="119"/>
      <c r="T12" s="117"/>
    </row>
    <row r="13" s="1" customFormat="1" ht="33" customHeight="1" spans="1:20">
      <c r="A13" s="23"/>
      <c r="B13" s="34"/>
      <c r="C13" s="32">
        <v>744000</v>
      </c>
      <c r="D13" s="33"/>
      <c r="E13" s="37" t="s">
        <v>67</v>
      </c>
      <c r="F13" s="38" t="s">
        <v>68</v>
      </c>
      <c r="G13" s="35"/>
      <c r="H13" s="39">
        <v>0.02</v>
      </c>
      <c r="I13" s="79">
        <f>C13*H13</f>
        <v>14880</v>
      </c>
      <c r="J13" s="79"/>
      <c r="K13" s="79">
        <v>2477</v>
      </c>
      <c r="L13" s="79">
        <v>1000</v>
      </c>
      <c r="M13" s="22" t="s">
        <v>71</v>
      </c>
      <c r="N13" s="79"/>
      <c r="O13" s="22"/>
      <c r="P13" s="120"/>
      <c r="Q13" s="118"/>
      <c r="R13" s="118"/>
      <c r="S13" s="119"/>
      <c r="T13" s="117"/>
    </row>
    <row r="14" s="1" customFormat="1" ht="25" customHeight="1" spans="1:20">
      <c r="A14" s="23"/>
      <c r="B14" s="34"/>
      <c r="C14" s="32"/>
      <c r="D14" s="33"/>
      <c r="E14" s="27" t="s">
        <v>55</v>
      </c>
      <c r="F14" s="28" t="s">
        <v>56</v>
      </c>
      <c r="G14" s="35"/>
      <c r="H14" s="39"/>
      <c r="I14" s="79"/>
      <c r="J14" s="79"/>
      <c r="K14" s="79"/>
      <c r="L14" s="79">
        <v>200</v>
      </c>
      <c r="M14" s="22" t="s">
        <v>72</v>
      </c>
      <c r="N14" s="79"/>
      <c r="O14" s="22"/>
      <c r="P14" s="114" t="s">
        <v>58</v>
      </c>
      <c r="Q14" s="118"/>
      <c r="R14" s="118"/>
      <c r="S14" s="119">
        <v>2100000</v>
      </c>
      <c r="T14" s="117"/>
    </row>
    <row r="15" s="1" customFormat="1" ht="25" customHeight="1" spans="1:20">
      <c r="A15" s="23">
        <v>4</v>
      </c>
      <c r="B15" s="34">
        <v>44181</v>
      </c>
      <c r="C15" s="32">
        <v>714000</v>
      </c>
      <c r="D15" s="33"/>
      <c r="E15" s="37" t="s">
        <v>73</v>
      </c>
      <c r="F15" s="38" t="s">
        <v>74</v>
      </c>
      <c r="G15" s="35"/>
      <c r="H15" s="39">
        <v>0.02</v>
      </c>
      <c r="I15" s="79">
        <f>C15*H15</f>
        <v>14280</v>
      </c>
      <c r="J15" s="79"/>
      <c r="K15" s="79"/>
      <c r="L15" s="79">
        <v>500</v>
      </c>
      <c r="M15" s="22" t="s">
        <v>75</v>
      </c>
      <c r="N15" s="79"/>
      <c r="O15" s="22"/>
      <c r="P15" s="120"/>
      <c r="Q15" s="118"/>
      <c r="R15" s="118"/>
      <c r="S15" s="119"/>
      <c r="T15" s="117"/>
    </row>
    <row r="16" s="1" customFormat="1" ht="25" customHeight="1" spans="1:20">
      <c r="A16" s="23"/>
      <c r="B16" s="34"/>
      <c r="C16" s="32"/>
      <c r="D16" s="33"/>
      <c r="E16" s="27" t="s">
        <v>55</v>
      </c>
      <c r="F16" s="28" t="s">
        <v>56</v>
      </c>
      <c r="G16" s="35"/>
      <c r="H16" s="39"/>
      <c r="I16" s="79"/>
      <c r="J16" s="79"/>
      <c r="K16" s="79"/>
      <c r="L16" s="79">
        <v>100</v>
      </c>
      <c r="M16" s="22" t="s">
        <v>72</v>
      </c>
      <c r="N16" s="79"/>
      <c r="O16" s="22"/>
      <c r="P16" s="114" t="s">
        <v>58</v>
      </c>
      <c r="Q16" s="118"/>
      <c r="R16" s="118"/>
      <c r="S16" s="119">
        <v>210120</v>
      </c>
      <c r="T16" s="117"/>
    </row>
    <row r="17" ht="25" customHeight="1" spans="1:20">
      <c r="A17" s="23">
        <v>4.1</v>
      </c>
      <c r="B17" s="43">
        <v>44189</v>
      </c>
      <c r="C17" s="51"/>
      <c r="D17" s="45"/>
      <c r="E17" s="46"/>
      <c r="F17" s="47"/>
      <c r="G17" s="48"/>
      <c r="H17" s="49"/>
      <c r="I17" s="84">
        <v>-72000</v>
      </c>
      <c r="J17" s="84"/>
      <c r="K17" s="84">
        <v>-47477</v>
      </c>
      <c r="L17" s="84">
        <v>-2000</v>
      </c>
      <c r="M17" s="87"/>
      <c r="N17" s="84"/>
      <c r="O17" s="87"/>
      <c r="P17" s="122"/>
      <c r="Q17" s="123"/>
      <c r="R17" s="123"/>
      <c r="S17" s="124"/>
      <c r="T17" s="116"/>
    </row>
    <row r="18" ht="25" customHeight="1" spans="1:20">
      <c r="A18" s="23"/>
      <c r="B18" s="43"/>
      <c r="C18" s="51"/>
      <c r="D18" s="45"/>
      <c r="E18" s="46"/>
      <c r="F18" s="47"/>
      <c r="G18" s="48"/>
      <c r="H18" s="49"/>
      <c r="I18" s="84">
        <v>-14280</v>
      </c>
      <c r="J18" s="84"/>
      <c r="K18" s="84"/>
      <c r="L18" s="84"/>
      <c r="M18" s="87"/>
      <c r="N18" s="84"/>
      <c r="O18" s="87"/>
      <c r="P18" s="122"/>
      <c r="Q18" s="123"/>
      <c r="R18" s="123"/>
      <c r="S18" s="124"/>
      <c r="T18" s="116"/>
    </row>
    <row r="19" ht="25" customHeight="1" spans="1:20">
      <c r="A19" s="23"/>
      <c r="B19" s="43"/>
      <c r="C19" s="51"/>
      <c r="D19" s="45"/>
      <c r="E19" s="46"/>
      <c r="F19" s="47"/>
      <c r="G19" s="48"/>
      <c r="H19" s="49"/>
      <c r="I19" s="84"/>
      <c r="J19" s="84"/>
      <c r="K19" s="84"/>
      <c r="L19" s="84"/>
      <c r="M19" s="87"/>
      <c r="N19" s="84"/>
      <c r="O19" s="87"/>
      <c r="P19" s="122"/>
      <c r="Q19" s="123"/>
      <c r="R19" s="123"/>
      <c r="S19" s="124"/>
      <c r="T19" s="116"/>
    </row>
    <row r="20" ht="25" customHeight="1" spans="1:20">
      <c r="A20" s="23"/>
      <c r="B20" s="43"/>
      <c r="C20" s="51"/>
      <c r="D20" s="45"/>
      <c r="E20" s="46"/>
      <c r="F20" s="47"/>
      <c r="G20" s="48"/>
      <c r="H20" s="49"/>
      <c r="I20" s="84"/>
      <c r="J20" s="84"/>
      <c r="K20" s="84"/>
      <c r="L20" s="84"/>
      <c r="M20" s="87"/>
      <c r="N20" s="84"/>
      <c r="O20" s="87"/>
      <c r="P20" s="122"/>
      <c r="Q20" s="123"/>
      <c r="R20" s="123"/>
      <c r="S20" s="124"/>
      <c r="T20" s="116"/>
    </row>
    <row r="21" ht="25" customHeight="1" spans="1:20">
      <c r="A21" s="50"/>
      <c r="B21" s="43"/>
      <c r="C21" s="51"/>
      <c r="D21" s="45"/>
      <c r="E21" s="46"/>
      <c r="F21" s="47"/>
      <c r="G21" s="48"/>
      <c r="H21" s="52"/>
      <c r="I21" s="84"/>
      <c r="J21" s="84"/>
      <c r="K21" s="84"/>
      <c r="L21" s="84"/>
      <c r="M21" s="87"/>
      <c r="N21" s="84"/>
      <c r="O21" s="87"/>
      <c r="P21" s="133"/>
      <c r="Q21" s="123"/>
      <c r="R21" s="123"/>
      <c r="S21" s="124"/>
      <c r="T21" s="116"/>
    </row>
    <row r="22" ht="28" customHeight="1" spans="1:20">
      <c r="A22" s="5" t="s">
        <v>59</v>
      </c>
      <c r="B22" s="5"/>
      <c r="C22" s="54">
        <f>SUM(C8:C21)</f>
        <v>4314000</v>
      </c>
      <c r="D22" s="55">
        <f>SUM(D8:D11)</f>
        <v>465290</v>
      </c>
      <c r="E22" s="56"/>
      <c r="F22" s="56"/>
      <c r="G22" s="57"/>
      <c r="H22" s="54" t="s">
        <v>60</v>
      </c>
      <c r="I22" s="88">
        <f>SUM(I8:I21)</f>
        <v>0</v>
      </c>
      <c r="J22" s="57"/>
      <c r="K22" s="88">
        <f>SUM(K8:K21)</f>
        <v>0</v>
      </c>
      <c r="L22" s="88">
        <f>SUM(L8:L21)</f>
        <v>0</v>
      </c>
      <c r="M22" s="54" t="s">
        <v>60</v>
      </c>
      <c r="N22" s="88">
        <f>SUM(N8:N21)</f>
        <v>393361</v>
      </c>
      <c r="O22" s="54" t="s">
        <v>60</v>
      </c>
      <c r="P22" s="54" t="s">
        <v>60</v>
      </c>
      <c r="Q22" s="54"/>
      <c r="R22" s="54"/>
      <c r="S22" s="100">
        <f>SUM(S8:S21)</f>
        <v>2775410</v>
      </c>
      <c r="T22" s="127">
        <f>C22+D22-I22-K22-L22-N22-S22</f>
        <v>1610519</v>
      </c>
    </row>
    <row r="23" ht="28" customHeight="1" spans="1:20">
      <c r="A23" s="66" t="s">
        <v>61</v>
      </c>
      <c r="B23" s="66"/>
      <c r="C23" s="66" t="s">
        <v>62</v>
      </c>
      <c r="D23" s="66"/>
      <c r="E23" s="66"/>
      <c r="F23" s="67">
        <f>N23</f>
        <v>210120</v>
      </c>
      <c r="G23" s="68"/>
      <c r="H23" s="69" t="s">
        <v>63</v>
      </c>
      <c r="I23" s="90"/>
      <c r="J23" s="90"/>
      <c r="K23" s="90"/>
      <c r="L23" s="91"/>
      <c r="M23" s="66" t="s">
        <v>64</v>
      </c>
      <c r="N23" s="93">
        <f>S16</f>
        <v>210120</v>
      </c>
      <c r="O23" s="129"/>
      <c r="P23" s="129"/>
      <c r="Q23" s="129"/>
      <c r="R23" s="129"/>
      <c r="S23" s="129"/>
      <c r="T23" s="130"/>
    </row>
    <row r="24" ht="28" customHeight="1" spans="1:20">
      <c r="A24" s="66"/>
      <c r="B24" s="66"/>
      <c r="C24" s="66" t="s">
        <v>65</v>
      </c>
      <c r="D24" s="66"/>
      <c r="E24" s="66"/>
      <c r="F24" s="70"/>
      <c r="G24" s="71"/>
      <c r="H24" s="72"/>
      <c r="I24" s="94"/>
      <c r="J24" s="94"/>
      <c r="K24" s="94"/>
      <c r="L24" s="95"/>
      <c r="M24" s="66" t="s">
        <v>66</v>
      </c>
      <c r="N24" s="97">
        <f>N23</f>
        <v>210120</v>
      </c>
      <c r="O24" s="131"/>
      <c r="P24" s="131"/>
      <c r="Q24" s="131"/>
      <c r="R24" s="131"/>
      <c r="S24" s="131"/>
      <c r="T24" s="132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2:B22"/>
    <mergeCell ref="C23:E23"/>
    <mergeCell ref="F23:G23"/>
    <mergeCell ref="N23:T23"/>
    <mergeCell ref="C24:E24"/>
    <mergeCell ref="F24:G24"/>
    <mergeCell ref="N24:T24"/>
    <mergeCell ref="A5:A7"/>
    <mergeCell ref="S5:S7"/>
    <mergeCell ref="T5:T7"/>
    <mergeCell ref="A23:B24"/>
    <mergeCell ref="H23:L24"/>
  </mergeCell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85" zoomScaleNormal="85" topLeftCell="A25" workbookViewId="0">
      <selection activeCell="H21" sqref="H21"/>
    </sheetView>
  </sheetViews>
  <sheetFormatPr defaultColWidth="9.23333333333333" defaultRowHeight="13.5"/>
  <cols>
    <col min="2" max="2" width="12.075"/>
    <col min="5" max="5" width="13.675" customWidth="1"/>
    <col min="6" max="6" width="15.1416666666667" customWidth="1"/>
    <col min="7" max="7" width="13.3" customWidth="1"/>
    <col min="16" max="16" width="19.5583333333333" customWidth="1"/>
    <col min="19" max="19" width="12.625"/>
    <col min="20" max="20" width="11.125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8"/>
    </row>
    <row r="2" ht="28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73"/>
      <c r="J2" s="73" t="s">
        <v>4</v>
      </c>
      <c r="K2" s="73"/>
      <c r="L2" s="73"/>
      <c r="M2" s="74"/>
      <c r="N2" s="75" t="s">
        <v>5</v>
      </c>
      <c r="O2" s="75"/>
      <c r="P2" s="99">
        <v>12740</v>
      </c>
      <c r="Q2" s="100" t="s">
        <v>6</v>
      </c>
      <c r="R2" s="100"/>
      <c r="S2" s="101" t="s">
        <v>7</v>
      </c>
      <c r="T2" s="101"/>
    </row>
    <row r="3" ht="30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76" t="s">
        <v>11</v>
      </c>
      <c r="K3" s="77"/>
      <c r="L3" s="77"/>
      <c r="M3" s="77"/>
      <c r="N3" s="5" t="s">
        <v>12</v>
      </c>
      <c r="O3" s="5"/>
      <c r="P3" s="5" t="s">
        <v>13</v>
      </c>
      <c r="Q3" s="102" t="s">
        <v>14</v>
      </c>
      <c r="R3" s="103"/>
      <c r="S3" s="103" t="s">
        <v>15</v>
      </c>
      <c r="T3" s="104"/>
    </row>
    <row r="4" ht="36" spans="1:20">
      <c r="A4" s="5" t="s">
        <v>16</v>
      </c>
      <c r="B4" s="5"/>
      <c r="C4" s="134"/>
      <c r="D4" s="134"/>
      <c r="E4" s="134"/>
      <c r="F4" s="10" t="s">
        <v>17</v>
      </c>
      <c r="G4" s="12"/>
      <c r="H4" s="5" t="s">
        <v>18</v>
      </c>
      <c r="I4" s="5"/>
      <c r="J4" s="5" t="s">
        <v>19</v>
      </c>
      <c r="K4" s="5"/>
      <c r="L4" s="5"/>
      <c r="M4" s="5"/>
      <c r="N4" s="5" t="s">
        <v>20</v>
      </c>
      <c r="O4" s="5"/>
      <c r="P4" s="105" t="s">
        <v>21</v>
      </c>
      <c r="Q4" s="10" t="s">
        <v>22</v>
      </c>
      <c r="R4" s="10" t="s">
        <v>23</v>
      </c>
      <c r="S4" s="106" t="s">
        <v>24</v>
      </c>
      <c r="T4" s="106" t="s">
        <v>25</v>
      </c>
    </row>
    <row r="5" ht="23" customHeight="1" spans="1:20">
      <c r="A5" s="13" t="s">
        <v>26</v>
      </c>
      <c r="B5" s="14" t="s">
        <v>27</v>
      </c>
      <c r="C5" s="15"/>
      <c r="D5" s="15"/>
      <c r="E5" s="15"/>
      <c r="F5" s="16"/>
      <c r="G5" s="17" t="s">
        <v>28</v>
      </c>
      <c r="H5" s="14" t="s">
        <v>27</v>
      </c>
      <c r="I5" s="15"/>
      <c r="J5" s="16"/>
      <c r="K5" s="17" t="s">
        <v>29</v>
      </c>
      <c r="L5" s="14" t="s">
        <v>30</v>
      </c>
      <c r="M5" s="16"/>
      <c r="N5" s="14" t="s">
        <v>31</v>
      </c>
      <c r="O5" s="16"/>
      <c r="P5" s="107" t="s">
        <v>32</v>
      </c>
      <c r="Q5" s="108"/>
      <c r="R5" s="108"/>
      <c r="S5" s="106" t="s">
        <v>33</v>
      </c>
      <c r="T5" s="109" t="s">
        <v>34</v>
      </c>
    </row>
    <row r="6" ht="23" customHeight="1" spans="1:20">
      <c r="A6" s="13"/>
      <c r="B6" s="18" t="s">
        <v>35</v>
      </c>
      <c r="C6" s="19"/>
      <c r="D6" s="19"/>
      <c r="E6" s="19"/>
      <c r="F6" s="20"/>
      <c r="G6" s="13"/>
      <c r="H6" s="18" t="s">
        <v>36</v>
      </c>
      <c r="I6" s="19"/>
      <c r="J6" s="20"/>
      <c r="K6" s="13" t="s">
        <v>37</v>
      </c>
      <c r="L6" s="18" t="s">
        <v>38</v>
      </c>
      <c r="M6" s="20"/>
      <c r="N6" s="18" t="s">
        <v>39</v>
      </c>
      <c r="O6" s="20"/>
      <c r="P6" s="110" t="s">
        <v>40</v>
      </c>
      <c r="Q6" s="111"/>
      <c r="R6" s="111"/>
      <c r="S6" s="106"/>
      <c r="T6" s="109"/>
    </row>
    <row r="7" ht="27" customHeight="1" spans="1:20">
      <c r="A7" s="13"/>
      <c r="B7" s="21" t="s">
        <v>41</v>
      </c>
      <c r="C7" s="13" t="s">
        <v>42</v>
      </c>
      <c r="D7" s="13" t="s">
        <v>43</v>
      </c>
      <c r="E7" s="22" t="s">
        <v>44</v>
      </c>
      <c r="F7" s="22" t="s">
        <v>45</v>
      </c>
      <c r="G7" s="21" t="s">
        <v>46</v>
      </c>
      <c r="H7" s="13" t="s">
        <v>47</v>
      </c>
      <c r="I7" s="22" t="s">
        <v>48</v>
      </c>
      <c r="J7" s="22" t="s">
        <v>49</v>
      </c>
      <c r="K7" s="78" t="s">
        <v>48</v>
      </c>
      <c r="L7" s="22" t="s">
        <v>48</v>
      </c>
      <c r="M7" s="13" t="s">
        <v>49</v>
      </c>
      <c r="N7" s="13" t="s">
        <v>48</v>
      </c>
      <c r="O7" s="13" t="s">
        <v>49</v>
      </c>
      <c r="P7" s="22" t="s">
        <v>50</v>
      </c>
      <c r="Q7" s="22" t="s">
        <v>51</v>
      </c>
      <c r="R7" s="22" t="s">
        <v>52</v>
      </c>
      <c r="S7" s="106"/>
      <c r="T7" s="109"/>
    </row>
    <row r="8" ht="25" customHeight="1" spans="1:20">
      <c r="A8" s="23">
        <v>1</v>
      </c>
      <c r="B8" s="24">
        <v>44140</v>
      </c>
      <c r="C8" s="25"/>
      <c r="D8" s="26">
        <v>189000</v>
      </c>
      <c r="E8" s="27" t="s">
        <v>53</v>
      </c>
      <c r="F8" s="28" t="s">
        <v>54</v>
      </c>
      <c r="G8" s="29"/>
      <c r="H8" s="30"/>
      <c r="I8" s="79"/>
      <c r="J8" s="80"/>
      <c r="K8" s="81"/>
      <c r="L8" s="82"/>
      <c r="M8" s="82"/>
      <c r="N8" s="82"/>
      <c r="O8" s="82"/>
      <c r="P8" s="82"/>
      <c r="Q8" s="82"/>
      <c r="R8" s="82"/>
      <c r="S8" s="82"/>
      <c r="T8" s="112"/>
    </row>
    <row r="9" ht="25" customHeight="1" spans="1:20">
      <c r="A9" s="23"/>
      <c r="B9" s="31"/>
      <c r="C9" s="32"/>
      <c r="D9" s="33"/>
      <c r="E9" s="27" t="s">
        <v>55</v>
      </c>
      <c r="F9" s="28" t="s">
        <v>56</v>
      </c>
      <c r="G9" s="29"/>
      <c r="H9" s="30"/>
      <c r="I9" s="79"/>
      <c r="J9" s="80"/>
      <c r="K9" s="81"/>
      <c r="L9" s="79"/>
      <c r="M9" s="22" t="s">
        <v>57</v>
      </c>
      <c r="N9" s="83"/>
      <c r="O9" s="113"/>
      <c r="P9" s="114" t="s">
        <v>58</v>
      </c>
      <c r="Q9" s="22"/>
      <c r="R9" s="22"/>
      <c r="S9" s="115">
        <v>189000</v>
      </c>
      <c r="T9" s="116"/>
    </row>
    <row r="10" s="1" customFormat="1" ht="25" customHeight="1" spans="1:20">
      <c r="A10" s="23">
        <v>2</v>
      </c>
      <c r="B10" s="34">
        <v>44151</v>
      </c>
      <c r="C10" s="32"/>
      <c r="D10" s="33">
        <v>276290</v>
      </c>
      <c r="E10" s="27" t="s">
        <v>53</v>
      </c>
      <c r="F10" s="28" t="s">
        <v>54</v>
      </c>
      <c r="G10" s="29"/>
      <c r="H10" s="30"/>
      <c r="I10" s="79"/>
      <c r="J10" s="80"/>
      <c r="K10" s="81"/>
      <c r="L10" s="79"/>
      <c r="M10" s="22"/>
      <c r="N10" s="83"/>
      <c r="O10" s="113"/>
      <c r="P10" s="114"/>
      <c r="Q10" s="22"/>
      <c r="R10" s="22"/>
      <c r="S10" s="115"/>
      <c r="T10" s="117"/>
    </row>
    <row r="11" s="1" customFormat="1" ht="25" customHeight="1" spans="1:20">
      <c r="A11" s="23"/>
      <c r="B11" s="34"/>
      <c r="C11" s="32"/>
      <c r="D11" s="33"/>
      <c r="E11" s="27" t="s">
        <v>55</v>
      </c>
      <c r="F11" s="28" t="s">
        <v>56</v>
      </c>
      <c r="G11" s="35"/>
      <c r="H11" s="36"/>
      <c r="I11" s="79"/>
      <c r="J11" s="79"/>
      <c r="K11" s="79"/>
      <c r="L11" s="79"/>
      <c r="M11" s="22" t="s">
        <v>57</v>
      </c>
      <c r="N11" s="79"/>
      <c r="O11" s="22"/>
      <c r="P11" s="114" t="s">
        <v>58</v>
      </c>
      <c r="Q11" s="118"/>
      <c r="R11" s="118"/>
      <c r="S11" s="119">
        <v>276290</v>
      </c>
      <c r="T11" s="117"/>
    </row>
    <row r="12" s="1" customFormat="1" ht="25" customHeight="1" spans="1:20">
      <c r="A12" s="23">
        <v>3</v>
      </c>
      <c r="B12" s="34">
        <v>44167</v>
      </c>
      <c r="C12" s="32">
        <v>2856000</v>
      </c>
      <c r="D12" s="33"/>
      <c r="E12" s="37" t="s">
        <v>67</v>
      </c>
      <c r="F12" s="38" t="s">
        <v>68</v>
      </c>
      <c r="G12" s="35"/>
      <c r="H12" s="39">
        <v>0.02</v>
      </c>
      <c r="I12" s="79">
        <f t="shared" ref="I12:I15" si="0">C12*H12</f>
        <v>57120</v>
      </c>
      <c r="J12" s="79"/>
      <c r="K12" s="79">
        <v>45000</v>
      </c>
      <c r="L12" s="79">
        <v>200</v>
      </c>
      <c r="M12" s="22" t="s">
        <v>69</v>
      </c>
      <c r="N12" s="79">
        <v>393361</v>
      </c>
      <c r="O12" s="22" t="s">
        <v>70</v>
      </c>
      <c r="P12" s="120"/>
      <c r="Q12" s="118"/>
      <c r="R12" s="118"/>
      <c r="S12" s="119"/>
      <c r="T12" s="117"/>
    </row>
    <row r="13" s="1" customFormat="1" ht="33" customHeight="1" spans="1:20">
      <c r="A13" s="23"/>
      <c r="B13" s="34"/>
      <c r="C13" s="32">
        <v>744000</v>
      </c>
      <c r="D13" s="33"/>
      <c r="E13" s="37" t="s">
        <v>67</v>
      </c>
      <c r="F13" s="38" t="s">
        <v>68</v>
      </c>
      <c r="G13" s="35"/>
      <c r="H13" s="39">
        <v>0.02</v>
      </c>
      <c r="I13" s="79">
        <f t="shared" si="0"/>
        <v>14880</v>
      </c>
      <c r="J13" s="79"/>
      <c r="K13" s="79">
        <v>2477</v>
      </c>
      <c r="L13" s="79">
        <v>1000</v>
      </c>
      <c r="M13" s="22" t="s">
        <v>71</v>
      </c>
      <c r="N13" s="79"/>
      <c r="O13" s="22"/>
      <c r="P13" s="120"/>
      <c r="Q13" s="118"/>
      <c r="R13" s="118"/>
      <c r="S13" s="119"/>
      <c r="T13" s="117"/>
    </row>
    <row r="14" s="1" customFormat="1" ht="25" customHeight="1" spans="1:20">
      <c r="A14" s="23"/>
      <c r="B14" s="34"/>
      <c r="C14" s="32"/>
      <c r="D14" s="33"/>
      <c r="E14" s="27" t="s">
        <v>55</v>
      </c>
      <c r="F14" s="28" t="s">
        <v>56</v>
      </c>
      <c r="G14" s="35"/>
      <c r="H14" s="39"/>
      <c r="I14" s="79"/>
      <c r="J14" s="79"/>
      <c r="K14" s="79"/>
      <c r="L14" s="79">
        <v>200</v>
      </c>
      <c r="M14" s="22" t="s">
        <v>72</v>
      </c>
      <c r="N14" s="79"/>
      <c r="O14" s="22"/>
      <c r="P14" s="114" t="s">
        <v>58</v>
      </c>
      <c r="Q14" s="118"/>
      <c r="R14" s="118"/>
      <c r="S14" s="119">
        <v>2100000</v>
      </c>
      <c r="T14" s="117"/>
    </row>
    <row r="15" s="1" customFormat="1" ht="25" customHeight="1" spans="1:20">
      <c r="A15" s="23">
        <v>4</v>
      </c>
      <c r="B15" s="34">
        <v>44181</v>
      </c>
      <c r="C15" s="32">
        <v>714000</v>
      </c>
      <c r="D15" s="33"/>
      <c r="E15" s="37" t="s">
        <v>73</v>
      </c>
      <c r="F15" s="38" t="s">
        <v>74</v>
      </c>
      <c r="G15" s="35"/>
      <c r="H15" s="39">
        <v>0.02</v>
      </c>
      <c r="I15" s="79">
        <f t="shared" si="0"/>
        <v>14280</v>
      </c>
      <c r="J15" s="79"/>
      <c r="K15" s="79"/>
      <c r="L15" s="79">
        <v>500</v>
      </c>
      <c r="M15" s="22" t="s">
        <v>75</v>
      </c>
      <c r="N15" s="79"/>
      <c r="O15" s="22"/>
      <c r="P15" s="120"/>
      <c r="Q15" s="118"/>
      <c r="R15" s="118"/>
      <c r="S15" s="119"/>
      <c r="T15" s="117"/>
    </row>
    <row r="16" s="1" customFormat="1" ht="25" customHeight="1" spans="1:20">
      <c r="A16" s="23"/>
      <c r="B16" s="34"/>
      <c r="C16" s="32"/>
      <c r="D16" s="33"/>
      <c r="E16" s="27" t="s">
        <v>55</v>
      </c>
      <c r="F16" s="28" t="s">
        <v>56</v>
      </c>
      <c r="G16" s="35"/>
      <c r="H16" s="39"/>
      <c r="I16" s="79"/>
      <c r="J16" s="79"/>
      <c r="K16" s="79"/>
      <c r="L16" s="79">
        <v>100</v>
      </c>
      <c r="M16" s="22" t="s">
        <v>72</v>
      </c>
      <c r="N16" s="79"/>
      <c r="O16" s="22"/>
      <c r="P16" s="114" t="s">
        <v>58</v>
      </c>
      <c r="Q16" s="118"/>
      <c r="R16" s="118"/>
      <c r="S16" s="119">
        <v>210120</v>
      </c>
      <c r="T16" s="117"/>
    </row>
    <row r="17" ht="25" customHeight="1" spans="1:20">
      <c r="A17" s="42">
        <v>4.1</v>
      </c>
      <c r="B17" s="43">
        <v>44193</v>
      </c>
      <c r="C17" s="51"/>
      <c r="D17" s="45"/>
      <c r="E17" s="46" t="s">
        <v>76</v>
      </c>
      <c r="F17" s="47" t="s">
        <v>77</v>
      </c>
      <c r="G17" s="48"/>
      <c r="H17" s="49"/>
      <c r="I17" s="84">
        <v>-72000</v>
      </c>
      <c r="J17" s="84"/>
      <c r="K17" s="84">
        <v>-47477</v>
      </c>
      <c r="L17" s="84">
        <v>100</v>
      </c>
      <c r="M17" s="87"/>
      <c r="N17" s="84"/>
      <c r="O17" s="87"/>
      <c r="P17" s="135" t="s">
        <v>78</v>
      </c>
      <c r="Q17" s="123"/>
      <c r="R17" s="123"/>
      <c r="S17" s="124">
        <v>500000</v>
      </c>
      <c r="T17" s="116"/>
    </row>
    <row r="18" ht="25" customHeight="1" spans="1:20">
      <c r="A18" s="23"/>
      <c r="B18" s="43"/>
      <c r="C18" s="51"/>
      <c r="D18" s="45"/>
      <c r="E18" s="46" t="s">
        <v>79</v>
      </c>
      <c r="F18" s="47" t="s">
        <v>80</v>
      </c>
      <c r="G18" s="48"/>
      <c r="H18" s="49"/>
      <c r="I18" s="84"/>
      <c r="J18" s="84"/>
      <c r="K18" s="84"/>
      <c r="L18" s="84">
        <v>100</v>
      </c>
      <c r="M18" s="87" t="s">
        <v>81</v>
      </c>
      <c r="N18" s="84"/>
      <c r="O18" s="87"/>
      <c r="P18" s="122" t="s">
        <v>82</v>
      </c>
      <c r="Q18" s="123"/>
      <c r="R18" s="123"/>
      <c r="S18" s="124">
        <v>401500</v>
      </c>
      <c r="T18" s="116"/>
    </row>
    <row r="19" ht="25" customHeight="1" spans="1:20">
      <c r="A19" s="23"/>
      <c r="B19" s="43"/>
      <c r="C19" s="51"/>
      <c r="D19" s="45"/>
      <c r="E19" s="46" t="s">
        <v>83</v>
      </c>
      <c r="F19" s="47" t="s">
        <v>83</v>
      </c>
      <c r="G19" s="48"/>
      <c r="H19" s="49"/>
      <c r="I19" s="84"/>
      <c r="J19" s="84"/>
      <c r="K19" s="84"/>
      <c r="L19" s="84"/>
      <c r="M19" s="87"/>
      <c r="N19" s="84"/>
      <c r="O19" s="87"/>
      <c r="P19" s="122" t="s">
        <v>83</v>
      </c>
      <c r="Q19" s="123"/>
      <c r="R19" s="123"/>
      <c r="S19" s="124">
        <v>450000</v>
      </c>
      <c r="T19" s="116"/>
    </row>
    <row r="20" ht="25" customHeight="1" spans="1:20">
      <c r="A20" s="23"/>
      <c r="B20" s="43"/>
      <c r="C20" s="51"/>
      <c r="D20" s="45"/>
      <c r="E20" s="46"/>
      <c r="F20" s="47"/>
      <c r="G20" s="48"/>
      <c r="H20" s="49"/>
      <c r="I20" s="84"/>
      <c r="J20" s="84"/>
      <c r="K20" s="84"/>
      <c r="L20" s="84"/>
      <c r="M20" s="87"/>
      <c r="N20" s="84"/>
      <c r="O20" s="87"/>
      <c r="P20" s="122"/>
      <c r="Q20" s="123"/>
      <c r="R20" s="123"/>
      <c r="S20" s="124"/>
      <c r="T20" s="116"/>
    </row>
    <row r="21" ht="25" customHeight="1" spans="1:20">
      <c r="A21" s="50"/>
      <c r="B21" s="43"/>
      <c r="C21" s="51"/>
      <c r="D21" s="45"/>
      <c r="E21" s="46"/>
      <c r="F21" s="47"/>
      <c r="G21" s="48"/>
      <c r="H21" s="52"/>
      <c r="I21" s="84"/>
      <c r="J21" s="84"/>
      <c r="K21" s="84"/>
      <c r="L21" s="84"/>
      <c r="M21" s="87"/>
      <c r="N21" s="84"/>
      <c r="O21" s="87"/>
      <c r="P21" s="133"/>
      <c r="Q21" s="123"/>
      <c r="R21" s="123"/>
      <c r="S21" s="124"/>
      <c r="T21" s="116"/>
    </row>
    <row r="22" ht="28" customHeight="1" spans="1:20">
      <c r="A22" s="5" t="s">
        <v>59</v>
      </c>
      <c r="B22" s="5"/>
      <c r="C22" s="54">
        <f>SUM(C8:C21)</f>
        <v>4314000</v>
      </c>
      <c r="D22" s="55">
        <f>SUM(D8:D11)</f>
        <v>465290</v>
      </c>
      <c r="E22" s="56"/>
      <c r="F22" s="56"/>
      <c r="G22" s="57"/>
      <c r="H22" s="54" t="s">
        <v>60</v>
      </c>
      <c r="I22" s="88">
        <f t="shared" ref="I22:L22" si="1">SUM(I8:I21)</f>
        <v>14280</v>
      </c>
      <c r="J22" s="57"/>
      <c r="K22" s="88">
        <f t="shared" si="1"/>
        <v>0</v>
      </c>
      <c r="L22" s="88">
        <f t="shared" si="1"/>
        <v>2200</v>
      </c>
      <c r="M22" s="54" t="s">
        <v>60</v>
      </c>
      <c r="N22" s="88">
        <f>SUM(N8:N21)</f>
        <v>393361</v>
      </c>
      <c r="O22" s="54" t="s">
        <v>60</v>
      </c>
      <c r="P22" s="54" t="s">
        <v>60</v>
      </c>
      <c r="Q22" s="54"/>
      <c r="R22" s="54"/>
      <c r="S22" s="100">
        <f>SUM(S8:S21)</f>
        <v>4126910</v>
      </c>
      <c r="T22" s="127">
        <f>C22+D22-I22-K22-L22-N22-S22</f>
        <v>242539</v>
      </c>
    </row>
    <row r="23" ht="28" customHeight="1" spans="1:20">
      <c r="A23" s="66" t="s">
        <v>61</v>
      </c>
      <c r="B23" s="66"/>
      <c r="C23" s="66" t="s">
        <v>62</v>
      </c>
      <c r="D23" s="66"/>
      <c r="E23" s="66"/>
      <c r="F23" s="67">
        <f>N23</f>
        <v>1351500</v>
      </c>
      <c r="G23" s="68"/>
      <c r="H23" s="69" t="s">
        <v>63</v>
      </c>
      <c r="I23" s="90"/>
      <c r="J23" s="90"/>
      <c r="K23" s="90"/>
      <c r="L23" s="91"/>
      <c r="M23" s="66" t="s">
        <v>64</v>
      </c>
      <c r="N23" s="93">
        <f>S17+S18+S19</f>
        <v>1351500</v>
      </c>
      <c r="O23" s="129"/>
      <c r="P23" s="129"/>
      <c r="Q23" s="129"/>
      <c r="R23" s="129"/>
      <c r="S23" s="129"/>
      <c r="T23" s="130"/>
    </row>
    <row r="24" ht="28" customHeight="1" spans="1:20">
      <c r="A24" s="66"/>
      <c r="B24" s="66"/>
      <c r="C24" s="66" t="s">
        <v>65</v>
      </c>
      <c r="D24" s="66"/>
      <c r="E24" s="66"/>
      <c r="F24" s="70"/>
      <c r="G24" s="71"/>
      <c r="H24" s="72"/>
      <c r="I24" s="94"/>
      <c r="J24" s="94"/>
      <c r="K24" s="94"/>
      <c r="L24" s="95"/>
      <c r="M24" s="66" t="s">
        <v>66</v>
      </c>
      <c r="N24" s="97">
        <f>N23</f>
        <v>1351500</v>
      </c>
      <c r="O24" s="131"/>
      <c r="P24" s="131"/>
      <c r="Q24" s="131"/>
      <c r="R24" s="131"/>
      <c r="S24" s="131"/>
      <c r="T24" s="132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2:B22"/>
    <mergeCell ref="C23:E23"/>
    <mergeCell ref="F23:G23"/>
    <mergeCell ref="N23:T23"/>
    <mergeCell ref="C24:E24"/>
    <mergeCell ref="F24:G24"/>
    <mergeCell ref="N24:T24"/>
    <mergeCell ref="A5:A7"/>
    <mergeCell ref="S5:S7"/>
    <mergeCell ref="T5:T7"/>
    <mergeCell ref="A23:B24"/>
    <mergeCell ref="H23:L24"/>
  </mergeCell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opLeftCell="E1" workbookViewId="0">
      <pane ySplit="7" topLeftCell="A20" activePane="bottomLeft" state="frozen"/>
      <selection/>
      <selection pane="bottomLeft" activeCell="P27" sqref="P27"/>
    </sheetView>
  </sheetViews>
  <sheetFormatPr defaultColWidth="9.23333333333333" defaultRowHeight="13.5"/>
  <cols>
    <col min="2" max="2" width="12.075"/>
    <col min="5" max="5" width="13.675" customWidth="1"/>
    <col min="6" max="6" width="15.1416666666667" customWidth="1"/>
    <col min="7" max="7" width="13.3" customWidth="1"/>
    <col min="16" max="16" width="19.5583333333333" customWidth="1"/>
    <col min="19" max="19" width="12.625"/>
    <col min="20" max="20" width="11.125"/>
  </cols>
  <sheetData>
    <row r="1" ht="22.5" spans="1:2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8"/>
    </row>
    <row r="2" ht="28" customHeight="1" spans="1:20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73"/>
      <c r="J2" s="73" t="s">
        <v>4</v>
      </c>
      <c r="K2" s="73"/>
      <c r="L2" s="73"/>
      <c r="M2" s="74"/>
      <c r="N2" s="75" t="s">
        <v>5</v>
      </c>
      <c r="O2" s="75"/>
      <c r="P2" s="99">
        <v>12740</v>
      </c>
      <c r="Q2" s="100" t="s">
        <v>6</v>
      </c>
      <c r="R2" s="100"/>
      <c r="S2" s="101" t="s">
        <v>7</v>
      </c>
      <c r="T2" s="101"/>
    </row>
    <row r="3" ht="30" customHeight="1" spans="1:20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76" t="s">
        <v>84</v>
      </c>
      <c r="K3" s="77"/>
      <c r="L3" s="77"/>
      <c r="M3" s="77"/>
      <c r="N3" s="5" t="s">
        <v>12</v>
      </c>
      <c r="O3" s="5"/>
      <c r="P3" s="5" t="s">
        <v>13</v>
      </c>
      <c r="Q3" s="102" t="s">
        <v>14</v>
      </c>
      <c r="R3" s="103"/>
      <c r="S3" s="103" t="s">
        <v>15</v>
      </c>
      <c r="T3" s="104"/>
    </row>
    <row r="4" ht="36" spans="1:20">
      <c r="A4" s="5" t="s">
        <v>16</v>
      </c>
      <c r="B4" s="5"/>
      <c r="C4" s="10">
        <v>5127851.31</v>
      </c>
      <c r="D4" s="10"/>
      <c r="E4" s="10"/>
      <c r="F4" s="10" t="s">
        <v>17</v>
      </c>
      <c r="G4" s="12" t="s">
        <v>85</v>
      </c>
      <c r="H4" s="5" t="s">
        <v>18</v>
      </c>
      <c r="I4" s="5"/>
      <c r="J4" s="5" t="s">
        <v>19</v>
      </c>
      <c r="K4" s="5"/>
      <c r="L4" s="5"/>
      <c r="M4" s="5"/>
      <c r="N4" s="5" t="s">
        <v>20</v>
      </c>
      <c r="O4" s="5"/>
      <c r="P4" s="105" t="s">
        <v>21</v>
      </c>
      <c r="Q4" s="10" t="s">
        <v>22</v>
      </c>
      <c r="R4" s="10" t="s">
        <v>23</v>
      </c>
      <c r="S4" s="106" t="s">
        <v>24</v>
      </c>
      <c r="T4" s="106" t="s">
        <v>25</v>
      </c>
    </row>
    <row r="5" ht="23" customHeight="1" spans="1:20">
      <c r="A5" s="13" t="s">
        <v>26</v>
      </c>
      <c r="B5" s="14" t="s">
        <v>27</v>
      </c>
      <c r="C5" s="15"/>
      <c r="D5" s="15"/>
      <c r="E5" s="15"/>
      <c r="F5" s="16"/>
      <c r="G5" s="17" t="s">
        <v>28</v>
      </c>
      <c r="H5" s="14" t="s">
        <v>27</v>
      </c>
      <c r="I5" s="15"/>
      <c r="J5" s="16"/>
      <c r="K5" s="17" t="s">
        <v>29</v>
      </c>
      <c r="L5" s="14" t="s">
        <v>30</v>
      </c>
      <c r="M5" s="16"/>
      <c r="N5" s="14" t="s">
        <v>31</v>
      </c>
      <c r="O5" s="16"/>
      <c r="P5" s="107" t="s">
        <v>32</v>
      </c>
      <c r="Q5" s="108"/>
      <c r="R5" s="108"/>
      <c r="S5" s="106" t="s">
        <v>33</v>
      </c>
      <c r="T5" s="109" t="s">
        <v>34</v>
      </c>
    </row>
    <row r="6" ht="23" customHeight="1" spans="1:20">
      <c r="A6" s="13"/>
      <c r="B6" s="18" t="s">
        <v>35</v>
      </c>
      <c r="C6" s="19"/>
      <c r="D6" s="19"/>
      <c r="E6" s="19"/>
      <c r="F6" s="20"/>
      <c r="G6" s="13"/>
      <c r="H6" s="18" t="s">
        <v>36</v>
      </c>
      <c r="I6" s="19"/>
      <c r="J6" s="20"/>
      <c r="K6" s="13" t="s">
        <v>37</v>
      </c>
      <c r="L6" s="18" t="s">
        <v>38</v>
      </c>
      <c r="M6" s="20"/>
      <c r="N6" s="18" t="s">
        <v>39</v>
      </c>
      <c r="O6" s="20"/>
      <c r="P6" s="110" t="s">
        <v>40</v>
      </c>
      <c r="Q6" s="111"/>
      <c r="R6" s="111"/>
      <c r="S6" s="106"/>
      <c r="T6" s="109"/>
    </row>
    <row r="7" ht="27" customHeight="1" spans="1:20">
      <c r="A7" s="13"/>
      <c r="B7" s="21" t="s">
        <v>41</v>
      </c>
      <c r="C7" s="13" t="s">
        <v>42</v>
      </c>
      <c r="D7" s="13" t="s">
        <v>43</v>
      </c>
      <c r="E7" s="22" t="s">
        <v>44</v>
      </c>
      <c r="F7" s="22" t="s">
        <v>45</v>
      </c>
      <c r="G7" s="21" t="s">
        <v>46</v>
      </c>
      <c r="H7" s="13" t="s">
        <v>47</v>
      </c>
      <c r="I7" s="22" t="s">
        <v>48</v>
      </c>
      <c r="J7" s="22" t="s">
        <v>49</v>
      </c>
      <c r="K7" s="78" t="s">
        <v>48</v>
      </c>
      <c r="L7" s="22" t="s">
        <v>48</v>
      </c>
      <c r="M7" s="13" t="s">
        <v>49</v>
      </c>
      <c r="N7" s="13" t="s">
        <v>48</v>
      </c>
      <c r="O7" s="13" t="s">
        <v>49</v>
      </c>
      <c r="P7" s="22" t="s">
        <v>50</v>
      </c>
      <c r="Q7" s="22" t="s">
        <v>51</v>
      </c>
      <c r="R7" s="22" t="s">
        <v>52</v>
      </c>
      <c r="S7" s="106"/>
      <c r="T7" s="109"/>
    </row>
    <row r="8" ht="25" customHeight="1" spans="1:20">
      <c r="A8" s="23">
        <v>1</v>
      </c>
      <c r="B8" s="24">
        <v>44140</v>
      </c>
      <c r="C8" s="25"/>
      <c r="D8" s="26">
        <v>189000</v>
      </c>
      <c r="E8" s="27" t="s">
        <v>53</v>
      </c>
      <c r="F8" s="28" t="s">
        <v>54</v>
      </c>
      <c r="G8" s="29"/>
      <c r="H8" s="30"/>
      <c r="I8" s="79"/>
      <c r="J8" s="80"/>
      <c r="K8" s="81"/>
      <c r="L8" s="82"/>
      <c r="M8" s="82"/>
      <c r="N8" s="82"/>
      <c r="O8" s="82"/>
      <c r="P8" s="82"/>
      <c r="Q8" s="82"/>
      <c r="R8" s="82"/>
      <c r="S8" s="82"/>
      <c r="T8" s="112"/>
    </row>
    <row r="9" ht="25" customHeight="1" spans="1:20">
      <c r="A9" s="23"/>
      <c r="B9" s="31"/>
      <c r="C9" s="32"/>
      <c r="D9" s="33"/>
      <c r="E9" s="27" t="s">
        <v>55</v>
      </c>
      <c r="F9" s="28" t="s">
        <v>56</v>
      </c>
      <c r="G9" s="29"/>
      <c r="H9" s="30"/>
      <c r="I9" s="79"/>
      <c r="J9" s="80"/>
      <c r="K9" s="81"/>
      <c r="L9" s="79"/>
      <c r="M9" s="22" t="s">
        <v>57</v>
      </c>
      <c r="N9" s="83"/>
      <c r="O9" s="113"/>
      <c r="P9" s="114" t="s">
        <v>58</v>
      </c>
      <c r="Q9" s="22"/>
      <c r="R9" s="22"/>
      <c r="S9" s="115">
        <v>189000</v>
      </c>
      <c r="T9" s="116"/>
    </row>
    <row r="10" s="1" customFormat="1" ht="25" customHeight="1" spans="1:20">
      <c r="A10" s="23">
        <v>2</v>
      </c>
      <c r="B10" s="34">
        <v>44151</v>
      </c>
      <c r="C10" s="32"/>
      <c r="D10" s="33">
        <v>276290</v>
      </c>
      <c r="E10" s="27" t="s">
        <v>53</v>
      </c>
      <c r="F10" s="28" t="s">
        <v>54</v>
      </c>
      <c r="G10" s="29"/>
      <c r="H10" s="30"/>
      <c r="I10" s="79"/>
      <c r="J10" s="80"/>
      <c r="K10" s="81"/>
      <c r="L10" s="79"/>
      <c r="M10" s="22"/>
      <c r="N10" s="83"/>
      <c r="O10" s="113"/>
      <c r="P10" s="114"/>
      <c r="Q10" s="22"/>
      <c r="R10" s="22"/>
      <c r="S10" s="115"/>
      <c r="T10" s="117"/>
    </row>
    <row r="11" s="1" customFormat="1" ht="25" customHeight="1" spans="1:20">
      <c r="A11" s="23"/>
      <c r="B11" s="34"/>
      <c r="C11" s="32"/>
      <c r="D11" s="33"/>
      <c r="E11" s="27" t="s">
        <v>55</v>
      </c>
      <c r="F11" s="28" t="s">
        <v>56</v>
      </c>
      <c r="G11" s="35"/>
      <c r="H11" s="36"/>
      <c r="I11" s="79"/>
      <c r="J11" s="79"/>
      <c r="K11" s="79"/>
      <c r="L11" s="79"/>
      <c r="M11" s="22" t="s">
        <v>57</v>
      </c>
      <c r="N11" s="79"/>
      <c r="O11" s="22"/>
      <c r="P11" s="114" t="s">
        <v>58</v>
      </c>
      <c r="Q11" s="118"/>
      <c r="R11" s="118"/>
      <c r="S11" s="119">
        <v>276290</v>
      </c>
      <c r="T11" s="117"/>
    </row>
    <row r="12" s="1" customFormat="1" ht="25" customHeight="1" spans="1:20">
      <c r="A12" s="23">
        <v>3</v>
      </c>
      <c r="B12" s="34">
        <v>44167</v>
      </c>
      <c r="C12" s="32">
        <v>2856000</v>
      </c>
      <c r="D12" s="33"/>
      <c r="E12" s="37" t="s">
        <v>67</v>
      </c>
      <c r="F12" s="38" t="s">
        <v>68</v>
      </c>
      <c r="G12" s="35"/>
      <c r="H12" s="39">
        <v>0.02</v>
      </c>
      <c r="I12" s="79">
        <f t="shared" ref="I12:I15" si="0">C12*H12</f>
        <v>57120</v>
      </c>
      <c r="J12" s="79"/>
      <c r="K12" s="79">
        <v>45000</v>
      </c>
      <c r="L12" s="79">
        <v>200</v>
      </c>
      <c r="M12" s="22" t="s">
        <v>69</v>
      </c>
      <c r="N12" s="79">
        <v>393361</v>
      </c>
      <c r="O12" s="22" t="s">
        <v>70</v>
      </c>
      <c r="P12" s="120"/>
      <c r="Q12" s="118"/>
      <c r="R12" s="118"/>
      <c r="S12" s="119"/>
      <c r="T12" s="117"/>
    </row>
    <row r="13" s="1" customFormat="1" ht="33" customHeight="1" spans="1:20">
      <c r="A13" s="23"/>
      <c r="B13" s="34"/>
      <c r="C13" s="32">
        <v>744000</v>
      </c>
      <c r="D13" s="33"/>
      <c r="E13" s="37" t="s">
        <v>67</v>
      </c>
      <c r="F13" s="38" t="s">
        <v>68</v>
      </c>
      <c r="G13" s="35"/>
      <c r="H13" s="39">
        <v>0.02</v>
      </c>
      <c r="I13" s="79">
        <f t="shared" si="0"/>
        <v>14880</v>
      </c>
      <c r="J13" s="79"/>
      <c r="K13" s="79">
        <v>2477</v>
      </c>
      <c r="L13" s="79">
        <v>1000</v>
      </c>
      <c r="M13" s="22" t="s">
        <v>71</v>
      </c>
      <c r="N13" s="79"/>
      <c r="O13" s="22"/>
      <c r="P13" s="120"/>
      <c r="Q13" s="118"/>
      <c r="R13" s="118"/>
      <c r="S13" s="119"/>
      <c r="T13" s="117"/>
    </row>
    <row r="14" s="1" customFormat="1" ht="25" customHeight="1" spans="1:20">
      <c r="A14" s="23"/>
      <c r="B14" s="34"/>
      <c r="C14" s="32"/>
      <c r="D14" s="33"/>
      <c r="E14" s="27" t="s">
        <v>55</v>
      </c>
      <c r="F14" s="28" t="s">
        <v>56</v>
      </c>
      <c r="G14" s="35"/>
      <c r="H14" s="39"/>
      <c r="I14" s="79"/>
      <c r="J14" s="79"/>
      <c r="K14" s="79"/>
      <c r="L14" s="79">
        <v>200</v>
      </c>
      <c r="M14" s="22" t="s">
        <v>72</v>
      </c>
      <c r="N14" s="79"/>
      <c r="O14" s="22"/>
      <c r="P14" s="114" t="s">
        <v>58</v>
      </c>
      <c r="Q14" s="118"/>
      <c r="R14" s="118"/>
      <c r="S14" s="119">
        <v>2100000</v>
      </c>
      <c r="T14" s="117"/>
    </row>
    <row r="15" s="1" customFormat="1" ht="25" customHeight="1" spans="1:20">
      <c r="A15" s="23">
        <v>4</v>
      </c>
      <c r="B15" s="34">
        <v>44181</v>
      </c>
      <c r="C15" s="32">
        <v>714000</v>
      </c>
      <c r="D15" s="33"/>
      <c r="E15" s="37" t="s">
        <v>73</v>
      </c>
      <c r="F15" s="38" t="s">
        <v>74</v>
      </c>
      <c r="G15" s="35"/>
      <c r="H15" s="39">
        <v>0.02</v>
      </c>
      <c r="I15" s="79">
        <f t="shared" si="0"/>
        <v>14280</v>
      </c>
      <c r="J15" s="79"/>
      <c r="K15" s="79"/>
      <c r="L15" s="79">
        <v>500</v>
      </c>
      <c r="M15" s="22" t="s">
        <v>75</v>
      </c>
      <c r="N15" s="79"/>
      <c r="O15" s="22"/>
      <c r="P15" s="120"/>
      <c r="Q15" s="118"/>
      <c r="R15" s="118"/>
      <c r="S15" s="119"/>
      <c r="T15" s="117"/>
    </row>
    <row r="16" s="1" customFormat="1" ht="25" customHeight="1" spans="1:20">
      <c r="A16" s="23"/>
      <c r="B16" s="34"/>
      <c r="C16" s="32"/>
      <c r="D16" s="33"/>
      <c r="E16" s="27" t="s">
        <v>55</v>
      </c>
      <c r="F16" s="28" t="s">
        <v>56</v>
      </c>
      <c r="G16" s="35"/>
      <c r="H16" s="39"/>
      <c r="I16" s="79"/>
      <c r="J16" s="79"/>
      <c r="K16" s="79"/>
      <c r="L16" s="79">
        <v>100</v>
      </c>
      <c r="M16" s="22" t="s">
        <v>72</v>
      </c>
      <c r="N16" s="79"/>
      <c r="O16" s="22"/>
      <c r="P16" s="114" t="s">
        <v>58</v>
      </c>
      <c r="Q16" s="118"/>
      <c r="R16" s="118"/>
      <c r="S16" s="119">
        <v>210120</v>
      </c>
      <c r="T16" s="117"/>
    </row>
    <row r="17" s="1" customFormat="1" ht="25" customHeight="1" spans="1:20">
      <c r="A17" s="23">
        <v>4.1</v>
      </c>
      <c r="B17" s="34">
        <v>44193</v>
      </c>
      <c r="C17" s="32"/>
      <c r="D17" s="33"/>
      <c r="E17" s="37" t="s">
        <v>76</v>
      </c>
      <c r="F17" s="38" t="s">
        <v>77</v>
      </c>
      <c r="G17" s="35"/>
      <c r="H17" s="39"/>
      <c r="I17" s="79">
        <v>-72000</v>
      </c>
      <c r="J17" s="79"/>
      <c r="K17" s="79">
        <v>-47477</v>
      </c>
      <c r="L17" s="79">
        <v>100</v>
      </c>
      <c r="M17" s="22"/>
      <c r="N17" s="79"/>
      <c r="O17" s="22"/>
      <c r="P17" s="121" t="s">
        <v>78</v>
      </c>
      <c r="Q17" s="118"/>
      <c r="R17" s="118"/>
      <c r="S17" s="119">
        <v>500000</v>
      </c>
      <c r="T17" s="117"/>
    </row>
    <row r="18" s="1" customFormat="1" ht="25" customHeight="1" spans="1:20">
      <c r="A18" s="23"/>
      <c r="B18" s="34"/>
      <c r="C18" s="32"/>
      <c r="D18" s="33"/>
      <c r="E18" s="37" t="s">
        <v>79</v>
      </c>
      <c r="F18" s="38" t="s">
        <v>80</v>
      </c>
      <c r="G18" s="35"/>
      <c r="H18" s="39"/>
      <c r="I18" s="79"/>
      <c r="J18" s="79"/>
      <c r="K18" s="79"/>
      <c r="L18" s="79">
        <v>100</v>
      </c>
      <c r="M18" s="22" t="s">
        <v>81</v>
      </c>
      <c r="N18" s="79"/>
      <c r="O18" s="22"/>
      <c r="P18" s="120" t="s">
        <v>82</v>
      </c>
      <c r="Q18" s="118"/>
      <c r="R18" s="118"/>
      <c r="S18" s="119">
        <v>401500</v>
      </c>
      <c r="T18" s="117"/>
    </row>
    <row r="19" s="1" customFormat="1" ht="25" customHeight="1" spans="1:20">
      <c r="A19" s="23"/>
      <c r="B19" s="34"/>
      <c r="C19" s="32"/>
      <c r="D19" s="33"/>
      <c r="E19" s="37" t="s">
        <v>83</v>
      </c>
      <c r="F19" s="38" t="s">
        <v>83</v>
      </c>
      <c r="G19" s="35"/>
      <c r="H19" s="39"/>
      <c r="I19" s="79"/>
      <c r="J19" s="79"/>
      <c r="K19" s="79"/>
      <c r="L19" s="79"/>
      <c r="M19" s="22"/>
      <c r="N19" s="79"/>
      <c r="O19" s="22"/>
      <c r="P19" s="120" t="s">
        <v>83</v>
      </c>
      <c r="Q19" s="118"/>
      <c r="R19" s="118"/>
      <c r="S19" s="119">
        <v>450000</v>
      </c>
      <c r="T19" s="117"/>
    </row>
    <row r="20" s="1" customFormat="1" ht="25" customHeight="1" spans="1:20">
      <c r="A20" s="40">
        <v>5</v>
      </c>
      <c r="B20" s="34">
        <v>44195</v>
      </c>
      <c r="C20" s="32">
        <v>186000</v>
      </c>
      <c r="D20" s="33"/>
      <c r="E20" s="37" t="s">
        <v>73</v>
      </c>
      <c r="F20" s="38" t="s">
        <v>74</v>
      </c>
      <c r="G20" s="35"/>
      <c r="H20" s="39">
        <v>0.02</v>
      </c>
      <c r="I20" s="79">
        <f>C20*H20</f>
        <v>3720</v>
      </c>
      <c r="J20" s="79"/>
      <c r="K20" s="84"/>
      <c r="L20" s="79"/>
      <c r="M20" s="22"/>
      <c r="N20" s="79">
        <v>-393361</v>
      </c>
      <c r="O20" s="22"/>
      <c r="P20" s="120"/>
      <c r="Q20" s="118"/>
      <c r="R20" s="118"/>
      <c r="S20" s="119"/>
      <c r="T20" s="117"/>
    </row>
    <row r="21" s="1" customFormat="1" ht="25" customHeight="1" spans="1:20">
      <c r="A21" s="23"/>
      <c r="B21" s="34"/>
      <c r="C21" s="32"/>
      <c r="D21" s="33"/>
      <c r="E21" s="37" t="s">
        <v>83</v>
      </c>
      <c r="F21" s="38" t="s">
        <v>83</v>
      </c>
      <c r="G21" s="41"/>
      <c r="H21" s="39"/>
      <c r="I21" s="79">
        <v>-18000</v>
      </c>
      <c r="J21" s="85" t="s">
        <v>86</v>
      </c>
      <c r="K21" s="79"/>
      <c r="L21" s="79">
        <v>-2200</v>
      </c>
      <c r="M21" s="85" t="s">
        <v>86</v>
      </c>
      <c r="N21" s="79"/>
      <c r="O21" s="22"/>
      <c r="P21" s="120" t="s">
        <v>83</v>
      </c>
      <c r="Q21" s="118"/>
      <c r="R21" s="118"/>
      <c r="S21" s="119">
        <v>300000</v>
      </c>
      <c r="T21" s="117"/>
    </row>
    <row r="22" s="1" customFormat="1" ht="25" customHeight="1" spans="1:20">
      <c r="A22" s="23"/>
      <c r="B22" s="34"/>
      <c r="C22" s="32"/>
      <c r="D22" s="33"/>
      <c r="E22" s="27" t="s">
        <v>55</v>
      </c>
      <c r="F22" s="28" t="s">
        <v>56</v>
      </c>
      <c r="G22" s="35"/>
      <c r="H22" s="39"/>
      <c r="I22" s="79"/>
      <c r="J22" s="79"/>
      <c r="K22" s="79"/>
      <c r="L22" s="79">
        <v>100</v>
      </c>
      <c r="M22" s="22" t="s">
        <v>72</v>
      </c>
      <c r="N22" s="79"/>
      <c r="O22" s="22"/>
      <c r="P22" s="114" t="s">
        <v>58</v>
      </c>
      <c r="Q22" s="118"/>
      <c r="R22" s="118"/>
      <c r="S22" s="119">
        <v>388000</v>
      </c>
      <c r="T22" s="117"/>
    </row>
    <row r="23" s="1" customFormat="1" ht="25" customHeight="1" spans="1:20">
      <c r="A23" s="42">
        <v>6</v>
      </c>
      <c r="B23" s="43">
        <v>44328</v>
      </c>
      <c r="C23" s="51"/>
      <c r="D23" s="45"/>
      <c r="E23" s="46" t="s">
        <v>83</v>
      </c>
      <c r="F23" s="47" t="s">
        <v>74</v>
      </c>
      <c r="G23" s="48"/>
      <c r="H23" s="49"/>
      <c r="I23" s="84"/>
      <c r="J23" s="84"/>
      <c r="K23" s="84"/>
      <c r="L23" s="84">
        <v>50</v>
      </c>
      <c r="M23" s="87" t="s">
        <v>87</v>
      </c>
      <c r="N23" s="84"/>
      <c r="O23" s="87"/>
      <c r="P23" s="122" t="s">
        <v>83</v>
      </c>
      <c r="Q23" s="123"/>
      <c r="R23" s="123"/>
      <c r="S23" s="124">
        <v>150000</v>
      </c>
      <c r="T23" s="116"/>
    </row>
    <row r="24" s="1" customFormat="1" ht="25" customHeight="1" spans="1:20">
      <c r="A24" s="42"/>
      <c r="B24" s="43"/>
      <c r="C24" s="51"/>
      <c r="D24" s="45"/>
      <c r="E24" s="46"/>
      <c r="F24" s="47"/>
      <c r="G24" s="48"/>
      <c r="H24" s="49"/>
      <c r="I24" s="84"/>
      <c r="J24" s="84"/>
      <c r="K24" s="84"/>
      <c r="L24" s="84"/>
      <c r="M24" s="87"/>
      <c r="N24" s="84"/>
      <c r="O24" s="87"/>
      <c r="P24" s="122"/>
      <c r="Q24" s="123"/>
      <c r="R24" s="123"/>
      <c r="S24" s="124"/>
      <c r="T24" s="116"/>
    </row>
    <row r="25" s="1" customFormat="1" ht="25" customHeight="1" spans="1:20">
      <c r="A25" s="42"/>
      <c r="B25" s="43"/>
      <c r="C25" s="51"/>
      <c r="D25" s="45"/>
      <c r="E25" s="46"/>
      <c r="F25" s="47"/>
      <c r="G25" s="48"/>
      <c r="H25" s="49"/>
      <c r="I25" s="84"/>
      <c r="J25" s="84"/>
      <c r="K25" s="84"/>
      <c r="L25" s="84"/>
      <c r="M25" s="87"/>
      <c r="N25" s="84"/>
      <c r="O25" s="87"/>
      <c r="P25" s="122"/>
      <c r="Q25" s="123"/>
      <c r="R25" s="123"/>
      <c r="S25" s="124"/>
      <c r="T25" s="116"/>
    </row>
    <row r="26" ht="25" customHeight="1" spans="1:20">
      <c r="A26" s="42"/>
      <c r="B26" s="43"/>
      <c r="C26" s="51"/>
      <c r="D26" s="45"/>
      <c r="E26" s="46"/>
      <c r="F26" s="47"/>
      <c r="G26" s="48"/>
      <c r="H26" s="49"/>
      <c r="I26" s="84"/>
      <c r="J26" s="84"/>
      <c r="K26" s="84"/>
      <c r="L26" s="84"/>
      <c r="M26" s="87"/>
      <c r="N26" s="84"/>
      <c r="O26" s="87"/>
      <c r="P26" s="122"/>
      <c r="Q26" s="123"/>
      <c r="R26" s="123"/>
      <c r="S26" s="124"/>
      <c r="T26" s="116"/>
    </row>
    <row r="27" ht="25" customHeight="1" spans="1:20">
      <c r="A27" s="50"/>
      <c r="B27" s="43"/>
      <c r="C27" s="51"/>
      <c r="D27" s="45"/>
      <c r="E27" s="46"/>
      <c r="F27" s="47"/>
      <c r="G27" s="48"/>
      <c r="H27" s="52"/>
      <c r="I27" s="84"/>
      <c r="J27" s="84"/>
      <c r="K27" s="84"/>
      <c r="L27" s="84"/>
      <c r="M27" s="87"/>
      <c r="N27" s="84"/>
      <c r="O27" s="87"/>
      <c r="P27" s="133"/>
      <c r="Q27" s="123"/>
      <c r="R27" s="123"/>
      <c r="S27" s="124"/>
      <c r="T27" s="116"/>
    </row>
    <row r="28" ht="28" customHeight="1" spans="1:20">
      <c r="A28" s="5" t="s">
        <v>59</v>
      </c>
      <c r="B28" s="5"/>
      <c r="C28" s="54">
        <f>SUM(C8:C27)</f>
        <v>4500000</v>
      </c>
      <c r="D28" s="55">
        <f>SUM(D8:D11)</f>
        <v>465290</v>
      </c>
      <c r="E28" s="56"/>
      <c r="F28" s="56"/>
      <c r="G28" s="57"/>
      <c r="H28" s="54" t="s">
        <v>60</v>
      </c>
      <c r="I28" s="88">
        <f>SUM(I8:I27)</f>
        <v>0</v>
      </c>
      <c r="J28" s="57"/>
      <c r="K28" s="88">
        <f>SUM(K8:K27)</f>
        <v>0</v>
      </c>
      <c r="L28" s="88">
        <f>SUM(L8:L27)</f>
        <v>150</v>
      </c>
      <c r="M28" s="54" t="s">
        <v>60</v>
      </c>
      <c r="N28" s="88">
        <f>SUM(N8:N27)</f>
        <v>0</v>
      </c>
      <c r="O28" s="54" t="s">
        <v>60</v>
      </c>
      <c r="P28" s="54" t="s">
        <v>60</v>
      </c>
      <c r="Q28" s="54"/>
      <c r="R28" s="54"/>
      <c r="S28" s="100">
        <f>SUM(S8:S27)</f>
        <v>4964910</v>
      </c>
      <c r="T28" s="127">
        <f>C28+D28-I28-K28-L28-N28-S28</f>
        <v>230</v>
      </c>
    </row>
    <row r="29" ht="28" customHeight="1" spans="1:20">
      <c r="A29" s="66" t="s">
        <v>61</v>
      </c>
      <c r="B29" s="66"/>
      <c r="C29" s="66" t="s">
        <v>62</v>
      </c>
      <c r="D29" s="66"/>
      <c r="E29" s="66"/>
      <c r="F29" s="67">
        <f>N29</f>
        <v>150000</v>
      </c>
      <c r="G29" s="68"/>
      <c r="H29" s="69" t="s">
        <v>63</v>
      </c>
      <c r="I29" s="90"/>
      <c r="J29" s="90"/>
      <c r="K29" s="90"/>
      <c r="L29" s="91"/>
      <c r="M29" s="66" t="s">
        <v>64</v>
      </c>
      <c r="N29" s="93">
        <v>150000</v>
      </c>
      <c r="O29" s="129"/>
      <c r="P29" s="129"/>
      <c r="Q29" s="129"/>
      <c r="R29" s="129"/>
      <c r="S29" s="129"/>
      <c r="T29" s="130"/>
    </row>
    <row r="30" ht="28" customHeight="1" spans="1:20">
      <c r="A30" s="66"/>
      <c r="B30" s="66"/>
      <c r="C30" s="66" t="s">
        <v>65</v>
      </c>
      <c r="D30" s="66"/>
      <c r="E30" s="66"/>
      <c r="F30" s="70"/>
      <c r="G30" s="71"/>
      <c r="H30" s="72"/>
      <c r="I30" s="94"/>
      <c r="J30" s="94"/>
      <c r="K30" s="94"/>
      <c r="L30" s="95"/>
      <c r="M30" s="66" t="s">
        <v>66</v>
      </c>
      <c r="N30" s="97">
        <f>N29</f>
        <v>150000</v>
      </c>
      <c r="O30" s="131"/>
      <c r="P30" s="131"/>
      <c r="Q30" s="131"/>
      <c r="R30" s="131"/>
      <c r="S30" s="131"/>
      <c r="T30" s="132"/>
    </row>
  </sheetData>
  <autoFilter xmlns:etc="http://www.wps.cn/officeDocument/2017/etCustomData" ref="A7:T23" etc:filterBottomFollowUsedRange="0">
    <extLst/>
  </autoFilter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8:B28"/>
    <mergeCell ref="C29:E29"/>
    <mergeCell ref="F29:G29"/>
    <mergeCell ref="N29:T29"/>
    <mergeCell ref="C30:E30"/>
    <mergeCell ref="F30:G30"/>
    <mergeCell ref="N30:T30"/>
    <mergeCell ref="A5:A7"/>
    <mergeCell ref="A20:A21"/>
    <mergeCell ref="S5:S7"/>
    <mergeCell ref="T5:T7"/>
    <mergeCell ref="A29:B30"/>
    <mergeCell ref="H29:L30"/>
  </mergeCell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35"/>
  <sheetViews>
    <sheetView tabSelected="1" workbookViewId="0">
      <pane ySplit="7" topLeftCell="A24" activePane="bottomLeft" state="frozen"/>
      <selection/>
      <selection pane="bottomLeft" activeCell="D31" sqref="D31"/>
    </sheetView>
  </sheetViews>
  <sheetFormatPr defaultColWidth="9.23333333333333" defaultRowHeight="13.5"/>
  <cols>
    <col min="2" max="2" width="12.075"/>
    <col min="4" max="4" width="11.375" customWidth="1"/>
    <col min="5" max="5" width="13.675" customWidth="1"/>
    <col min="6" max="6" width="15.1416666666667" customWidth="1"/>
    <col min="7" max="7" width="13.3" customWidth="1"/>
    <col min="18" max="18" width="29.875" customWidth="1"/>
    <col min="21" max="21" width="12.625"/>
    <col min="22" max="22" width="11.125"/>
  </cols>
  <sheetData>
    <row r="1" ht="22.5" spans="1:22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98"/>
    </row>
    <row r="2" ht="28" customHeight="1" spans="1:22">
      <c r="A2" s="5" t="s">
        <v>1</v>
      </c>
      <c r="B2" s="5"/>
      <c r="C2" s="6" t="s">
        <v>2</v>
      </c>
      <c r="D2" s="7"/>
      <c r="E2" s="6"/>
      <c r="F2" s="6"/>
      <c r="G2" s="7"/>
      <c r="H2" s="8" t="s">
        <v>3</v>
      </c>
      <c r="I2" s="73"/>
      <c r="J2" s="73" t="s">
        <v>4</v>
      </c>
      <c r="K2" s="73"/>
      <c r="L2" s="73"/>
      <c r="M2" s="73"/>
      <c r="N2" s="73"/>
      <c r="O2" s="74"/>
      <c r="P2" s="75" t="s">
        <v>5</v>
      </c>
      <c r="Q2" s="75"/>
      <c r="R2" s="99">
        <v>12740</v>
      </c>
      <c r="S2" s="100" t="s">
        <v>6</v>
      </c>
      <c r="T2" s="100"/>
      <c r="U2" s="101" t="s">
        <v>7</v>
      </c>
      <c r="V2" s="101"/>
    </row>
    <row r="3" ht="30" customHeight="1" spans="1:22">
      <c r="A3" s="5" t="s">
        <v>8</v>
      </c>
      <c r="B3" s="5"/>
      <c r="C3" s="9">
        <v>6011524</v>
      </c>
      <c r="D3" s="9"/>
      <c r="E3" s="9"/>
      <c r="F3" s="10" t="s">
        <v>9</v>
      </c>
      <c r="G3" s="11">
        <v>44044</v>
      </c>
      <c r="H3" s="5" t="s">
        <v>10</v>
      </c>
      <c r="I3" s="5"/>
      <c r="J3" s="76" t="s">
        <v>84</v>
      </c>
      <c r="K3" s="77"/>
      <c r="L3" s="77"/>
      <c r="M3" s="77"/>
      <c r="N3" s="77"/>
      <c r="O3" s="77"/>
      <c r="P3" s="5" t="s">
        <v>12</v>
      </c>
      <c r="Q3" s="5"/>
      <c r="R3" s="5" t="s">
        <v>13</v>
      </c>
      <c r="S3" s="102" t="s">
        <v>14</v>
      </c>
      <c r="T3" s="103"/>
      <c r="U3" s="103" t="s">
        <v>15</v>
      </c>
      <c r="V3" s="104"/>
    </row>
    <row r="4" ht="36" spans="1:22">
      <c r="A4" s="5" t="s">
        <v>16</v>
      </c>
      <c r="B4" s="5"/>
      <c r="C4" s="10">
        <v>5127851.31</v>
      </c>
      <c r="D4" s="10"/>
      <c r="E4" s="10"/>
      <c r="F4" s="10" t="s">
        <v>17</v>
      </c>
      <c r="G4" s="12" t="s">
        <v>85</v>
      </c>
      <c r="H4" s="5" t="s">
        <v>18</v>
      </c>
      <c r="I4" s="5"/>
      <c r="J4" s="5" t="s">
        <v>19</v>
      </c>
      <c r="K4" s="5"/>
      <c r="L4" s="5"/>
      <c r="M4" s="5"/>
      <c r="N4" s="5"/>
      <c r="O4" s="5"/>
      <c r="P4" s="5" t="s">
        <v>20</v>
      </c>
      <c r="Q4" s="5"/>
      <c r="R4" s="105" t="s">
        <v>21</v>
      </c>
      <c r="S4" s="10" t="s">
        <v>22</v>
      </c>
      <c r="T4" s="10" t="s">
        <v>23</v>
      </c>
      <c r="U4" s="106" t="s">
        <v>24</v>
      </c>
      <c r="V4" s="106" t="s">
        <v>25</v>
      </c>
    </row>
    <row r="5" ht="23" customHeight="1" spans="1:22">
      <c r="A5" s="13" t="s">
        <v>26</v>
      </c>
      <c r="B5" s="14" t="s">
        <v>27</v>
      </c>
      <c r="C5" s="15"/>
      <c r="D5" s="15"/>
      <c r="E5" s="15"/>
      <c r="F5" s="16"/>
      <c r="G5" s="17" t="s">
        <v>28</v>
      </c>
      <c r="H5" s="14" t="s">
        <v>27</v>
      </c>
      <c r="I5" s="15"/>
      <c r="J5" s="16"/>
      <c r="K5" s="14" t="s">
        <v>29</v>
      </c>
      <c r="L5" s="15"/>
      <c r="M5" s="14" t="s">
        <v>30</v>
      </c>
      <c r="N5" s="15"/>
      <c r="O5" s="16"/>
      <c r="P5" s="14" t="s">
        <v>31</v>
      </c>
      <c r="Q5" s="16"/>
      <c r="R5" s="107" t="s">
        <v>32</v>
      </c>
      <c r="S5" s="108"/>
      <c r="T5" s="108"/>
      <c r="U5" s="106" t="s">
        <v>33</v>
      </c>
      <c r="V5" s="109" t="s">
        <v>34</v>
      </c>
    </row>
    <row r="6" ht="23" customHeight="1" spans="1:22">
      <c r="A6" s="13"/>
      <c r="B6" s="18" t="s">
        <v>35</v>
      </c>
      <c r="C6" s="19"/>
      <c r="D6" s="19"/>
      <c r="E6" s="19"/>
      <c r="F6" s="20"/>
      <c r="G6" s="13"/>
      <c r="H6" s="18" t="s">
        <v>36</v>
      </c>
      <c r="I6" s="19"/>
      <c r="J6" s="20"/>
      <c r="K6" s="13" t="s">
        <v>37</v>
      </c>
      <c r="L6" s="18" t="s">
        <v>49</v>
      </c>
      <c r="M6" s="18" t="s">
        <v>38</v>
      </c>
      <c r="N6" s="19"/>
      <c r="O6" s="20"/>
      <c r="P6" s="18" t="s">
        <v>39</v>
      </c>
      <c r="Q6" s="20"/>
      <c r="R6" s="110" t="s">
        <v>40</v>
      </c>
      <c r="S6" s="111"/>
      <c r="T6" s="111"/>
      <c r="U6" s="106"/>
      <c r="V6" s="109"/>
    </row>
    <row r="7" ht="27" customHeight="1" spans="1:22">
      <c r="A7" s="13"/>
      <c r="B7" s="21" t="s">
        <v>41</v>
      </c>
      <c r="C7" s="13" t="s">
        <v>42</v>
      </c>
      <c r="D7" s="13" t="s">
        <v>43</v>
      </c>
      <c r="E7" s="22" t="s">
        <v>44</v>
      </c>
      <c r="F7" s="22" t="s">
        <v>45</v>
      </c>
      <c r="G7" s="21" t="s">
        <v>46</v>
      </c>
      <c r="H7" s="13" t="s">
        <v>47</v>
      </c>
      <c r="I7" s="22" t="s">
        <v>48</v>
      </c>
      <c r="J7" s="22" t="s">
        <v>49</v>
      </c>
      <c r="K7" s="78" t="s">
        <v>48</v>
      </c>
      <c r="L7" s="22"/>
      <c r="M7" s="22" t="s">
        <v>48</v>
      </c>
      <c r="N7" s="13" t="s">
        <v>49</v>
      </c>
      <c r="O7" s="13" t="s">
        <v>49</v>
      </c>
      <c r="P7" s="13" t="s">
        <v>48</v>
      </c>
      <c r="Q7" s="13" t="s">
        <v>49</v>
      </c>
      <c r="R7" s="22" t="s">
        <v>50</v>
      </c>
      <c r="S7" s="22" t="s">
        <v>51</v>
      </c>
      <c r="T7" s="22" t="s">
        <v>52</v>
      </c>
      <c r="U7" s="106"/>
      <c r="V7" s="109"/>
    </row>
    <row r="8" ht="35" customHeight="1" spans="1:22">
      <c r="A8" s="23">
        <v>1</v>
      </c>
      <c r="B8" s="24">
        <v>44140</v>
      </c>
      <c r="C8" s="25"/>
      <c r="D8" s="26">
        <v>189000</v>
      </c>
      <c r="E8" s="27" t="s">
        <v>53</v>
      </c>
      <c r="F8" s="28" t="s">
        <v>54</v>
      </c>
      <c r="G8" s="29"/>
      <c r="H8" s="30"/>
      <c r="I8" s="79"/>
      <c r="J8" s="80"/>
      <c r="K8" s="81"/>
      <c r="L8" s="82"/>
      <c r="M8" s="82"/>
      <c r="N8" s="82"/>
      <c r="O8" s="82"/>
      <c r="P8" s="82"/>
      <c r="Q8" s="82"/>
      <c r="R8" s="82"/>
      <c r="S8" s="82"/>
      <c r="T8" s="82"/>
      <c r="U8" s="82"/>
      <c r="V8" s="112"/>
    </row>
    <row r="9" ht="35" hidden="1" customHeight="1" spans="1:22">
      <c r="A9" s="23"/>
      <c r="B9" s="31"/>
      <c r="C9" s="32"/>
      <c r="D9" s="33"/>
      <c r="E9" s="27" t="s">
        <v>55</v>
      </c>
      <c r="F9" s="28" t="s">
        <v>56</v>
      </c>
      <c r="G9" s="29"/>
      <c r="H9" s="30"/>
      <c r="I9" s="79"/>
      <c r="J9" s="80"/>
      <c r="K9" s="81"/>
      <c r="L9" s="79"/>
      <c r="M9" s="79"/>
      <c r="N9" s="22"/>
      <c r="O9" s="22" t="s">
        <v>57</v>
      </c>
      <c r="P9" s="83"/>
      <c r="Q9" s="113"/>
      <c r="R9" s="114" t="s">
        <v>58</v>
      </c>
      <c r="S9" s="22"/>
      <c r="T9" s="22"/>
      <c r="U9" s="115">
        <v>189000</v>
      </c>
      <c r="V9" s="116"/>
    </row>
    <row r="10" s="1" customFormat="1" ht="35" customHeight="1" spans="1:22">
      <c r="A10" s="23">
        <v>2</v>
      </c>
      <c r="B10" s="34">
        <v>44151</v>
      </c>
      <c r="C10" s="32"/>
      <c r="D10" s="33">
        <v>276290</v>
      </c>
      <c r="E10" s="27" t="s">
        <v>53</v>
      </c>
      <c r="F10" s="28" t="s">
        <v>54</v>
      </c>
      <c r="G10" s="29"/>
      <c r="H10" s="30"/>
      <c r="I10" s="79"/>
      <c r="J10" s="80"/>
      <c r="K10" s="81"/>
      <c r="L10" s="79"/>
      <c r="M10" s="79"/>
      <c r="N10" s="22"/>
      <c r="O10" s="22"/>
      <c r="P10" s="83"/>
      <c r="Q10" s="113"/>
      <c r="R10" s="114"/>
      <c r="S10" s="22"/>
      <c r="T10" s="22"/>
      <c r="U10" s="115"/>
      <c r="V10" s="117"/>
    </row>
    <row r="11" s="1" customFormat="1" ht="35" hidden="1" customHeight="1" spans="1:22">
      <c r="A11" s="23"/>
      <c r="B11" s="34"/>
      <c r="C11" s="32"/>
      <c r="D11" s="33"/>
      <c r="E11" s="27" t="s">
        <v>55</v>
      </c>
      <c r="F11" s="28" t="s">
        <v>56</v>
      </c>
      <c r="G11" s="35"/>
      <c r="H11" s="36"/>
      <c r="I11" s="79"/>
      <c r="J11" s="79"/>
      <c r="K11" s="79"/>
      <c r="L11" s="79"/>
      <c r="M11" s="79"/>
      <c r="N11" s="22"/>
      <c r="O11" s="22" t="s">
        <v>57</v>
      </c>
      <c r="P11" s="79"/>
      <c r="Q11" s="22"/>
      <c r="R11" s="114" t="s">
        <v>58</v>
      </c>
      <c r="S11" s="118"/>
      <c r="T11" s="118"/>
      <c r="U11" s="119">
        <v>276290</v>
      </c>
      <c r="V11" s="117"/>
    </row>
    <row r="12" s="1" customFormat="1" ht="35" customHeight="1" spans="1:22">
      <c r="A12" s="23">
        <v>3</v>
      </c>
      <c r="B12" s="34">
        <v>44167</v>
      </c>
      <c r="C12" s="32">
        <v>2856000</v>
      </c>
      <c r="D12" s="33"/>
      <c r="E12" s="37" t="s">
        <v>67</v>
      </c>
      <c r="F12" s="38" t="s">
        <v>68</v>
      </c>
      <c r="G12" s="35"/>
      <c r="H12" s="39">
        <v>0.02</v>
      </c>
      <c r="I12" s="79">
        <f t="shared" ref="I12:I15" si="0">C12*H12</f>
        <v>57120</v>
      </c>
      <c r="J12" s="79"/>
      <c r="K12" s="79">
        <v>45000</v>
      </c>
      <c r="L12" s="79"/>
      <c r="M12" s="79">
        <v>200</v>
      </c>
      <c r="N12" s="22"/>
      <c r="O12" s="22" t="s">
        <v>69</v>
      </c>
      <c r="P12" s="79">
        <v>393361</v>
      </c>
      <c r="Q12" s="22" t="s">
        <v>70</v>
      </c>
      <c r="R12" s="120"/>
      <c r="S12" s="118"/>
      <c r="T12" s="118"/>
      <c r="U12" s="119"/>
      <c r="V12" s="117"/>
    </row>
    <row r="13" s="1" customFormat="1" ht="35" customHeight="1" spans="1:22">
      <c r="A13" s="23"/>
      <c r="B13" s="34"/>
      <c r="C13" s="32">
        <v>744000</v>
      </c>
      <c r="D13" s="33"/>
      <c r="E13" s="37" t="s">
        <v>67</v>
      </c>
      <c r="F13" s="38" t="s">
        <v>68</v>
      </c>
      <c r="G13" s="35"/>
      <c r="H13" s="39">
        <v>0.02</v>
      </c>
      <c r="I13" s="79">
        <f t="shared" si="0"/>
        <v>14880</v>
      </c>
      <c r="J13" s="79"/>
      <c r="K13" s="79">
        <v>2477</v>
      </c>
      <c r="L13" s="79"/>
      <c r="M13" s="79">
        <v>1000</v>
      </c>
      <c r="N13" s="22"/>
      <c r="O13" s="22" t="s">
        <v>71</v>
      </c>
      <c r="P13" s="79"/>
      <c r="Q13" s="22"/>
      <c r="R13" s="120"/>
      <c r="S13" s="118"/>
      <c r="T13" s="118"/>
      <c r="U13" s="119"/>
      <c r="V13" s="117"/>
    </row>
    <row r="14" s="1" customFormat="1" ht="35" hidden="1" customHeight="1" spans="1:22">
      <c r="A14" s="23"/>
      <c r="B14" s="34"/>
      <c r="C14" s="32"/>
      <c r="D14" s="33"/>
      <c r="E14" s="27" t="s">
        <v>55</v>
      </c>
      <c r="F14" s="28" t="s">
        <v>56</v>
      </c>
      <c r="G14" s="35"/>
      <c r="H14" s="39"/>
      <c r="I14" s="79">
        <v>-72000</v>
      </c>
      <c r="J14" s="79"/>
      <c r="K14" s="79"/>
      <c r="L14" s="79"/>
      <c r="M14" s="79">
        <v>200</v>
      </c>
      <c r="N14" s="22"/>
      <c r="O14" s="22" t="s">
        <v>72</v>
      </c>
      <c r="P14" s="79"/>
      <c r="Q14" s="22"/>
      <c r="R14" s="114" t="s">
        <v>58</v>
      </c>
      <c r="S14" s="118"/>
      <c r="T14" s="118"/>
      <c r="U14" s="119">
        <v>2100000</v>
      </c>
      <c r="V14" s="117"/>
    </row>
    <row r="15" s="1" customFormat="1" ht="35" customHeight="1" spans="1:22">
      <c r="A15" s="23">
        <v>4</v>
      </c>
      <c r="B15" s="34">
        <v>44181</v>
      </c>
      <c r="C15" s="32">
        <v>714000</v>
      </c>
      <c r="D15" s="33"/>
      <c r="E15" s="37" t="s">
        <v>73</v>
      </c>
      <c r="F15" s="38" t="s">
        <v>74</v>
      </c>
      <c r="G15" s="35"/>
      <c r="H15" s="39">
        <v>0.02</v>
      </c>
      <c r="I15" s="79">
        <f t="shared" si="0"/>
        <v>14280</v>
      </c>
      <c r="J15" s="79"/>
      <c r="K15" s="79"/>
      <c r="L15" s="79"/>
      <c r="M15" s="79">
        <v>500</v>
      </c>
      <c r="N15" s="22"/>
      <c r="O15" s="22" t="s">
        <v>75</v>
      </c>
      <c r="P15" s="79"/>
      <c r="Q15" s="22"/>
      <c r="R15" s="120"/>
      <c r="S15" s="118"/>
      <c r="T15" s="118"/>
      <c r="U15" s="119"/>
      <c r="V15" s="117"/>
    </row>
    <row r="16" s="1" customFormat="1" ht="35" hidden="1" customHeight="1" spans="1:22">
      <c r="A16" s="23"/>
      <c r="B16" s="34"/>
      <c r="C16" s="32"/>
      <c r="D16" s="33"/>
      <c r="E16" s="27" t="s">
        <v>55</v>
      </c>
      <c r="F16" s="28" t="s">
        <v>56</v>
      </c>
      <c r="G16" s="35"/>
      <c r="H16" s="39"/>
      <c r="I16" s="79"/>
      <c r="J16" s="79"/>
      <c r="K16" s="79"/>
      <c r="L16" s="79"/>
      <c r="M16" s="79">
        <v>100</v>
      </c>
      <c r="N16" s="22"/>
      <c r="O16" s="22" t="s">
        <v>72</v>
      </c>
      <c r="P16" s="79"/>
      <c r="Q16" s="22"/>
      <c r="R16" s="114" t="s">
        <v>58</v>
      </c>
      <c r="S16" s="118"/>
      <c r="T16" s="118"/>
      <c r="U16" s="119">
        <v>210120</v>
      </c>
      <c r="V16" s="117"/>
    </row>
    <row r="17" s="1" customFormat="1" ht="35" hidden="1" customHeight="1" spans="1:22">
      <c r="A17" s="23">
        <v>4.1</v>
      </c>
      <c r="B17" s="34">
        <v>44193</v>
      </c>
      <c r="C17" s="32"/>
      <c r="D17" s="33"/>
      <c r="E17" s="37" t="s">
        <v>76</v>
      </c>
      <c r="F17" s="38" t="s">
        <v>77</v>
      </c>
      <c r="G17" s="35"/>
      <c r="H17" s="39"/>
      <c r="I17" s="79"/>
      <c r="J17" s="79"/>
      <c r="K17" s="79">
        <v>-47477</v>
      </c>
      <c r="L17" s="79"/>
      <c r="M17" s="79">
        <v>100</v>
      </c>
      <c r="N17" s="22"/>
      <c r="O17" s="22"/>
      <c r="P17" s="79"/>
      <c r="Q17" s="22"/>
      <c r="R17" s="121" t="s">
        <v>78</v>
      </c>
      <c r="S17" s="118"/>
      <c r="T17" s="118"/>
      <c r="U17" s="119">
        <v>500000</v>
      </c>
      <c r="V17" s="117"/>
    </row>
    <row r="18" s="1" customFormat="1" ht="35" customHeight="1" spans="1:22">
      <c r="A18" s="23"/>
      <c r="B18" s="34"/>
      <c r="C18" s="32"/>
      <c r="D18" s="33"/>
      <c r="E18" s="37" t="s">
        <v>79</v>
      </c>
      <c r="F18" s="38" t="s">
        <v>80</v>
      </c>
      <c r="G18" s="35"/>
      <c r="H18" s="39"/>
      <c r="I18" s="79"/>
      <c r="J18" s="79"/>
      <c r="K18" s="79"/>
      <c r="L18" s="79"/>
      <c r="M18" s="79">
        <v>100</v>
      </c>
      <c r="N18" s="22"/>
      <c r="O18" s="22" t="s">
        <v>81</v>
      </c>
      <c r="P18" s="79"/>
      <c r="Q18" s="22"/>
      <c r="R18" s="120" t="s">
        <v>82</v>
      </c>
      <c r="S18" s="118"/>
      <c r="T18" s="118"/>
      <c r="U18" s="119">
        <v>401500</v>
      </c>
      <c r="V18" s="117"/>
    </row>
    <row r="19" s="1" customFormat="1" ht="35" hidden="1" customHeight="1" spans="1:22">
      <c r="A19" s="23"/>
      <c r="B19" s="34"/>
      <c r="C19" s="32"/>
      <c r="D19" s="33"/>
      <c r="E19" s="37" t="s">
        <v>83</v>
      </c>
      <c r="F19" s="38" t="s">
        <v>83</v>
      </c>
      <c r="G19" s="35"/>
      <c r="H19" s="39"/>
      <c r="I19" s="79"/>
      <c r="J19" s="79"/>
      <c r="K19" s="79"/>
      <c r="L19" s="79"/>
      <c r="M19" s="79"/>
      <c r="N19" s="22"/>
      <c r="O19" s="22"/>
      <c r="P19" s="79"/>
      <c r="Q19" s="22"/>
      <c r="R19" s="120" t="s">
        <v>83</v>
      </c>
      <c r="S19" s="118"/>
      <c r="T19" s="118"/>
      <c r="U19" s="119">
        <v>450000</v>
      </c>
      <c r="V19" s="117"/>
    </row>
    <row r="20" s="1" customFormat="1" ht="35" customHeight="1" spans="1:22">
      <c r="A20" s="40">
        <v>5</v>
      </c>
      <c r="B20" s="34">
        <v>44195</v>
      </c>
      <c r="C20" s="32">
        <v>186000</v>
      </c>
      <c r="D20" s="33"/>
      <c r="E20" s="37" t="s">
        <v>73</v>
      </c>
      <c r="F20" s="38" t="s">
        <v>74</v>
      </c>
      <c r="G20" s="35"/>
      <c r="H20" s="39">
        <v>0.02</v>
      </c>
      <c r="I20" s="79">
        <f>C20*H20</f>
        <v>3720</v>
      </c>
      <c r="J20" s="79"/>
      <c r="K20" s="84"/>
      <c r="L20" s="79"/>
      <c r="M20" s="79">
        <v>50</v>
      </c>
      <c r="N20" s="22" t="s">
        <v>88</v>
      </c>
      <c r="O20" s="22"/>
      <c r="P20" s="79">
        <v>-393361</v>
      </c>
      <c r="Q20" s="22"/>
      <c r="R20" s="120"/>
      <c r="S20" s="118"/>
      <c r="T20" s="118"/>
      <c r="U20" s="119"/>
      <c r="V20" s="117"/>
    </row>
    <row r="21" s="1" customFormat="1" ht="35" hidden="1" customHeight="1" spans="1:22">
      <c r="A21" s="23"/>
      <c r="B21" s="34"/>
      <c r="C21" s="32"/>
      <c r="D21" s="33"/>
      <c r="E21" s="37" t="s">
        <v>83</v>
      </c>
      <c r="F21" s="38" t="s">
        <v>83</v>
      </c>
      <c r="G21" s="41"/>
      <c r="H21" s="39"/>
      <c r="I21" s="79">
        <v>-18000</v>
      </c>
      <c r="J21" s="85" t="s">
        <v>86</v>
      </c>
      <c r="K21" s="79"/>
      <c r="L21" s="79"/>
      <c r="M21" s="79">
        <v>-2200</v>
      </c>
      <c r="N21" s="85"/>
      <c r="O21" s="85" t="s">
        <v>86</v>
      </c>
      <c r="P21" s="79"/>
      <c r="Q21" s="22"/>
      <c r="R21" s="120" t="s">
        <v>83</v>
      </c>
      <c r="S21" s="118"/>
      <c r="T21" s="118"/>
      <c r="U21" s="119">
        <v>300000</v>
      </c>
      <c r="V21" s="117"/>
    </row>
    <row r="22" s="1" customFormat="1" ht="35" hidden="1" customHeight="1" spans="1:22">
      <c r="A22" s="23"/>
      <c r="B22" s="34"/>
      <c r="C22" s="32"/>
      <c r="D22" s="33"/>
      <c r="E22" s="27" t="s">
        <v>55</v>
      </c>
      <c r="F22" s="28" t="s">
        <v>56</v>
      </c>
      <c r="G22" s="35"/>
      <c r="H22" s="39"/>
      <c r="I22" s="79"/>
      <c r="J22" s="79"/>
      <c r="K22" s="79"/>
      <c r="L22" s="79"/>
      <c r="M22" s="79">
        <v>100</v>
      </c>
      <c r="N22" s="22"/>
      <c r="O22" s="22" t="s">
        <v>72</v>
      </c>
      <c r="P22" s="79"/>
      <c r="Q22" s="22"/>
      <c r="R22" s="114" t="s">
        <v>58</v>
      </c>
      <c r="S22" s="118"/>
      <c r="T22" s="118"/>
      <c r="U22" s="119">
        <v>388000</v>
      </c>
      <c r="V22" s="117"/>
    </row>
    <row r="23" s="1" customFormat="1" ht="35" hidden="1" customHeight="1" spans="1:22">
      <c r="A23" s="23">
        <v>6</v>
      </c>
      <c r="B23" s="34">
        <v>44328</v>
      </c>
      <c r="C23" s="32"/>
      <c r="D23" s="33"/>
      <c r="E23" s="37" t="s">
        <v>83</v>
      </c>
      <c r="F23" s="38" t="s">
        <v>74</v>
      </c>
      <c r="G23" s="35"/>
      <c r="H23" s="39">
        <v>0.02</v>
      </c>
      <c r="I23" s="79"/>
      <c r="J23" s="79" t="s">
        <v>89</v>
      </c>
      <c r="K23" s="79"/>
      <c r="L23" s="79"/>
      <c r="M23" s="79">
        <v>50</v>
      </c>
      <c r="N23" s="22"/>
      <c r="O23" s="22" t="s">
        <v>90</v>
      </c>
      <c r="P23" s="79"/>
      <c r="Q23" s="22"/>
      <c r="R23" s="120" t="s">
        <v>83</v>
      </c>
      <c r="S23" s="118"/>
      <c r="T23" s="118"/>
      <c r="U23" s="119">
        <v>150000</v>
      </c>
      <c r="V23" s="117"/>
    </row>
    <row r="24" s="1" customFormat="1" ht="35" customHeight="1" spans="1:22">
      <c r="A24" s="23"/>
      <c r="B24" s="34"/>
      <c r="C24" s="32"/>
      <c r="D24" s="33"/>
      <c r="E24" s="37"/>
      <c r="F24" s="38"/>
      <c r="G24" s="35"/>
      <c r="H24" s="39"/>
      <c r="I24" s="79"/>
      <c r="J24" s="79"/>
      <c r="K24" s="79"/>
      <c r="L24" s="79"/>
      <c r="M24" s="79">
        <v>50</v>
      </c>
      <c r="N24" s="22"/>
      <c r="O24" s="22" t="s">
        <v>91</v>
      </c>
      <c r="P24" s="79"/>
      <c r="Q24" s="22"/>
      <c r="R24" s="120"/>
      <c r="S24" s="118"/>
      <c r="T24" s="118"/>
      <c r="U24" s="119"/>
      <c r="V24" s="117"/>
    </row>
    <row r="25" s="1" customFormat="1" ht="35" customHeight="1" spans="1:22">
      <c r="A25" s="42">
        <v>7</v>
      </c>
      <c r="B25" s="43">
        <v>45608</v>
      </c>
      <c r="C25" s="44">
        <v>502280.8</v>
      </c>
      <c r="D25" s="45"/>
      <c r="E25" s="46" t="s">
        <v>92</v>
      </c>
      <c r="F25" s="47" t="s">
        <v>93</v>
      </c>
      <c r="G25" s="48"/>
      <c r="H25" s="49"/>
      <c r="I25" s="84">
        <v>30230.48</v>
      </c>
      <c r="J25" s="86" t="s">
        <v>94</v>
      </c>
      <c r="K25" s="84">
        <v>15115.24</v>
      </c>
      <c r="L25" s="86" t="s">
        <v>95</v>
      </c>
      <c r="M25" s="84">
        <v>400</v>
      </c>
      <c r="N25" s="87" t="s">
        <v>88</v>
      </c>
      <c r="O25" s="87"/>
      <c r="P25" s="84"/>
      <c r="Q25" s="87"/>
      <c r="R25" s="122"/>
      <c r="S25" s="123"/>
      <c r="T25" s="123"/>
      <c r="U25" s="124"/>
      <c r="V25" s="116"/>
    </row>
    <row r="26" ht="35" customHeight="1" spans="1:22">
      <c r="A26" s="42"/>
      <c r="B26" s="43"/>
      <c r="C26" s="44">
        <v>125570.2</v>
      </c>
      <c r="D26" s="45"/>
      <c r="E26" s="46" t="s">
        <v>73</v>
      </c>
      <c r="F26" s="47" t="s">
        <v>96</v>
      </c>
      <c r="G26" s="48"/>
      <c r="H26" s="49"/>
      <c r="I26" s="84"/>
      <c r="J26" s="84"/>
      <c r="K26" s="84"/>
      <c r="L26" s="84"/>
      <c r="M26" s="84">
        <v>500</v>
      </c>
      <c r="N26" s="87" t="s">
        <v>97</v>
      </c>
      <c r="O26" s="87"/>
      <c r="P26" s="84"/>
      <c r="Q26" s="87"/>
      <c r="R26" s="122"/>
      <c r="S26" s="123"/>
      <c r="T26" s="123"/>
      <c r="U26" s="124"/>
      <c r="V26" s="116"/>
    </row>
    <row r="27" ht="35" hidden="1" customHeight="1" spans="1:22">
      <c r="A27" s="50">
        <v>8</v>
      </c>
      <c r="B27" s="43">
        <v>45611</v>
      </c>
      <c r="C27" s="51"/>
      <c r="D27" s="45"/>
      <c r="E27" s="46"/>
      <c r="F27" s="47"/>
      <c r="G27" s="48"/>
      <c r="H27" s="52"/>
      <c r="I27" s="84"/>
      <c r="J27" s="84"/>
      <c r="K27" s="84"/>
      <c r="L27" s="84"/>
      <c r="M27" s="84"/>
      <c r="N27" s="87"/>
      <c r="O27" s="87"/>
      <c r="P27" s="84"/>
      <c r="Q27" s="87"/>
      <c r="R27" s="125" t="s">
        <v>98</v>
      </c>
      <c r="S27" s="123"/>
      <c r="T27" s="123"/>
      <c r="U27" s="64">
        <v>13363.43</v>
      </c>
      <c r="V27" s="116"/>
    </row>
    <row r="28" ht="28" customHeight="1" spans="1:22">
      <c r="A28" s="53"/>
      <c r="B28" s="53"/>
      <c r="C28" s="54"/>
      <c r="D28" s="55"/>
      <c r="E28" s="56"/>
      <c r="F28" s="56"/>
      <c r="G28" s="57"/>
      <c r="H28" s="54"/>
      <c r="I28" s="88"/>
      <c r="J28" s="57"/>
      <c r="K28" s="88"/>
      <c r="L28" s="88"/>
      <c r="M28" s="89">
        <v>100</v>
      </c>
      <c r="N28" s="60" t="s">
        <v>99</v>
      </c>
      <c r="O28" s="54"/>
      <c r="P28" s="88"/>
      <c r="Q28" s="54"/>
      <c r="R28" s="126" t="s">
        <v>100</v>
      </c>
      <c r="S28" s="60">
        <v>601500</v>
      </c>
      <c r="T28" s="54"/>
      <c r="U28" s="64">
        <v>125570.2</v>
      </c>
      <c r="V28" s="127"/>
    </row>
    <row r="29" s="2" customFormat="1" ht="28" customHeight="1" spans="1:22">
      <c r="A29" s="58">
        <v>9</v>
      </c>
      <c r="B29" s="59">
        <v>45618</v>
      </c>
      <c r="C29" s="60"/>
      <c r="D29" s="61"/>
      <c r="E29" s="62"/>
      <c r="F29" s="62"/>
      <c r="G29" s="63"/>
      <c r="H29" s="60"/>
      <c r="I29" s="89"/>
      <c r="J29" s="63"/>
      <c r="K29" s="89"/>
      <c r="L29" s="89"/>
      <c r="M29" s="89">
        <v>50</v>
      </c>
      <c r="N29" s="60" t="s">
        <v>99</v>
      </c>
      <c r="O29" s="60"/>
      <c r="P29" s="89"/>
      <c r="Q29" s="60"/>
      <c r="R29" s="126" t="s">
        <v>101</v>
      </c>
      <c r="S29" s="60">
        <v>601500</v>
      </c>
      <c r="T29" s="60"/>
      <c r="U29" s="64">
        <v>74429.8</v>
      </c>
      <c r="V29" s="128"/>
    </row>
    <row r="30" s="2" customFormat="1" ht="28" customHeight="1" spans="1:22">
      <c r="A30" s="58">
        <v>10</v>
      </c>
      <c r="B30" s="59">
        <v>45621</v>
      </c>
      <c r="C30" s="60"/>
      <c r="D30" s="61"/>
      <c r="E30" s="62"/>
      <c r="F30" s="62"/>
      <c r="G30" s="63"/>
      <c r="H30" s="60"/>
      <c r="I30" s="89"/>
      <c r="J30" s="63"/>
      <c r="K30" s="89">
        <v>15000</v>
      </c>
      <c r="L30" s="89" t="s">
        <v>102</v>
      </c>
      <c r="M30" s="89"/>
      <c r="N30" s="60"/>
      <c r="O30" s="60"/>
      <c r="P30" s="89"/>
      <c r="Q30" s="60"/>
      <c r="R30" s="60"/>
      <c r="S30" s="60"/>
      <c r="T30" s="60"/>
      <c r="U30" s="64"/>
      <c r="V30" s="128"/>
    </row>
    <row r="31" s="2" customFormat="1" ht="28" customHeight="1" spans="1:22">
      <c r="A31" s="58">
        <v>10</v>
      </c>
      <c r="B31" s="59">
        <v>45621</v>
      </c>
      <c r="C31" s="60"/>
      <c r="D31" s="64">
        <v>-352410.85</v>
      </c>
      <c r="E31" s="65" t="s">
        <v>103</v>
      </c>
      <c r="F31" s="62"/>
      <c r="G31" s="63"/>
      <c r="H31" s="60"/>
      <c r="I31" s="89"/>
      <c r="J31" s="63"/>
      <c r="K31" s="89"/>
      <c r="L31" s="89"/>
      <c r="M31" s="89">
        <v>100</v>
      </c>
      <c r="N31" s="60" t="s">
        <v>99</v>
      </c>
      <c r="O31" s="60"/>
      <c r="P31" s="89"/>
      <c r="Q31" s="60"/>
      <c r="R31" s="126" t="s">
        <v>104</v>
      </c>
      <c r="S31" s="60"/>
      <c r="T31" s="60"/>
      <c r="V31" s="128"/>
    </row>
    <row r="32" ht="28" customHeight="1" spans="1:22">
      <c r="A32" s="53"/>
      <c r="B32" s="53"/>
      <c r="C32" s="54"/>
      <c r="D32" s="55"/>
      <c r="E32" s="56"/>
      <c r="F32" s="56"/>
      <c r="G32" s="57"/>
      <c r="H32" s="54"/>
      <c r="I32" s="88"/>
      <c r="J32" s="57"/>
      <c r="K32" s="88"/>
      <c r="L32" s="88"/>
      <c r="M32" s="88">
        <v>711</v>
      </c>
      <c r="N32" s="54" t="s">
        <v>105</v>
      </c>
      <c r="O32" s="54"/>
      <c r="P32" s="88"/>
      <c r="Q32" s="54"/>
      <c r="R32" s="54"/>
      <c r="S32" s="54"/>
      <c r="T32" s="54"/>
      <c r="U32" s="100"/>
      <c r="V32" s="127"/>
    </row>
    <row r="33" ht="28" customHeight="1" spans="1:22">
      <c r="A33" s="5" t="s">
        <v>59</v>
      </c>
      <c r="B33" s="5"/>
      <c r="C33" s="54">
        <f>SUM(C8:C27)</f>
        <v>5127851</v>
      </c>
      <c r="D33" s="55">
        <f>SUM(D8:D32)</f>
        <v>112879.15</v>
      </c>
      <c r="E33" s="56"/>
      <c r="F33" s="56"/>
      <c r="G33" s="57"/>
      <c r="H33" s="54" t="s">
        <v>60</v>
      </c>
      <c r="I33" s="88">
        <f>SUM(I8:I32)</f>
        <v>30230.48</v>
      </c>
      <c r="J33" s="57"/>
      <c r="K33" s="88">
        <f>SUM(K8:K32)</f>
        <v>30115.24</v>
      </c>
      <c r="L33" s="88"/>
      <c r="M33" s="88">
        <f>SUM(M8:M32)</f>
        <v>2111</v>
      </c>
      <c r="N33" s="54"/>
      <c r="O33" s="54" t="s">
        <v>60</v>
      </c>
      <c r="P33" s="88">
        <f>SUM(P8:P32)</f>
        <v>0</v>
      </c>
      <c r="Q33" s="54" t="s">
        <v>60</v>
      </c>
      <c r="R33" s="54" t="s">
        <v>60</v>
      </c>
      <c r="S33" s="54"/>
      <c r="T33" s="54"/>
      <c r="U33" s="100">
        <f>SUM(U8:U32)</f>
        <v>5178273.43</v>
      </c>
      <c r="V33" s="127">
        <f>C33+D33-I33-K33-M33-P33-U33</f>
        <v>0</v>
      </c>
    </row>
    <row r="34" ht="28" customHeight="1" spans="1:22">
      <c r="A34" s="66" t="s">
        <v>61</v>
      </c>
      <c r="B34" s="66"/>
      <c r="C34" s="66" t="s">
        <v>62</v>
      </c>
      <c r="D34" s="66"/>
      <c r="E34" s="66"/>
      <c r="F34" s="67">
        <f>P34</f>
        <v>150000</v>
      </c>
      <c r="G34" s="68"/>
      <c r="H34" s="69" t="s">
        <v>63</v>
      </c>
      <c r="I34" s="90"/>
      <c r="J34" s="90"/>
      <c r="K34" s="90"/>
      <c r="L34" s="90"/>
      <c r="M34" s="91"/>
      <c r="N34" s="92"/>
      <c r="O34" s="66" t="s">
        <v>64</v>
      </c>
      <c r="P34" s="93">
        <v>150000</v>
      </c>
      <c r="Q34" s="129"/>
      <c r="R34" s="129"/>
      <c r="S34" s="129"/>
      <c r="T34" s="129"/>
      <c r="U34" s="129"/>
      <c r="V34" s="130"/>
    </row>
    <row r="35" ht="28" customHeight="1" spans="1:22">
      <c r="A35" s="66"/>
      <c r="B35" s="66"/>
      <c r="C35" s="66" t="s">
        <v>65</v>
      </c>
      <c r="D35" s="66"/>
      <c r="E35" s="66"/>
      <c r="F35" s="70"/>
      <c r="G35" s="71"/>
      <c r="H35" s="72"/>
      <c r="I35" s="94"/>
      <c r="J35" s="94"/>
      <c r="K35" s="94"/>
      <c r="L35" s="94"/>
      <c r="M35" s="95"/>
      <c r="N35" s="96"/>
      <c r="O35" s="66" t="s">
        <v>66</v>
      </c>
      <c r="P35" s="97">
        <f>P34</f>
        <v>150000</v>
      </c>
      <c r="Q35" s="131"/>
      <c r="R35" s="131"/>
      <c r="S35" s="131"/>
      <c r="T35" s="131"/>
      <c r="U35" s="131"/>
      <c r="V35" s="132"/>
    </row>
  </sheetData>
  <autoFilter xmlns:etc="http://www.wps.cn/officeDocument/2017/etCustomData" ref="A7:V31" etc:filterBottomFollowUsedRange="0">
    <filterColumn colId="17">
      <filters blank="1">
        <filter val="账号:6231330500046733791（机械款）&#10;户名:叶绍红&#10;开户行: 广西崇左农村商业银行营业部"/>
        <filter val="账号:6231330500046733791(机械款)&#10;户名:叶绍红&#10;开户行: 广西崇左农村商业银行营业部"/>
        <filter val="叶绍红（机械）"/>
      </filters>
    </filterColumn>
    <extLst/>
  </autoFilter>
  <mergeCells count="43">
    <mergeCell ref="A1:U1"/>
    <mergeCell ref="A2:B2"/>
    <mergeCell ref="C2:G2"/>
    <mergeCell ref="H2:I2"/>
    <mergeCell ref="J2:O2"/>
    <mergeCell ref="P2:Q2"/>
    <mergeCell ref="S2:T2"/>
    <mergeCell ref="U2:V2"/>
    <mergeCell ref="A3:B3"/>
    <mergeCell ref="C3:E3"/>
    <mergeCell ref="H3:I3"/>
    <mergeCell ref="J3:O3"/>
    <mergeCell ref="P3:Q3"/>
    <mergeCell ref="S3:T3"/>
    <mergeCell ref="U3:V3"/>
    <mergeCell ref="A4:B4"/>
    <mergeCell ref="C4:E4"/>
    <mergeCell ref="H4:I4"/>
    <mergeCell ref="J4:O4"/>
    <mergeCell ref="P4:Q4"/>
    <mergeCell ref="B5:F5"/>
    <mergeCell ref="H5:J5"/>
    <mergeCell ref="K5:L5"/>
    <mergeCell ref="M5:O5"/>
    <mergeCell ref="P5:Q5"/>
    <mergeCell ref="R5:T5"/>
    <mergeCell ref="B6:F6"/>
    <mergeCell ref="H6:J6"/>
    <mergeCell ref="M6:O6"/>
    <mergeCell ref="P6:Q6"/>
    <mergeCell ref="A33:B33"/>
    <mergeCell ref="C34:E34"/>
    <mergeCell ref="F34:G34"/>
    <mergeCell ref="P34:V34"/>
    <mergeCell ref="C35:E35"/>
    <mergeCell ref="F35:G35"/>
    <mergeCell ref="P35:V35"/>
    <mergeCell ref="A5:A7"/>
    <mergeCell ref="A20:A21"/>
    <mergeCell ref="U5:U7"/>
    <mergeCell ref="V5:V7"/>
    <mergeCell ref="A34:B35"/>
    <mergeCell ref="H34:M3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4.1</vt:lpstr>
      <vt:lpstr>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crush</cp:lastModifiedBy>
  <dcterms:created xsi:type="dcterms:W3CDTF">2017-01-11T12:48:00Z</dcterms:created>
  <dcterms:modified xsi:type="dcterms:W3CDTF">2024-12-05T06:17:11Z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76A5E188B18342078FF74F4FC59524B2</vt:lpwstr>
  </property>
</Properties>
</file>