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3"/>
  </bookViews>
  <sheets>
    <sheet name="1-1" sheetId="12" r:id="rId1"/>
    <sheet name="1-2" sheetId="13" r:id="rId2"/>
    <sheet name="2-1" sheetId="14" r:id="rId3"/>
    <sheet name="3-1" sheetId="15" r:id="rId4"/>
  </sheets>
  <calcPr calcId="144525"/>
</workbook>
</file>

<file path=xl/sharedStrings.xml><?xml version="1.0" encoding="utf-8"?>
<sst xmlns="http://schemas.openxmlformats.org/spreadsheetml/2006/main" count="347" uniqueCount="82">
  <si>
    <t xml:space="preserve">工程款支付证书 </t>
  </si>
  <si>
    <t>工程名称</t>
  </si>
  <si>
    <t>平湖至安吉公路平湖新仓至曹桥段工程JD-1施工标段</t>
  </si>
  <si>
    <t>建设单位</t>
  </si>
  <si>
    <t>ERP编号</t>
  </si>
  <si>
    <t>档案编号</t>
  </si>
  <si>
    <t>合同金额</t>
  </si>
  <si>
    <t>中标时间</t>
  </si>
  <si>
    <t>2020.6.30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</si>
  <si>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</si>
  <si>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</si>
  <si>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</si>
  <si>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</si>
  <si>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</si>
  <si>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</si>
  <si>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</si>
  <si>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</si>
  <si>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</si>
  <si>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</si>
  <si>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</si>
  <si>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</si>
  <si>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</si>
  <si>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</si>
  <si>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</si>
  <si>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</si>
  <si>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</si>
  <si>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</si>
  <si>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</si>
  <si>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</si>
  <si>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</si>
  <si>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</si>
  <si>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</si>
  <si>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</si>
  <si>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</si>
  <si>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</si>
  <si>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</si>
  <si>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</si>
  <si>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</si>
  <si>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</si>
  <si>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</si>
  <si>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</si>
  <si>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</si>
  <si>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</si>
  <si>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</si>
  <si>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</si>
  <si>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</si>
  <si>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</si>
  <si>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</si>
  <si>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</si>
  <si>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</si>
  <si>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</si>
  <si>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</si>
  <si>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</si>
  <si>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</si>
  <si>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上海宝康电子控制工程有限公司-智能信号机配件
开户行：建行上海宝钢宝山支行
账号：3100 1517 7000 5562 9261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</si>
  <si>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</si>
  <si>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</si>
  <si>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</si>
  <si>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</si>
  <si>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</si>
  <si>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</si>
  <si>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</si>
  <si>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</si>
  <si>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管理费</t>
  </si>
  <si>
    <t>税金</t>
  </si>
  <si>
    <t>私刻印章罚款</t>
  </si>
  <si>
    <t>江苏顺泰交通集团有限公司-信号灯、八角电警杆
开户行：建设银行高邮湖西支行
账号：3200 1749 0000 5916 8168</t>
  </si>
  <si>
    <t>合作人已转王光如账户</t>
  </si>
  <si>
    <t>转账费</t>
  </si>
  <si>
    <t>嘉兴贝斯特电子技术有限公司-设备采购
开户行：建设银行浙江平湖支行
账号：3300 1637 3270 5300 1308</t>
  </si>
  <si>
    <t>外经证</t>
  </si>
  <si>
    <t>建造师占用费1500*3</t>
  </si>
  <si>
    <t>银行开户</t>
  </si>
  <si>
    <t>合作人已转宛建军账户</t>
  </si>
  <si>
    <t>银行账户管理费</t>
  </si>
  <si>
    <t>杭州恒信建筑劳务承包有限公司-代发农民工工资</t>
  </si>
  <si>
    <t>中标通知书、施工合同、投资协议、交工、不领章承诺书</t>
  </si>
  <si>
    <t>中行蜀山支行</t>
  </si>
  <si>
    <t>1752 5719 0682</t>
  </si>
  <si>
    <t>企税1%</t>
  </si>
  <si>
    <t>杭州恒信建筑劳务承包有限公司-劳务
开户行：交通银行杭州莫干山路支行
账号：3310 6617 0018 0100 1912 2</t>
  </si>
  <si>
    <t>水利基金</t>
  </si>
</sst>
</file>

<file path=xl/styles.xml><?xml version="1.0" encoding="utf-8"?>
<styleSheet xmlns="http://schemas.openxmlformats.org/spreadsheetml/2006/main">
  <numFmts count="12">
    <numFmt numFmtId="176" formatCode="yyyy&quot;年&quot;m&quot;月&quot;d&quot;日&quot;;@"/>
    <numFmt numFmtId="42" formatCode="_ &quot;￥&quot;* #,##0_ ;_ &quot;￥&quot;* \-#,##0_ ;_ &quot;￥&quot;* &quot;-&quot;_ ;_ @_ "/>
    <numFmt numFmtId="177" formatCode="yy/m/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#,##0.00_ 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2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3" borderId="12" applyNumberFormat="0" applyAlignment="0" applyProtection="0">
      <alignment vertical="center"/>
    </xf>
    <xf numFmtId="44" fontId="23" fillId="0" borderId="0">
      <protection locked="0"/>
    </xf>
    <xf numFmtId="41" fontId="2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20" borderId="14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23" fillId="0" borderId="0">
      <protection locked="0"/>
    </xf>
    <xf numFmtId="0" fontId="29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1" fillId="25" borderId="17" applyNumberFormat="0" applyAlignment="0" applyProtection="0">
      <alignment vertical="center"/>
    </xf>
    <xf numFmtId="0" fontId="33" fillId="25" borderId="12" applyNumberFormat="0" applyAlignment="0" applyProtection="0">
      <alignment vertical="center"/>
    </xf>
    <xf numFmtId="0" fontId="21" fillId="15" borderId="1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0">
      <protection locked="0"/>
    </xf>
  </cellStyleXfs>
  <cellXfs count="13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76" fontId="3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/>
    </xf>
    <xf numFmtId="178" fontId="5" fillId="2" borderId="4" xfId="50" applyNumberFormat="1" applyFont="1" applyFill="1" applyBorder="1" applyAlignment="1" applyProtection="1">
      <alignment horizontal="right" vertical="center" shrinkToFi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8" fontId="0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8" fontId="1" fillId="2" borderId="2" xfId="50" applyNumberFormat="1" applyFont="1" applyFill="1" applyBorder="1" applyAlignment="1" applyProtection="1">
      <alignment vertical="center" shrinkToFit="1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76" fontId="0" fillId="0" borderId="6" xfId="0" applyNumberFormat="1" applyFont="1" applyFill="1" applyBorder="1" applyAlignment="1">
      <alignment horizontal="center" vertical="center"/>
    </xf>
    <xf numFmtId="176" fontId="0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4" xfId="50" applyNumberFormat="1" applyFont="1" applyFill="1" applyBorder="1" applyAlignment="1" applyProtection="1">
      <alignment horizontal="right" vertical="center" shrinkToFit="1"/>
    </xf>
    <xf numFmtId="179" fontId="8" fillId="2" borderId="2" xfId="4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178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6" fontId="9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4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horizontal="center" vertical="center"/>
    </xf>
    <xf numFmtId="49" fontId="8" fillId="2" borderId="2" xfId="50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9" fontId="8" fillId="2" borderId="2" xfId="19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8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2" xfId="50" applyNumberFormat="1" applyFont="1" applyFill="1" applyBorder="1" applyAlignment="1" applyProtection="1">
      <alignment horizontal="right" vertical="center" shrinkToFi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8" fontId="12" fillId="2" borderId="3" xfId="50" applyNumberFormat="1" applyFont="1" applyFill="1" applyBorder="1" applyAlignment="1" applyProtection="1">
      <alignment horizontal="center" vertical="center" shrinkToFit="1"/>
    </xf>
    <xf numFmtId="178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0" fontId="8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0" fontId="7" fillId="0" borderId="2" xfId="0" applyNumberFormat="1" applyFont="1" applyFill="1" applyBorder="1" applyAlignment="1">
      <alignment vertical="center" wrapText="1"/>
    </xf>
    <xf numFmtId="178" fontId="13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vertical="center"/>
    </xf>
    <xf numFmtId="179" fontId="8" fillId="2" borderId="2" xfId="50" applyNumberFormat="1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3" fillId="2" borderId="2" xfId="50" applyNumberFormat="1" applyFont="1" applyFill="1" applyBorder="1" applyAlignment="1" applyProtection="1">
      <alignment horizontal="right" vertical="center"/>
    </xf>
    <xf numFmtId="178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6" fontId="7" fillId="0" borderId="6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vertical="center"/>
    </xf>
    <xf numFmtId="178" fontId="8" fillId="2" borderId="2" xfId="50" applyNumberFormat="1" applyFont="1" applyFill="1" applyBorder="1" applyAlignment="1" applyProtection="1">
      <alignment horizontal="left" vertical="center" wrapText="1" shrinkToFit="1"/>
    </xf>
    <xf numFmtId="180" fontId="8" fillId="2" borderId="2" xfId="19" applyNumberFormat="1" applyFont="1" applyFill="1" applyBorder="1" applyAlignment="1" applyProtection="1">
      <alignment horizontal="center" vertical="center" wrapText="1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78" fontId="8" fillId="2" borderId="2" xfId="50" applyNumberFormat="1" applyFont="1" applyFill="1" applyBorder="1" applyAlignment="1" applyProtection="1">
      <alignment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left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178" fontId="8" fillId="2" borderId="4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horizontal="center" vertical="center" wrapText="1"/>
    </xf>
    <xf numFmtId="182" fontId="8" fillId="2" borderId="2" xfId="50" applyNumberFormat="1" applyFont="1" applyFill="1" applyBorder="1" applyAlignment="1" applyProtection="1">
      <alignment vertical="center" shrinkToFit="1"/>
    </xf>
    <xf numFmtId="178" fontId="8" fillId="2" borderId="2" xfId="50" applyNumberFormat="1" applyFont="1" applyFill="1" applyBorder="1" applyAlignment="1" applyProtection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9.jpeg"/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</xdr:colOff>
      <xdr:row>27</xdr:row>
      <xdr:rowOff>38100</xdr:rowOff>
    </xdr:from>
    <xdr:to>
      <xdr:col>5</xdr:col>
      <xdr:colOff>658495</xdr:colOff>
      <xdr:row>57</xdr:row>
      <xdr:rowOff>114300</xdr:rowOff>
    </xdr:to>
    <xdr:pic>
      <xdr:nvPicPr>
        <xdr:cNvPr id="4" name="图片 3" descr="9JEISD2B)1WRG}DJ8BR34E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" y="8004810"/>
          <a:ext cx="5913120" cy="5219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31115</xdr:colOff>
      <xdr:row>27</xdr:row>
      <xdr:rowOff>28575</xdr:rowOff>
    </xdr:from>
    <xdr:to>
      <xdr:col>6</xdr:col>
      <xdr:colOff>1160145</xdr:colOff>
      <xdr:row>55</xdr:row>
      <xdr:rowOff>79375</xdr:rowOff>
    </xdr:to>
    <xdr:pic>
      <xdr:nvPicPr>
        <xdr:cNvPr id="3" name="图片 2" descr="CBV62`D[%{QQI[2A@3}SNR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115" y="7995285"/>
          <a:ext cx="7877810" cy="4851400"/>
        </a:xfrm>
        <a:prstGeom prst="rect">
          <a:avLst/>
        </a:prstGeom>
      </xdr:spPr>
    </xdr:pic>
    <xdr:clientData/>
  </xdr:twoCellAnchor>
  <xdr:twoCellAnchor editAs="oneCell">
    <xdr:from>
      <xdr:col>5</xdr:col>
      <xdr:colOff>1238250</xdr:colOff>
      <xdr:row>9</xdr:row>
      <xdr:rowOff>581025</xdr:rowOff>
    </xdr:from>
    <xdr:to>
      <xdr:col>11</xdr:col>
      <xdr:colOff>701040</xdr:colOff>
      <xdr:row>12</xdr:row>
      <xdr:rowOff>247650</xdr:rowOff>
    </xdr:to>
    <xdr:pic>
      <xdr:nvPicPr>
        <xdr:cNvPr id="2" name="图片 1" descr="M(520CU_HK]1KY9%OIWAE]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30975" y="4242435"/>
          <a:ext cx="4881245" cy="1025525"/>
        </a:xfrm>
        <a:prstGeom prst="rect">
          <a:avLst/>
        </a:prstGeom>
      </xdr:spPr>
    </xdr:pic>
    <xdr:clientData/>
  </xdr:twoCellAnchor>
  <xdr:twoCellAnchor editAs="oneCell">
    <xdr:from>
      <xdr:col>6</xdr:col>
      <xdr:colOff>1314450</xdr:colOff>
      <xdr:row>27</xdr:row>
      <xdr:rowOff>133350</xdr:rowOff>
    </xdr:from>
    <xdr:to>
      <xdr:col>15</xdr:col>
      <xdr:colOff>595630</xdr:colOff>
      <xdr:row>69</xdr:row>
      <xdr:rowOff>76200</xdr:rowOff>
    </xdr:to>
    <xdr:pic>
      <xdr:nvPicPr>
        <xdr:cNvPr id="4" name="图片 3" descr="3W]WL9M~[@FYDUGBI9TA9~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063230" y="8100060"/>
          <a:ext cx="6689090" cy="7143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1238250</xdr:colOff>
      <xdr:row>9</xdr:row>
      <xdr:rowOff>581025</xdr:rowOff>
    </xdr:from>
    <xdr:to>
      <xdr:col>11</xdr:col>
      <xdr:colOff>701040</xdr:colOff>
      <xdr:row>12</xdr:row>
      <xdr:rowOff>247650</xdr:rowOff>
    </xdr:to>
    <xdr:pic>
      <xdr:nvPicPr>
        <xdr:cNvPr id="3" name="图片 2" descr="M(520CU_HK]1KY9%OIWAE]Q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0975" y="4242435"/>
          <a:ext cx="4881245" cy="1025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19050</xdr:rowOff>
    </xdr:from>
    <xdr:to>
      <xdr:col>11</xdr:col>
      <xdr:colOff>24130</xdr:colOff>
      <xdr:row>71</xdr:row>
      <xdr:rowOff>38100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8912860"/>
          <a:ext cx="10734675" cy="7562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336550</xdr:colOff>
      <xdr:row>27</xdr:row>
      <xdr:rowOff>57150</xdr:rowOff>
    </xdr:from>
    <xdr:to>
      <xdr:col>16</xdr:col>
      <xdr:colOff>2441575</xdr:colOff>
      <xdr:row>86</xdr:row>
      <xdr:rowOff>22225</xdr:rowOff>
    </xdr:to>
    <xdr:pic>
      <xdr:nvPicPr>
        <xdr:cNvPr id="2" name="图片 1" descr="f86ddfde48d2418b74fe7067680e83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047730" y="8950960"/>
          <a:ext cx="6244590" cy="10080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1238250</xdr:colOff>
      <xdr:row>9</xdr:row>
      <xdr:rowOff>581025</xdr:rowOff>
    </xdr:from>
    <xdr:to>
      <xdr:col>11</xdr:col>
      <xdr:colOff>701040</xdr:colOff>
      <xdr:row>12</xdr:row>
      <xdr:rowOff>247650</xdr:rowOff>
    </xdr:to>
    <xdr:pic>
      <xdr:nvPicPr>
        <xdr:cNvPr id="2" name="图片 1" descr="M(520CU_HK]1KY9%OIWAE]Q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30975" y="4242435"/>
          <a:ext cx="4881245" cy="1025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76200</xdr:rowOff>
    </xdr:from>
    <xdr:to>
      <xdr:col>8</xdr:col>
      <xdr:colOff>227330</xdr:colOff>
      <xdr:row>59</xdr:row>
      <xdr:rowOff>28575</xdr:rowOff>
    </xdr:to>
    <xdr:pic>
      <xdr:nvPicPr>
        <xdr:cNvPr id="5" name="图片 4" descr="Cache_7af5a90d3e8abaea.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294110"/>
          <a:ext cx="8677275" cy="5438775"/>
        </a:xfrm>
        <a:prstGeom prst="rect">
          <a:avLst/>
        </a:prstGeom>
      </xdr:spPr>
    </xdr:pic>
    <xdr:clientData/>
  </xdr:twoCellAnchor>
  <xdr:twoCellAnchor editAs="oneCell">
    <xdr:from>
      <xdr:col>4</xdr:col>
      <xdr:colOff>1219200</xdr:colOff>
      <xdr:row>17</xdr:row>
      <xdr:rowOff>19050</xdr:rowOff>
    </xdr:from>
    <xdr:to>
      <xdr:col>6</xdr:col>
      <xdr:colOff>1251585</xdr:colOff>
      <xdr:row>19</xdr:row>
      <xdr:rowOff>57150</xdr:rowOff>
    </xdr:to>
    <xdr:pic>
      <xdr:nvPicPr>
        <xdr:cNvPr id="6" name="图片 5" descr="L[]A~K`US]WC_GS@VGEEIKM"/>
        <xdr:cNvPicPr>
          <a:picLocks noChangeAspect="1"/>
        </xdr:cNvPicPr>
      </xdr:nvPicPr>
      <xdr:blipFill>
        <a:blip r:embed="rId3"/>
        <a:srcRect r="34773" b="5714"/>
        <a:stretch>
          <a:fillRect/>
        </a:stretch>
      </xdr:blipFill>
      <xdr:spPr>
        <a:xfrm>
          <a:off x="5080635" y="7211060"/>
          <a:ext cx="2919730" cy="952500"/>
        </a:xfrm>
        <a:prstGeom prst="rect">
          <a:avLst/>
        </a:prstGeom>
      </xdr:spPr>
    </xdr:pic>
    <xdr:clientData/>
  </xdr:twoCellAnchor>
  <xdr:twoCellAnchor editAs="oneCell">
    <xdr:from>
      <xdr:col>8</xdr:col>
      <xdr:colOff>47625</xdr:colOff>
      <xdr:row>27</xdr:row>
      <xdr:rowOff>123825</xdr:rowOff>
    </xdr:from>
    <xdr:to>
      <xdr:col>15</xdr:col>
      <xdr:colOff>599440</xdr:colOff>
      <xdr:row>86</xdr:row>
      <xdr:rowOff>66675</xdr:rowOff>
    </xdr:to>
    <xdr:pic>
      <xdr:nvPicPr>
        <xdr:cNvPr id="3" name="图片 2" descr="aebd8d1748c9a9378f16086a04f74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498205" y="11341735"/>
          <a:ext cx="6257925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6">
        <v>12620</v>
      </c>
      <c r="R2" s="67" t="s">
        <v>5</v>
      </c>
      <c r="S2" s="67"/>
      <c r="T2" s="87">
        <v>2020018</v>
      </c>
      <c r="U2" s="8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2514618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9" t="s">
        <v>13</v>
      </c>
      <c r="S3" s="90"/>
      <c r="T3" s="91" t="s">
        <v>14</v>
      </c>
      <c r="U3" s="9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9" t="s">
        <v>20</v>
      </c>
      <c r="R4" s="9" t="s">
        <v>21</v>
      </c>
      <c r="S4" s="69" t="s">
        <v>22</v>
      </c>
      <c r="T4" s="92" t="s">
        <v>23</v>
      </c>
      <c r="U4" s="93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4" t="s">
        <v>30</v>
      </c>
      <c r="R5" s="95"/>
      <c r="S5" s="95"/>
      <c r="T5" s="92" t="s">
        <v>31</v>
      </c>
      <c r="U5" s="96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7" t="s">
        <v>38</v>
      </c>
      <c r="R6" s="98"/>
      <c r="S6" s="98"/>
      <c r="T6" s="92"/>
      <c r="U6" s="9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7" t="s">
        <v>46</v>
      </c>
      <c r="L7" s="67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92"/>
      <c r="U7" s="9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45">
        <v>1</v>
      </c>
      <c r="B8" s="125">
        <v>44161</v>
      </c>
      <c r="C8" s="47"/>
      <c r="D8" s="75">
        <v>150000</v>
      </c>
      <c r="E8" s="48" t="s">
        <v>51</v>
      </c>
      <c r="F8" s="127" t="s">
        <v>52</v>
      </c>
      <c r="G8" s="75"/>
      <c r="H8" s="115"/>
      <c r="I8" s="75"/>
      <c r="J8" s="50"/>
      <c r="K8" s="45"/>
      <c r="L8" s="45"/>
      <c r="M8" s="75"/>
      <c r="N8" s="77" t="s">
        <v>53</v>
      </c>
      <c r="O8" s="121"/>
      <c r="P8" s="105"/>
      <c r="Q8" s="124" t="s">
        <v>54</v>
      </c>
      <c r="R8" s="105">
        <v>150000</v>
      </c>
      <c r="S8" s="105"/>
      <c r="T8" s="123">
        <v>150000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5"/>
      <c r="B9" s="125"/>
      <c r="C9" s="126"/>
      <c r="D9" s="113"/>
      <c r="E9" s="48"/>
      <c r="F9" s="48"/>
      <c r="G9" s="117"/>
      <c r="H9" s="115"/>
      <c r="I9" s="75"/>
      <c r="J9" s="50"/>
      <c r="K9" s="100"/>
      <c r="L9" s="100"/>
      <c r="M9" s="75"/>
      <c r="N9" s="77"/>
      <c r="O9" s="121"/>
      <c r="P9" s="105"/>
      <c r="Q9" s="124"/>
      <c r="R9" s="105"/>
      <c r="S9" s="105"/>
      <c r="T9" s="123"/>
      <c r="U9" s="7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5"/>
      <c r="B10" s="125"/>
      <c r="C10" s="47"/>
      <c r="D10" s="113"/>
      <c r="E10" s="48"/>
      <c r="F10" s="48"/>
      <c r="G10" s="117"/>
      <c r="H10" s="115"/>
      <c r="I10" s="75"/>
      <c r="J10" s="114"/>
      <c r="K10" s="45"/>
      <c r="L10" s="45"/>
      <c r="M10" s="75"/>
      <c r="N10" s="77"/>
      <c r="O10" s="121"/>
      <c r="P10" s="105"/>
      <c r="Q10" s="124"/>
      <c r="R10" s="105"/>
      <c r="S10" s="105"/>
      <c r="T10" s="123"/>
      <c r="U10" s="7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5"/>
      <c r="B11" s="125"/>
      <c r="C11" s="126"/>
      <c r="D11" s="113"/>
      <c r="E11" s="48"/>
      <c r="F11" s="48"/>
      <c r="G11" s="114"/>
      <c r="H11" s="115"/>
      <c r="I11" s="75"/>
      <c r="J11" s="50"/>
      <c r="K11" s="100"/>
      <c r="L11" s="100"/>
      <c r="M11" s="75"/>
      <c r="N11" s="77"/>
      <c r="O11" s="128"/>
      <c r="P11" s="129"/>
      <c r="Q11" s="124"/>
      <c r="R11" s="105"/>
      <c r="S11" s="105"/>
      <c r="T11" s="123"/>
      <c r="U11" s="7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5"/>
      <c r="B12" s="125"/>
      <c r="C12" s="47"/>
      <c r="D12" s="113"/>
      <c r="E12" s="127"/>
      <c r="F12" s="48"/>
      <c r="G12" s="114"/>
      <c r="H12" s="115"/>
      <c r="I12" s="75"/>
      <c r="J12" s="114"/>
      <c r="K12" s="45"/>
      <c r="L12" s="45"/>
      <c r="M12" s="75"/>
      <c r="N12" s="77"/>
      <c r="O12" s="121"/>
      <c r="P12" s="105"/>
      <c r="Q12" s="124"/>
      <c r="R12" s="105"/>
      <c r="S12" s="105"/>
      <c r="T12" s="123"/>
      <c r="U12" s="7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9"/>
      <c r="E13" s="24"/>
      <c r="F13" s="24"/>
      <c r="G13" s="32"/>
      <c r="H13" s="27"/>
      <c r="I13" s="26"/>
      <c r="J13" s="32"/>
      <c r="K13" s="71"/>
      <c r="L13" s="71"/>
      <c r="M13" s="26"/>
      <c r="N13" s="69"/>
      <c r="O13" s="74"/>
      <c r="P13" s="73"/>
      <c r="Q13" s="99"/>
      <c r="R13" s="9"/>
      <c r="S13" s="9"/>
      <c r="T13" s="23"/>
      <c r="U13" s="7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22"/>
      <c r="D14" s="29"/>
      <c r="E14" s="24"/>
      <c r="F14" s="24"/>
      <c r="G14" s="32"/>
      <c r="H14" s="27"/>
      <c r="I14" s="26"/>
      <c r="J14" s="32"/>
      <c r="K14" s="20"/>
      <c r="L14" s="20"/>
      <c r="M14" s="26"/>
      <c r="N14" s="69"/>
      <c r="O14" s="70"/>
      <c r="P14" s="9"/>
      <c r="Q14" s="101"/>
      <c r="R14" s="9"/>
      <c r="S14" s="9"/>
      <c r="T14" s="23"/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5"/>
      <c r="B15" s="38"/>
      <c r="C15" s="47"/>
      <c r="D15" s="116"/>
      <c r="E15" s="48"/>
      <c r="F15" s="48"/>
      <c r="G15" s="114"/>
      <c r="H15" s="115"/>
      <c r="I15" s="75"/>
      <c r="J15" s="114"/>
      <c r="K15" s="100"/>
      <c r="L15" s="100"/>
      <c r="M15" s="75"/>
      <c r="N15" s="77"/>
      <c r="O15" s="121"/>
      <c r="P15" s="105"/>
      <c r="Q15" s="124"/>
      <c r="R15" s="105"/>
      <c r="S15" s="105"/>
      <c r="T15" s="123"/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5"/>
      <c r="B16" s="112"/>
      <c r="C16" s="47"/>
      <c r="D16" s="40"/>
      <c r="E16" s="48"/>
      <c r="F16" s="48"/>
      <c r="G16" s="117"/>
      <c r="H16" s="115"/>
      <c r="I16" s="75"/>
      <c r="J16" s="75"/>
      <c r="K16" s="45"/>
      <c r="L16" s="45"/>
      <c r="M16" s="75"/>
      <c r="N16" s="77"/>
      <c r="O16" s="75"/>
      <c r="P16" s="77"/>
      <c r="Q16" s="122"/>
      <c r="R16" s="105"/>
      <c r="S16" s="105"/>
      <c r="T16" s="106"/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53"/>
      <c r="C17" s="22"/>
      <c r="D17" s="36"/>
      <c r="E17" s="68"/>
      <c r="F17" s="118"/>
      <c r="G17" s="54"/>
      <c r="H17" s="119"/>
      <c r="I17" s="26"/>
      <c r="J17" s="26"/>
      <c r="K17" s="26"/>
      <c r="L17" s="26"/>
      <c r="M17" s="26"/>
      <c r="N17" s="69"/>
      <c r="O17" s="26"/>
      <c r="P17" s="69"/>
      <c r="Q17" s="101"/>
      <c r="R17" s="9"/>
      <c r="S17" s="9"/>
      <c r="T17" s="103"/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53"/>
      <c r="C18" s="22"/>
      <c r="D18" s="36"/>
      <c r="E18" s="24"/>
      <c r="F18" s="24"/>
      <c r="G18" s="54"/>
      <c r="H18" s="55"/>
      <c r="I18" s="26"/>
      <c r="J18" s="26"/>
      <c r="K18" s="68"/>
      <c r="L18" s="68"/>
      <c r="M18" s="26"/>
      <c r="N18" s="69"/>
      <c r="O18" s="26"/>
      <c r="P18" s="69"/>
      <c r="Q18" s="101"/>
      <c r="R18" s="9"/>
      <c r="S18" s="9"/>
      <c r="T18" s="103"/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53"/>
      <c r="C19" s="120"/>
      <c r="D19" s="36"/>
      <c r="E19" s="68"/>
      <c r="F19" s="118"/>
      <c r="G19" s="54"/>
      <c r="H19" s="119"/>
      <c r="I19" s="26"/>
      <c r="J19" s="26"/>
      <c r="K19" s="26"/>
      <c r="L19" s="26"/>
      <c r="M19" s="26"/>
      <c r="N19" s="69"/>
      <c r="O19" s="26"/>
      <c r="P19" s="69"/>
      <c r="Q19" s="108"/>
      <c r="R19" s="9"/>
      <c r="S19" s="9"/>
      <c r="T19" s="103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53"/>
      <c r="C20" s="22"/>
      <c r="D20" s="36"/>
      <c r="E20" s="24"/>
      <c r="F20" s="24"/>
      <c r="G20" s="54"/>
      <c r="H20" s="55"/>
      <c r="I20" s="26"/>
      <c r="J20" s="26"/>
      <c r="K20" s="26"/>
      <c r="L20" s="26"/>
      <c r="M20" s="26"/>
      <c r="N20" s="69"/>
      <c r="O20" s="26"/>
      <c r="P20" s="69"/>
      <c r="Q20" s="108"/>
      <c r="R20" s="9"/>
      <c r="S20" s="9"/>
      <c r="T20" s="103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53"/>
      <c r="C21" s="22"/>
      <c r="D21" s="36"/>
      <c r="E21" s="24"/>
      <c r="F21" s="24"/>
      <c r="G21" s="54"/>
      <c r="H21" s="55"/>
      <c r="I21" s="26"/>
      <c r="J21" s="26"/>
      <c r="K21" s="26"/>
      <c r="L21" s="26"/>
      <c r="M21" s="26"/>
      <c r="N21" s="69"/>
      <c r="O21" s="26"/>
      <c r="P21" s="69"/>
      <c r="Q21" s="108"/>
      <c r="R21" s="9"/>
      <c r="S21" s="9"/>
      <c r="T21" s="103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5"/>
      <c r="B22" s="46"/>
      <c r="C22" s="47"/>
      <c r="D22" s="40"/>
      <c r="E22" s="48"/>
      <c r="F22" s="48"/>
      <c r="G22" s="43"/>
      <c r="H22" s="44"/>
      <c r="I22" s="75"/>
      <c r="J22" s="75"/>
      <c r="K22" s="75"/>
      <c r="L22" s="75"/>
      <c r="M22" s="75"/>
      <c r="N22" s="77"/>
      <c r="O22" s="75"/>
      <c r="P22" s="77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5"/>
      <c r="B23" s="46"/>
      <c r="C23" s="47"/>
      <c r="D23" s="40"/>
      <c r="E23" s="48"/>
      <c r="F23" s="48"/>
      <c r="G23" s="43"/>
      <c r="H23" s="44"/>
      <c r="I23" s="75"/>
      <c r="J23" s="75"/>
      <c r="K23" s="75"/>
      <c r="L23" s="75"/>
      <c r="M23" s="75"/>
      <c r="N23" s="77"/>
      <c r="O23" s="75"/>
      <c r="P23" s="77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5"/>
      <c r="B24" s="46"/>
      <c r="C24" s="47"/>
      <c r="D24" s="40"/>
      <c r="E24" s="48"/>
      <c r="F24" s="48"/>
      <c r="G24" s="43"/>
      <c r="H24" s="44"/>
      <c r="I24" s="75"/>
      <c r="J24" s="75"/>
      <c r="K24" s="75"/>
      <c r="L24" s="75"/>
      <c r="M24" s="75"/>
      <c r="N24" s="77"/>
      <c r="O24" s="75"/>
      <c r="P24" s="77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6">
        <f>SUM(C8:C24)</f>
        <v>0</v>
      </c>
      <c r="D25" s="57">
        <f>SUM(D8:D24)</f>
        <v>150000</v>
      </c>
      <c r="E25" s="58"/>
      <c r="F25" s="58"/>
      <c r="G25" s="58"/>
      <c r="H25" s="56" t="s">
        <v>56</v>
      </c>
      <c r="I25" s="70">
        <f>SUM(I8:I24)</f>
        <v>0</v>
      </c>
      <c r="J25" s="58"/>
      <c r="K25" s="70">
        <f>SUM(K8:K17)</f>
        <v>0</v>
      </c>
      <c r="L25" s="70"/>
      <c r="M25" s="70">
        <f>SUM(M8:M24)</f>
        <v>0</v>
      </c>
      <c r="N25" s="56" t="s">
        <v>56</v>
      </c>
      <c r="O25" s="70">
        <f>SUM(O8:O24)</f>
        <v>0</v>
      </c>
      <c r="P25" s="56" t="s">
        <v>56</v>
      </c>
      <c r="Q25" s="56" t="s">
        <v>56</v>
      </c>
      <c r="R25" s="56"/>
      <c r="S25" s="56"/>
      <c r="T25" s="70">
        <f>SUM(T8:T24)</f>
        <v>150000</v>
      </c>
      <c r="U25" s="109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57</v>
      </c>
      <c r="B26" s="59"/>
      <c r="C26" s="59" t="s">
        <v>58</v>
      </c>
      <c r="D26" s="59"/>
      <c r="E26" s="59"/>
      <c r="F26" s="60">
        <f>O26</f>
        <v>150000</v>
      </c>
      <c r="G26" s="61"/>
      <c r="H26" s="62" t="s">
        <v>59</v>
      </c>
      <c r="I26" s="78"/>
      <c r="J26" s="78"/>
      <c r="K26" s="78"/>
      <c r="L26" s="78"/>
      <c r="M26" s="79"/>
      <c r="N26" s="59" t="s">
        <v>60</v>
      </c>
      <c r="O26" s="80">
        <v>150000</v>
      </c>
      <c r="P26" s="81"/>
      <c r="Q26" s="81"/>
      <c r="R26" s="81"/>
      <c r="S26" s="81"/>
      <c r="T26" s="81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61</v>
      </c>
      <c r="D27" s="59"/>
      <c r="E27" s="59"/>
      <c r="F27" s="60">
        <v>0</v>
      </c>
      <c r="G27" s="61"/>
      <c r="H27" s="63"/>
      <c r="I27" s="82"/>
      <c r="J27" s="82"/>
      <c r="K27" s="82"/>
      <c r="L27" s="82"/>
      <c r="M27" s="83"/>
      <c r="N27" s="59" t="s">
        <v>62</v>
      </c>
      <c r="O27" s="84">
        <f>O26</f>
        <v>150000</v>
      </c>
      <c r="P27" s="85"/>
      <c r="Q27" s="85"/>
      <c r="R27" s="85"/>
      <c r="S27" s="85"/>
      <c r="T27" s="85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F59" sqref="F59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6">
        <v>12620</v>
      </c>
      <c r="R2" s="67" t="s">
        <v>5</v>
      </c>
      <c r="S2" s="67"/>
      <c r="T2" s="87">
        <v>2020018</v>
      </c>
      <c r="U2" s="8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2514618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9" t="s">
        <v>13</v>
      </c>
      <c r="S3" s="90"/>
      <c r="T3" s="91" t="s">
        <v>14</v>
      </c>
      <c r="U3" s="9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9" t="s">
        <v>20</v>
      </c>
      <c r="R4" s="9" t="s">
        <v>21</v>
      </c>
      <c r="S4" s="69" t="s">
        <v>22</v>
      </c>
      <c r="T4" s="92" t="s">
        <v>23</v>
      </c>
      <c r="U4" s="93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4" t="s">
        <v>30</v>
      </c>
      <c r="R5" s="95"/>
      <c r="S5" s="95"/>
      <c r="T5" s="92" t="s">
        <v>31</v>
      </c>
      <c r="U5" s="96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7" t="s">
        <v>38</v>
      </c>
      <c r="R6" s="98"/>
      <c r="S6" s="98"/>
      <c r="T6" s="92"/>
      <c r="U6" s="9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7" t="s">
        <v>46</v>
      </c>
      <c r="L7" s="67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92"/>
      <c r="U7" s="9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44161</v>
      </c>
      <c r="C8" s="22"/>
      <c r="D8" s="26">
        <v>150000</v>
      </c>
      <c r="E8" s="24" t="s">
        <v>51</v>
      </c>
      <c r="F8" s="25" t="s">
        <v>52</v>
      </c>
      <c r="G8" s="26"/>
      <c r="H8" s="27"/>
      <c r="I8" s="26"/>
      <c r="J8" s="68"/>
      <c r="K8" s="20"/>
      <c r="L8" s="20"/>
      <c r="M8" s="26"/>
      <c r="N8" s="69" t="s">
        <v>53</v>
      </c>
      <c r="O8" s="70"/>
      <c r="P8" s="9"/>
      <c r="Q8" s="99" t="s">
        <v>54</v>
      </c>
      <c r="R8" s="9">
        <v>150000</v>
      </c>
      <c r="S8" s="9"/>
      <c r="T8" s="23">
        <v>150000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5">
        <v>2</v>
      </c>
      <c r="B9" s="125">
        <v>44234</v>
      </c>
      <c r="C9" s="126">
        <v>652630.3</v>
      </c>
      <c r="D9" s="113"/>
      <c r="E9" s="48"/>
      <c r="F9" s="48"/>
      <c r="G9" s="117"/>
      <c r="H9" s="115">
        <v>0.02</v>
      </c>
      <c r="I9" s="75">
        <v>13052.61</v>
      </c>
      <c r="J9" s="50" t="s">
        <v>63</v>
      </c>
      <c r="K9" s="100">
        <v>11174.05</v>
      </c>
      <c r="L9" s="100" t="s">
        <v>64</v>
      </c>
      <c r="M9" s="75">
        <v>5000</v>
      </c>
      <c r="N9" s="77" t="s">
        <v>65</v>
      </c>
      <c r="O9" s="121"/>
      <c r="P9" s="105"/>
      <c r="Q9" s="124" t="s">
        <v>66</v>
      </c>
      <c r="R9" s="105">
        <v>293975</v>
      </c>
      <c r="S9" s="105">
        <v>293975</v>
      </c>
      <c r="T9" s="123">
        <v>293975</v>
      </c>
      <c r="U9" s="7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5"/>
      <c r="B10" s="125"/>
      <c r="C10" s="47"/>
      <c r="D10" s="113"/>
      <c r="E10" s="48"/>
      <c r="F10" s="48"/>
      <c r="G10" s="117"/>
      <c r="H10" s="115"/>
      <c r="I10" s="75">
        <v>-13052.61</v>
      </c>
      <c r="J10" s="50" t="s">
        <v>67</v>
      </c>
      <c r="K10" s="45">
        <v>-11174.05</v>
      </c>
      <c r="L10" s="45" t="s">
        <v>67</v>
      </c>
      <c r="M10" s="75">
        <v>200</v>
      </c>
      <c r="N10" s="77" t="s">
        <v>68</v>
      </c>
      <c r="O10" s="121"/>
      <c r="P10" s="105"/>
      <c r="Q10" s="124" t="s">
        <v>69</v>
      </c>
      <c r="R10" s="105">
        <v>358655.3</v>
      </c>
      <c r="S10" s="105">
        <v>358655.3</v>
      </c>
      <c r="T10" s="123">
        <v>358655.3</v>
      </c>
      <c r="U10" s="7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5"/>
      <c r="B11" s="125"/>
      <c r="C11" s="126"/>
      <c r="D11" s="113"/>
      <c r="E11" s="48"/>
      <c r="F11" s="48"/>
      <c r="G11" s="114"/>
      <c r="H11" s="115"/>
      <c r="I11" s="75"/>
      <c r="J11" s="50"/>
      <c r="K11" s="100"/>
      <c r="L11" s="100"/>
      <c r="M11" s="75">
        <v>500</v>
      </c>
      <c r="N11" s="77" t="s">
        <v>70</v>
      </c>
      <c r="O11" s="128"/>
      <c r="P11" s="129"/>
      <c r="Q11" s="124"/>
      <c r="R11" s="105"/>
      <c r="S11" s="105"/>
      <c r="T11" s="123"/>
      <c r="U11" s="7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5"/>
      <c r="B12" s="125"/>
      <c r="C12" s="47"/>
      <c r="D12" s="113"/>
      <c r="E12" s="127"/>
      <c r="F12" s="48"/>
      <c r="G12" s="114"/>
      <c r="H12" s="115"/>
      <c r="I12" s="75"/>
      <c r="J12" s="114"/>
      <c r="K12" s="45"/>
      <c r="L12" s="45"/>
      <c r="M12" s="75">
        <v>4500</v>
      </c>
      <c r="N12" s="77" t="s">
        <v>71</v>
      </c>
      <c r="O12" s="121"/>
      <c r="P12" s="105"/>
      <c r="Q12" s="124"/>
      <c r="R12" s="105"/>
      <c r="S12" s="105"/>
      <c r="T12" s="123"/>
      <c r="U12" s="7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9"/>
      <c r="E13" s="24"/>
      <c r="F13" s="24"/>
      <c r="G13" s="32"/>
      <c r="H13" s="27"/>
      <c r="I13" s="26"/>
      <c r="J13" s="32"/>
      <c r="K13" s="71"/>
      <c r="L13" s="71"/>
      <c r="M13" s="75">
        <v>-10200</v>
      </c>
      <c r="N13" s="77" t="s">
        <v>67</v>
      </c>
      <c r="O13" s="74"/>
      <c r="P13" s="73"/>
      <c r="Q13" s="99"/>
      <c r="R13" s="9"/>
      <c r="S13" s="9"/>
      <c r="T13" s="23"/>
      <c r="U13" s="7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3"/>
      <c r="C14" s="22"/>
      <c r="D14" s="29"/>
      <c r="E14" s="24"/>
      <c r="F14" s="24"/>
      <c r="G14" s="32"/>
      <c r="H14" s="27"/>
      <c r="I14" s="26"/>
      <c r="J14" s="32"/>
      <c r="K14" s="20"/>
      <c r="L14" s="20"/>
      <c r="M14" s="26"/>
      <c r="N14" s="69"/>
      <c r="O14" s="70"/>
      <c r="P14" s="9"/>
      <c r="Q14" s="101"/>
      <c r="R14" s="9"/>
      <c r="S14" s="9"/>
      <c r="T14" s="23"/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5"/>
      <c r="B15" s="38"/>
      <c r="C15" s="47"/>
      <c r="D15" s="116"/>
      <c r="E15" s="48"/>
      <c r="F15" s="48"/>
      <c r="G15" s="114"/>
      <c r="H15" s="115"/>
      <c r="I15" s="75"/>
      <c r="J15" s="114"/>
      <c r="K15" s="100"/>
      <c r="L15" s="100"/>
      <c r="M15" s="75"/>
      <c r="N15" s="77"/>
      <c r="O15" s="121"/>
      <c r="P15" s="105"/>
      <c r="Q15" s="124"/>
      <c r="R15" s="105"/>
      <c r="S15" s="105"/>
      <c r="T15" s="123"/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5"/>
      <c r="B16" s="112"/>
      <c r="C16" s="47"/>
      <c r="D16" s="40"/>
      <c r="E16" s="48"/>
      <c r="F16" s="48"/>
      <c r="G16" s="117"/>
      <c r="H16" s="115"/>
      <c r="I16" s="75"/>
      <c r="J16" s="75"/>
      <c r="K16" s="45"/>
      <c r="L16" s="45"/>
      <c r="M16" s="75"/>
      <c r="N16" s="77"/>
      <c r="O16" s="75"/>
      <c r="P16" s="77"/>
      <c r="Q16" s="122"/>
      <c r="R16" s="105"/>
      <c r="S16" s="105"/>
      <c r="T16" s="106"/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53"/>
      <c r="C17" s="22"/>
      <c r="D17" s="36"/>
      <c r="E17" s="68"/>
      <c r="F17" s="118"/>
      <c r="G17" s="54"/>
      <c r="H17" s="119"/>
      <c r="I17" s="26"/>
      <c r="J17" s="26"/>
      <c r="K17" s="26"/>
      <c r="L17" s="26"/>
      <c r="M17" s="26"/>
      <c r="N17" s="69"/>
      <c r="O17" s="26"/>
      <c r="P17" s="69"/>
      <c r="Q17" s="101"/>
      <c r="R17" s="9"/>
      <c r="S17" s="9"/>
      <c r="T17" s="103"/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53"/>
      <c r="C18" s="22"/>
      <c r="D18" s="36"/>
      <c r="E18" s="24"/>
      <c r="F18" s="24"/>
      <c r="G18" s="54"/>
      <c r="H18" s="55"/>
      <c r="I18" s="26"/>
      <c r="J18" s="26"/>
      <c r="K18" s="68"/>
      <c r="L18" s="68"/>
      <c r="M18" s="26"/>
      <c r="N18" s="69"/>
      <c r="O18" s="26"/>
      <c r="P18" s="69"/>
      <c r="Q18" s="101"/>
      <c r="R18" s="9"/>
      <c r="S18" s="9"/>
      <c r="T18" s="103"/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53"/>
      <c r="C19" s="120"/>
      <c r="D19" s="36"/>
      <c r="E19" s="68"/>
      <c r="F19" s="118"/>
      <c r="G19" s="54"/>
      <c r="H19" s="119"/>
      <c r="I19" s="26"/>
      <c r="J19" s="26"/>
      <c r="K19" s="26"/>
      <c r="L19" s="26"/>
      <c r="M19" s="26"/>
      <c r="N19" s="69"/>
      <c r="O19" s="26"/>
      <c r="P19" s="69"/>
      <c r="Q19" s="108"/>
      <c r="R19" s="9"/>
      <c r="S19" s="9"/>
      <c r="T19" s="103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53"/>
      <c r="C20" s="22"/>
      <c r="D20" s="36"/>
      <c r="E20" s="24"/>
      <c r="F20" s="24"/>
      <c r="G20" s="54"/>
      <c r="H20" s="55"/>
      <c r="I20" s="26"/>
      <c r="J20" s="26"/>
      <c r="K20" s="26"/>
      <c r="L20" s="26"/>
      <c r="M20" s="26"/>
      <c r="N20" s="69"/>
      <c r="O20" s="26"/>
      <c r="P20" s="69"/>
      <c r="Q20" s="108"/>
      <c r="R20" s="9"/>
      <c r="S20" s="9"/>
      <c r="T20" s="103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53"/>
      <c r="C21" s="22"/>
      <c r="D21" s="36"/>
      <c r="E21" s="24"/>
      <c r="F21" s="24"/>
      <c r="G21" s="54"/>
      <c r="H21" s="55"/>
      <c r="I21" s="26"/>
      <c r="J21" s="26"/>
      <c r="K21" s="26"/>
      <c r="L21" s="26"/>
      <c r="M21" s="26"/>
      <c r="N21" s="69"/>
      <c r="O21" s="26"/>
      <c r="P21" s="69"/>
      <c r="Q21" s="108"/>
      <c r="R21" s="9"/>
      <c r="S21" s="9"/>
      <c r="T21" s="103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5"/>
      <c r="B22" s="46"/>
      <c r="C22" s="47"/>
      <c r="D22" s="40"/>
      <c r="E22" s="48"/>
      <c r="F22" s="48"/>
      <c r="G22" s="43"/>
      <c r="H22" s="44"/>
      <c r="I22" s="75"/>
      <c r="J22" s="75"/>
      <c r="K22" s="75"/>
      <c r="L22" s="75"/>
      <c r="M22" s="75"/>
      <c r="N22" s="77"/>
      <c r="O22" s="75"/>
      <c r="P22" s="77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5"/>
      <c r="B23" s="46"/>
      <c r="C23" s="47"/>
      <c r="D23" s="40"/>
      <c r="E23" s="48"/>
      <c r="F23" s="48"/>
      <c r="G23" s="43"/>
      <c r="H23" s="44"/>
      <c r="I23" s="75"/>
      <c r="J23" s="75"/>
      <c r="K23" s="75"/>
      <c r="L23" s="75"/>
      <c r="M23" s="75"/>
      <c r="N23" s="77"/>
      <c r="O23" s="75"/>
      <c r="P23" s="77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5"/>
      <c r="B24" s="46"/>
      <c r="C24" s="47"/>
      <c r="D24" s="40"/>
      <c r="E24" s="48"/>
      <c r="F24" s="48"/>
      <c r="G24" s="43"/>
      <c r="H24" s="44"/>
      <c r="I24" s="75"/>
      <c r="J24" s="75"/>
      <c r="K24" s="75"/>
      <c r="L24" s="75"/>
      <c r="M24" s="75"/>
      <c r="N24" s="77"/>
      <c r="O24" s="75"/>
      <c r="P24" s="77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6">
        <f>SUM(C8:C24)</f>
        <v>652630.3</v>
      </c>
      <c r="D25" s="57">
        <f>SUM(D8:D24)</f>
        <v>150000</v>
      </c>
      <c r="E25" s="58"/>
      <c r="F25" s="58"/>
      <c r="G25" s="58"/>
      <c r="H25" s="56" t="s">
        <v>56</v>
      </c>
      <c r="I25" s="70">
        <f>SUM(I8:I24)</f>
        <v>0</v>
      </c>
      <c r="J25" s="58"/>
      <c r="K25" s="70">
        <f>SUM(K8:K17)</f>
        <v>0</v>
      </c>
      <c r="L25" s="70"/>
      <c r="M25" s="70">
        <f>SUM(M8:M24)</f>
        <v>0</v>
      </c>
      <c r="N25" s="56" t="s">
        <v>56</v>
      </c>
      <c r="O25" s="70">
        <f>SUM(O8:O24)</f>
        <v>0</v>
      </c>
      <c r="P25" s="56" t="s">
        <v>56</v>
      </c>
      <c r="Q25" s="56" t="s">
        <v>56</v>
      </c>
      <c r="R25" s="56"/>
      <c r="S25" s="56"/>
      <c r="T25" s="70">
        <f>SUM(T8:T24)</f>
        <v>802630.3</v>
      </c>
      <c r="U25" s="109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57</v>
      </c>
      <c r="B26" s="59"/>
      <c r="C26" s="59" t="s">
        <v>58</v>
      </c>
      <c r="D26" s="59"/>
      <c r="E26" s="59"/>
      <c r="F26" s="60">
        <f>O26</f>
        <v>652630.3</v>
      </c>
      <c r="G26" s="61"/>
      <c r="H26" s="62" t="s">
        <v>59</v>
      </c>
      <c r="I26" s="78"/>
      <c r="J26" s="78"/>
      <c r="K26" s="78"/>
      <c r="L26" s="78"/>
      <c r="M26" s="79"/>
      <c r="N26" s="59" t="s">
        <v>60</v>
      </c>
      <c r="O26" s="80">
        <f>T9+T10</f>
        <v>652630.3</v>
      </c>
      <c r="P26" s="81"/>
      <c r="Q26" s="81"/>
      <c r="R26" s="81"/>
      <c r="S26" s="81"/>
      <c r="T26" s="81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61</v>
      </c>
      <c r="D27" s="59"/>
      <c r="E27" s="59"/>
      <c r="F27" s="60">
        <v>0</v>
      </c>
      <c r="G27" s="61"/>
      <c r="H27" s="63"/>
      <c r="I27" s="82"/>
      <c r="J27" s="82"/>
      <c r="K27" s="82"/>
      <c r="L27" s="82"/>
      <c r="M27" s="83"/>
      <c r="N27" s="59" t="s">
        <v>62</v>
      </c>
      <c r="O27" s="84">
        <f>O26</f>
        <v>652630.3</v>
      </c>
      <c r="P27" s="85"/>
      <c r="Q27" s="85"/>
      <c r="R27" s="85"/>
      <c r="S27" s="85"/>
      <c r="T27" s="85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8" workbookViewId="0">
      <selection activeCell="U25" sqref="U2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6">
        <v>12620</v>
      </c>
      <c r="R2" s="67" t="s">
        <v>5</v>
      </c>
      <c r="S2" s="67"/>
      <c r="T2" s="87">
        <v>2020018</v>
      </c>
      <c r="U2" s="8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2514618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9" t="s">
        <v>13</v>
      </c>
      <c r="S3" s="90"/>
      <c r="T3" s="91" t="s">
        <v>14</v>
      </c>
      <c r="U3" s="9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9" t="s">
        <v>20</v>
      </c>
      <c r="R4" s="9" t="s">
        <v>21</v>
      </c>
      <c r="S4" s="69" t="s">
        <v>22</v>
      </c>
      <c r="T4" s="92" t="s">
        <v>23</v>
      </c>
      <c r="U4" s="93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4" t="s">
        <v>30</v>
      </c>
      <c r="R5" s="95"/>
      <c r="S5" s="95"/>
      <c r="T5" s="92" t="s">
        <v>31</v>
      </c>
      <c r="U5" s="96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7" t="s">
        <v>38</v>
      </c>
      <c r="R6" s="98"/>
      <c r="S6" s="98"/>
      <c r="T6" s="92"/>
      <c r="U6" s="9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7" t="s">
        <v>46</v>
      </c>
      <c r="L7" s="67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92"/>
      <c r="U7" s="9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44161</v>
      </c>
      <c r="C8" s="22"/>
      <c r="D8" s="26">
        <v>150000</v>
      </c>
      <c r="E8" s="24" t="s">
        <v>51</v>
      </c>
      <c r="F8" s="25" t="s">
        <v>52</v>
      </c>
      <c r="G8" s="26"/>
      <c r="H8" s="27"/>
      <c r="I8" s="26"/>
      <c r="J8" s="68"/>
      <c r="K8" s="20"/>
      <c r="L8" s="20"/>
      <c r="M8" s="26"/>
      <c r="N8" s="69" t="s">
        <v>53</v>
      </c>
      <c r="O8" s="70"/>
      <c r="P8" s="9"/>
      <c r="Q8" s="99" t="s">
        <v>54</v>
      </c>
      <c r="R8" s="9">
        <v>150000</v>
      </c>
      <c r="S8" s="9"/>
      <c r="T8" s="23">
        <v>150000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44234</v>
      </c>
      <c r="C9" s="31">
        <v>652630.3</v>
      </c>
      <c r="D9" s="29"/>
      <c r="E9" s="24"/>
      <c r="F9" s="24"/>
      <c r="G9" s="30"/>
      <c r="H9" s="27">
        <v>0.02</v>
      </c>
      <c r="I9" s="26">
        <v>13052.61</v>
      </c>
      <c r="J9" s="68" t="s">
        <v>63</v>
      </c>
      <c r="K9" s="71">
        <v>11174.05</v>
      </c>
      <c r="L9" s="71" t="s">
        <v>64</v>
      </c>
      <c r="M9" s="26">
        <v>5000</v>
      </c>
      <c r="N9" s="69" t="s">
        <v>65</v>
      </c>
      <c r="O9" s="70"/>
      <c r="P9" s="9"/>
      <c r="Q9" s="99" t="s">
        <v>66</v>
      </c>
      <c r="R9" s="9">
        <v>293975</v>
      </c>
      <c r="S9" s="9">
        <v>293975</v>
      </c>
      <c r="T9" s="23">
        <v>293975</v>
      </c>
      <c r="U9" s="7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/>
      <c r="B10" s="21"/>
      <c r="C10" s="22"/>
      <c r="D10" s="29"/>
      <c r="E10" s="24"/>
      <c r="F10" s="24"/>
      <c r="G10" s="30"/>
      <c r="H10" s="27"/>
      <c r="I10" s="26">
        <v>-13052.61</v>
      </c>
      <c r="J10" s="68" t="s">
        <v>67</v>
      </c>
      <c r="K10" s="20">
        <v>-11174.05</v>
      </c>
      <c r="L10" s="20" t="s">
        <v>67</v>
      </c>
      <c r="M10" s="26">
        <v>200</v>
      </c>
      <c r="N10" s="69" t="s">
        <v>68</v>
      </c>
      <c r="O10" s="70"/>
      <c r="P10" s="9"/>
      <c r="Q10" s="99" t="s">
        <v>69</v>
      </c>
      <c r="R10" s="9">
        <v>358655.3</v>
      </c>
      <c r="S10" s="9">
        <v>358655.3</v>
      </c>
      <c r="T10" s="23">
        <v>358655.3</v>
      </c>
      <c r="U10" s="7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31"/>
      <c r="D11" s="29"/>
      <c r="E11" s="24"/>
      <c r="F11" s="24"/>
      <c r="G11" s="32"/>
      <c r="H11" s="27"/>
      <c r="I11" s="26"/>
      <c r="J11" s="68"/>
      <c r="K11" s="71"/>
      <c r="L11" s="71"/>
      <c r="M11" s="26">
        <v>500</v>
      </c>
      <c r="N11" s="69" t="s">
        <v>70</v>
      </c>
      <c r="O11" s="72"/>
      <c r="P11" s="73"/>
      <c r="Q11" s="99"/>
      <c r="R11" s="9"/>
      <c r="S11" s="9"/>
      <c r="T11" s="23"/>
      <c r="U11" s="7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20"/>
      <c r="B12" s="21"/>
      <c r="C12" s="22"/>
      <c r="D12" s="29"/>
      <c r="E12" s="25"/>
      <c r="F12" s="24"/>
      <c r="G12" s="32"/>
      <c r="H12" s="27"/>
      <c r="I12" s="26"/>
      <c r="J12" s="32"/>
      <c r="K12" s="20"/>
      <c r="L12" s="20"/>
      <c r="M12" s="26">
        <v>4500</v>
      </c>
      <c r="N12" s="69" t="s">
        <v>71</v>
      </c>
      <c r="O12" s="70"/>
      <c r="P12" s="9"/>
      <c r="Q12" s="99"/>
      <c r="R12" s="9"/>
      <c r="S12" s="9"/>
      <c r="T12" s="23"/>
      <c r="U12" s="7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9"/>
      <c r="E13" s="24"/>
      <c r="F13" s="24"/>
      <c r="G13" s="32"/>
      <c r="H13" s="27"/>
      <c r="I13" s="26"/>
      <c r="J13" s="32"/>
      <c r="K13" s="71"/>
      <c r="L13" s="71"/>
      <c r="M13" s="26">
        <v>-10200</v>
      </c>
      <c r="N13" s="69" t="s">
        <v>67</v>
      </c>
      <c r="O13" s="74"/>
      <c r="P13" s="73"/>
      <c r="Q13" s="99"/>
      <c r="R13" s="9"/>
      <c r="S13" s="9"/>
      <c r="T13" s="23"/>
      <c r="U13" s="7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5">
        <v>3</v>
      </c>
      <c r="B14" s="112">
        <v>44234</v>
      </c>
      <c r="C14" s="47">
        <v>377192.7</v>
      </c>
      <c r="D14" s="113"/>
      <c r="E14" s="48"/>
      <c r="F14" s="48"/>
      <c r="G14" s="114"/>
      <c r="H14" s="115">
        <v>0.02</v>
      </c>
      <c r="I14" s="75">
        <v>7543.84</v>
      </c>
      <c r="J14" s="50" t="s">
        <v>63</v>
      </c>
      <c r="K14" s="45">
        <v>0</v>
      </c>
      <c r="L14" s="45"/>
      <c r="M14" s="75"/>
      <c r="N14" s="77"/>
      <c r="O14" s="121"/>
      <c r="P14" s="105"/>
      <c r="Q14" s="122" t="s">
        <v>72</v>
      </c>
      <c r="R14" s="105"/>
      <c r="S14" s="105"/>
      <c r="T14" s="123">
        <v>100</v>
      </c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6" customHeight="1" spans="1:16384">
      <c r="A15" s="45"/>
      <c r="B15" s="38"/>
      <c r="C15" s="47"/>
      <c r="D15" s="116"/>
      <c r="E15" s="48"/>
      <c r="F15" s="48"/>
      <c r="G15" s="114"/>
      <c r="H15" s="115"/>
      <c r="I15" s="75">
        <v>-7543.84</v>
      </c>
      <c r="J15" s="50" t="s">
        <v>73</v>
      </c>
      <c r="K15" s="100"/>
      <c r="L15" s="100"/>
      <c r="M15" s="75"/>
      <c r="N15" s="77"/>
      <c r="O15" s="121"/>
      <c r="P15" s="105"/>
      <c r="Q15" s="124" t="s">
        <v>74</v>
      </c>
      <c r="R15" s="105"/>
      <c r="S15" s="105"/>
      <c r="T15" s="123">
        <v>360</v>
      </c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5"/>
      <c r="B16" s="112"/>
      <c r="C16" s="47"/>
      <c r="D16" s="40"/>
      <c r="E16" s="48"/>
      <c r="F16" s="48"/>
      <c r="G16" s="117"/>
      <c r="H16" s="115"/>
      <c r="I16" s="75"/>
      <c r="J16" s="75"/>
      <c r="K16" s="45"/>
      <c r="L16" s="45"/>
      <c r="M16" s="75"/>
      <c r="N16" s="77"/>
      <c r="O16" s="75"/>
      <c r="P16" s="77"/>
      <c r="Q16" s="122" t="s">
        <v>75</v>
      </c>
      <c r="R16" s="105"/>
      <c r="S16" s="105"/>
      <c r="T16" s="106">
        <v>257700</v>
      </c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0"/>
      <c r="B17" s="53"/>
      <c r="C17" s="22"/>
      <c r="D17" s="36"/>
      <c r="E17" s="68"/>
      <c r="F17" s="118"/>
      <c r="G17" s="54"/>
      <c r="H17" s="119"/>
      <c r="I17" s="26"/>
      <c r="J17" s="26"/>
      <c r="K17" s="26"/>
      <c r="L17" s="26"/>
      <c r="M17" s="26"/>
      <c r="N17" s="69"/>
      <c r="O17" s="26"/>
      <c r="P17" s="69"/>
      <c r="Q17" s="101"/>
      <c r="R17" s="9"/>
      <c r="S17" s="9"/>
      <c r="T17" s="103"/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53"/>
      <c r="C18" s="22"/>
      <c r="D18" s="36"/>
      <c r="E18" s="24"/>
      <c r="F18" s="24"/>
      <c r="G18" s="54"/>
      <c r="H18" s="55"/>
      <c r="I18" s="26"/>
      <c r="J18" s="26"/>
      <c r="K18" s="68"/>
      <c r="L18" s="68"/>
      <c r="M18" s="26"/>
      <c r="N18" s="69"/>
      <c r="O18" s="26"/>
      <c r="P18" s="69"/>
      <c r="Q18" s="101"/>
      <c r="R18" s="9"/>
      <c r="S18" s="9"/>
      <c r="T18" s="103"/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0"/>
      <c r="B19" s="53"/>
      <c r="C19" s="120"/>
      <c r="D19" s="36"/>
      <c r="E19" s="68"/>
      <c r="F19" s="118"/>
      <c r="G19" s="54"/>
      <c r="H19" s="119"/>
      <c r="I19" s="26"/>
      <c r="J19" s="26"/>
      <c r="K19" s="26"/>
      <c r="L19" s="26"/>
      <c r="M19" s="26"/>
      <c r="N19" s="69"/>
      <c r="O19" s="26"/>
      <c r="P19" s="69"/>
      <c r="Q19" s="108"/>
      <c r="R19" s="9"/>
      <c r="S19" s="9"/>
      <c r="T19" s="103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53"/>
      <c r="C20" s="22"/>
      <c r="D20" s="36"/>
      <c r="E20" s="24"/>
      <c r="F20" s="24"/>
      <c r="G20" s="54"/>
      <c r="H20" s="55"/>
      <c r="I20" s="26"/>
      <c r="J20" s="26"/>
      <c r="K20" s="26"/>
      <c r="L20" s="26"/>
      <c r="M20" s="26"/>
      <c r="N20" s="69"/>
      <c r="O20" s="26"/>
      <c r="P20" s="69"/>
      <c r="Q20" s="108"/>
      <c r="R20" s="9"/>
      <c r="S20" s="9"/>
      <c r="T20" s="103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53"/>
      <c r="C21" s="22"/>
      <c r="D21" s="36"/>
      <c r="E21" s="24"/>
      <c r="F21" s="24"/>
      <c r="G21" s="54"/>
      <c r="H21" s="55"/>
      <c r="I21" s="26"/>
      <c r="J21" s="26"/>
      <c r="K21" s="26"/>
      <c r="L21" s="26"/>
      <c r="M21" s="26"/>
      <c r="N21" s="69"/>
      <c r="O21" s="26"/>
      <c r="P21" s="69"/>
      <c r="Q21" s="108"/>
      <c r="R21" s="9"/>
      <c r="S21" s="9"/>
      <c r="T21" s="103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5"/>
      <c r="B22" s="46"/>
      <c r="C22" s="47"/>
      <c r="D22" s="40"/>
      <c r="E22" s="48"/>
      <c r="F22" s="48"/>
      <c r="G22" s="43"/>
      <c r="H22" s="44"/>
      <c r="I22" s="75"/>
      <c r="J22" s="75"/>
      <c r="K22" s="75"/>
      <c r="L22" s="75"/>
      <c r="M22" s="75"/>
      <c r="N22" s="77"/>
      <c r="O22" s="75"/>
      <c r="P22" s="77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5"/>
      <c r="B23" s="46"/>
      <c r="C23" s="47"/>
      <c r="D23" s="40"/>
      <c r="E23" s="48"/>
      <c r="F23" s="48"/>
      <c r="G23" s="43"/>
      <c r="H23" s="44"/>
      <c r="I23" s="75"/>
      <c r="J23" s="75"/>
      <c r="K23" s="75"/>
      <c r="L23" s="75"/>
      <c r="M23" s="75"/>
      <c r="N23" s="77"/>
      <c r="O23" s="75"/>
      <c r="P23" s="77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5"/>
      <c r="B24" s="46"/>
      <c r="C24" s="47"/>
      <c r="D24" s="40"/>
      <c r="E24" s="48"/>
      <c r="F24" s="48"/>
      <c r="G24" s="43"/>
      <c r="H24" s="44"/>
      <c r="I24" s="75"/>
      <c r="J24" s="75"/>
      <c r="K24" s="75"/>
      <c r="L24" s="75"/>
      <c r="M24" s="75"/>
      <c r="N24" s="77"/>
      <c r="O24" s="75"/>
      <c r="P24" s="77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6">
        <f>SUM(C8:C24)</f>
        <v>1029823</v>
      </c>
      <c r="D25" s="57">
        <f>SUM(D8:D24)</f>
        <v>150000</v>
      </c>
      <c r="E25" s="58"/>
      <c r="F25" s="58"/>
      <c r="G25" s="58"/>
      <c r="H25" s="56" t="s">
        <v>56</v>
      </c>
      <c r="I25" s="70">
        <f>SUM(I8:I24)</f>
        <v>0</v>
      </c>
      <c r="J25" s="58"/>
      <c r="K25" s="70">
        <f>SUM(K8:K17)</f>
        <v>0</v>
      </c>
      <c r="L25" s="70"/>
      <c r="M25" s="70">
        <f>SUM(M8:M24)</f>
        <v>0</v>
      </c>
      <c r="N25" s="56" t="s">
        <v>56</v>
      </c>
      <c r="O25" s="70">
        <f>SUM(O8:O24)</f>
        <v>0</v>
      </c>
      <c r="P25" s="56" t="s">
        <v>56</v>
      </c>
      <c r="Q25" s="56" t="s">
        <v>56</v>
      </c>
      <c r="R25" s="56"/>
      <c r="S25" s="56"/>
      <c r="T25" s="70">
        <f>SUM(T8:T24)</f>
        <v>1060790.3</v>
      </c>
      <c r="U25" s="109">
        <f>D25+C25-T25-I25-K25-M25-O25</f>
        <v>119032.7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57</v>
      </c>
      <c r="B26" s="59"/>
      <c r="C26" s="59" t="s">
        <v>58</v>
      </c>
      <c r="D26" s="59"/>
      <c r="E26" s="59"/>
      <c r="F26" s="60">
        <f>O26</f>
        <v>257700</v>
      </c>
      <c r="G26" s="61"/>
      <c r="H26" s="62" t="s">
        <v>59</v>
      </c>
      <c r="I26" s="78"/>
      <c r="J26" s="78"/>
      <c r="K26" s="78"/>
      <c r="L26" s="78"/>
      <c r="M26" s="79"/>
      <c r="N26" s="59" t="s">
        <v>60</v>
      </c>
      <c r="O26" s="80">
        <v>257700</v>
      </c>
      <c r="P26" s="81"/>
      <c r="Q26" s="81"/>
      <c r="R26" s="81"/>
      <c r="S26" s="81"/>
      <c r="T26" s="81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61</v>
      </c>
      <c r="D27" s="59"/>
      <c r="E27" s="59"/>
      <c r="F27" s="60">
        <v>0</v>
      </c>
      <c r="G27" s="61"/>
      <c r="H27" s="63"/>
      <c r="I27" s="82"/>
      <c r="J27" s="82"/>
      <c r="K27" s="82"/>
      <c r="L27" s="82"/>
      <c r="M27" s="83"/>
      <c r="N27" s="59" t="s">
        <v>62</v>
      </c>
      <c r="O27" s="84">
        <f>O26</f>
        <v>257700</v>
      </c>
      <c r="P27" s="85"/>
      <c r="Q27" s="85"/>
      <c r="R27" s="85"/>
      <c r="S27" s="85"/>
      <c r="T27" s="85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G5" workbookViewId="0">
      <selection activeCell="Q17" sqref="Q1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5"/>
      <c r="J2" s="7"/>
      <c r="K2" s="7"/>
      <c r="L2" s="7"/>
      <c r="M2" s="7"/>
      <c r="N2" s="7"/>
      <c r="O2" s="66" t="s">
        <v>4</v>
      </c>
      <c r="P2" s="66"/>
      <c r="Q2" s="86">
        <v>12620</v>
      </c>
      <c r="R2" s="67" t="s">
        <v>5</v>
      </c>
      <c r="S2" s="67"/>
      <c r="T2" s="87">
        <v>2020018</v>
      </c>
      <c r="U2" s="8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2514618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76</v>
      </c>
      <c r="K3" s="20"/>
      <c r="L3" s="20"/>
      <c r="M3" s="20"/>
      <c r="N3" s="20"/>
      <c r="O3" s="6" t="s">
        <v>11</v>
      </c>
      <c r="P3" s="6"/>
      <c r="Q3" s="20" t="s">
        <v>12</v>
      </c>
      <c r="R3" s="89" t="s">
        <v>13</v>
      </c>
      <c r="S3" s="90"/>
      <c r="T3" s="91" t="s">
        <v>14</v>
      </c>
      <c r="U3" s="9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9" t="s">
        <v>20</v>
      </c>
      <c r="R4" s="9" t="s">
        <v>21</v>
      </c>
      <c r="S4" s="69" t="s">
        <v>22</v>
      </c>
      <c r="T4" s="92" t="s">
        <v>23</v>
      </c>
      <c r="U4" s="93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4" t="s">
        <v>30</v>
      </c>
      <c r="R5" s="95"/>
      <c r="S5" s="95"/>
      <c r="T5" s="92" t="s">
        <v>31</v>
      </c>
      <c r="U5" s="96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7" t="s">
        <v>38</v>
      </c>
      <c r="R6" s="98"/>
      <c r="S6" s="98"/>
      <c r="T6" s="92"/>
      <c r="U6" s="9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7" t="s">
        <v>46</v>
      </c>
      <c r="L7" s="67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92"/>
      <c r="U7" s="9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44161</v>
      </c>
      <c r="C8" s="22"/>
      <c r="D8" s="23">
        <v>150000</v>
      </c>
      <c r="E8" s="24" t="s">
        <v>51</v>
      </c>
      <c r="F8" s="25" t="s">
        <v>52</v>
      </c>
      <c r="G8" s="26"/>
      <c r="H8" s="27"/>
      <c r="I8" s="26"/>
      <c r="J8" s="68"/>
      <c r="K8" s="20"/>
      <c r="L8" s="20"/>
      <c r="M8" s="26"/>
      <c r="N8" s="69" t="s">
        <v>53</v>
      </c>
      <c r="O8" s="70"/>
      <c r="P8" s="9"/>
      <c r="Q8" s="99" t="s">
        <v>54</v>
      </c>
      <c r="R8" s="9">
        <v>150000</v>
      </c>
      <c r="S8" s="9"/>
      <c r="T8" s="23">
        <v>150000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44234</v>
      </c>
      <c r="C9" s="28">
        <v>652630.3</v>
      </c>
      <c r="D9" s="29"/>
      <c r="E9" s="24"/>
      <c r="F9" s="24"/>
      <c r="G9" s="30"/>
      <c r="H9" s="27">
        <v>0.02</v>
      </c>
      <c r="I9" s="26">
        <v>13052.61</v>
      </c>
      <c r="J9" s="68" t="s">
        <v>63</v>
      </c>
      <c r="K9" s="71">
        <v>11174.05</v>
      </c>
      <c r="L9" s="71" t="s">
        <v>64</v>
      </c>
      <c r="M9" s="26">
        <v>5000</v>
      </c>
      <c r="N9" s="69" t="s">
        <v>65</v>
      </c>
      <c r="O9" s="70"/>
      <c r="P9" s="9"/>
      <c r="Q9" s="99" t="s">
        <v>66</v>
      </c>
      <c r="R9" s="9">
        <v>293975</v>
      </c>
      <c r="S9" s="9">
        <v>293975</v>
      </c>
      <c r="T9" s="23">
        <v>293975</v>
      </c>
      <c r="U9" s="7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/>
      <c r="B10" s="21"/>
      <c r="C10" s="22"/>
      <c r="D10" s="29"/>
      <c r="E10" s="24"/>
      <c r="F10" s="24"/>
      <c r="G10" s="30"/>
      <c r="H10" s="27"/>
      <c r="I10" s="26">
        <v>-13052.61</v>
      </c>
      <c r="J10" s="68" t="s">
        <v>67</v>
      </c>
      <c r="K10" s="20">
        <v>-11174.05</v>
      </c>
      <c r="L10" s="20" t="s">
        <v>67</v>
      </c>
      <c r="M10" s="26">
        <v>200</v>
      </c>
      <c r="N10" s="69" t="s">
        <v>68</v>
      </c>
      <c r="O10" s="70"/>
      <c r="P10" s="9"/>
      <c r="Q10" s="99" t="s">
        <v>69</v>
      </c>
      <c r="R10" s="9">
        <v>877800</v>
      </c>
      <c r="S10" s="9">
        <v>358655.3</v>
      </c>
      <c r="T10" s="23">
        <v>358655.3</v>
      </c>
      <c r="U10" s="7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31"/>
      <c r="D11" s="29"/>
      <c r="E11" s="24"/>
      <c r="F11" s="24"/>
      <c r="G11" s="32"/>
      <c r="H11" s="27"/>
      <c r="I11" s="26"/>
      <c r="J11" s="68"/>
      <c r="K11" s="71"/>
      <c r="L11" s="71"/>
      <c r="M11" s="26">
        <v>500</v>
      </c>
      <c r="N11" s="69" t="s">
        <v>70</v>
      </c>
      <c r="O11" s="72"/>
      <c r="P11" s="73"/>
      <c r="Q11" s="99"/>
      <c r="R11" s="9"/>
      <c r="S11" s="9"/>
      <c r="T11" s="23"/>
      <c r="U11" s="7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20"/>
      <c r="B12" s="21"/>
      <c r="C12" s="22"/>
      <c r="D12" s="29"/>
      <c r="E12" s="25"/>
      <c r="F12" s="24"/>
      <c r="G12" s="32"/>
      <c r="H12" s="27"/>
      <c r="I12" s="26"/>
      <c r="J12" s="32"/>
      <c r="K12" s="20"/>
      <c r="L12" s="20"/>
      <c r="M12" s="26">
        <v>4500</v>
      </c>
      <c r="N12" s="69" t="s">
        <v>71</v>
      </c>
      <c r="O12" s="70"/>
      <c r="P12" s="9"/>
      <c r="Q12" s="99"/>
      <c r="R12" s="9"/>
      <c r="S12" s="9"/>
      <c r="T12" s="23"/>
      <c r="U12" s="7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9"/>
      <c r="E13" s="24"/>
      <c r="F13" s="24"/>
      <c r="G13" s="32"/>
      <c r="H13" s="27"/>
      <c r="I13" s="26"/>
      <c r="J13" s="32"/>
      <c r="K13" s="71"/>
      <c r="L13" s="71"/>
      <c r="M13" s="26">
        <v>-10200</v>
      </c>
      <c r="N13" s="69" t="s">
        <v>67</v>
      </c>
      <c r="O13" s="74"/>
      <c r="P13" s="73"/>
      <c r="Q13" s="99"/>
      <c r="R13" s="9"/>
      <c r="S13" s="9"/>
      <c r="T13" s="23"/>
      <c r="U13" s="7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>
        <v>3</v>
      </c>
      <c r="B14" s="33">
        <v>44234</v>
      </c>
      <c r="C14" s="28">
        <v>377192.7</v>
      </c>
      <c r="D14" s="29"/>
      <c r="E14" s="24"/>
      <c r="F14" s="24"/>
      <c r="G14" s="32"/>
      <c r="H14" s="27">
        <v>0.02</v>
      </c>
      <c r="I14" s="26">
        <v>7543.84</v>
      </c>
      <c r="J14" s="68" t="s">
        <v>63</v>
      </c>
      <c r="K14" s="20">
        <v>0</v>
      </c>
      <c r="L14" s="20"/>
      <c r="M14" s="26"/>
      <c r="N14" s="69"/>
      <c r="O14" s="70"/>
      <c r="P14" s="9"/>
      <c r="Q14" s="101" t="s">
        <v>72</v>
      </c>
      <c r="R14" s="9"/>
      <c r="S14" s="9"/>
      <c r="T14" s="23">
        <v>100</v>
      </c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6" customHeight="1" spans="1:16384">
      <c r="A15" s="20"/>
      <c r="B15" s="34"/>
      <c r="C15" s="22"/>
      <c r="D15" s="35"/>
      <c r="E15" s="24"/>
      <c r="F15" s="24"/>
      <c r="G15" s="32"/>
      <c r="H15" s="27"/>
      <c r="I15" s="26">
        <v>-7543.84</v>
      </c>
      <c r="J15" s="68" t="s">
        <v>73</v>
      </c>
      <c r="K15" s="71"/>
      <c r="L15" s="71"/>
      <c r="M15" s="26"/>
      <c r="N15" s="69"/>
      <c r="O15" s="70"/>
      <c r="P15" s="9"/>
      <c r="Q15" s="99" t="s">
        <v>74</v>
      </c>
      <c r="R15" s="9"/>
      <c r="S15" s="9"/>
      <c r="T15" s="23">
        <v>360</v>
      </c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0"/>
      <c r="B16" s="33"/>
      <c r="C16" s="22"/>
      <c r="D16" s="36"/>
      <c r="E16" s="24"/>
      <c r="F16" s="24"/>
      <c r="G16" s="30"/>
      <c r="H16" s="27"/>
      <c r="I16" s="26"/>
      <c r="J16" s="26"/>
      <c r="K16" s="20"/>
      <c r="L16" s="20"/>
      <c r="M16" s="26"/>
      <c r="N16" s="69"/>
      <c r="O16" s="26"/>
      <c r="P16" s="69"/>
      <c r="Q16" s="101" t="s">
        <v>75</v>
      </c>
      <c r="R16" s="9"/>
      <c r="S16" s="9"/>
      <c r="T16" s="103">
        <v>257700</v>
      </c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37">
        <v>4</v>
      </c>
      <c r="B17" s="38">
        <v>44590</v>
      </c>
      <c r="C17" s="39">
        <v>692401</v>
      </c>
      <c r="D17" s="40"/>
      <c r="E17" s="41" t="s">
        <v>77</v>
      </c>
      <c r="F17" s="42" t="s">
        <v>78</v>
      </c>
      <c r="G17" s="43"/>
      <c r="H17" s="44">
        <v>0.02</v>
      </c>
      <c r="I17" s="75">
        <v>13848.02</v>
      </c>
      <c r="J17" s="75"/>
      <c r="K17" s="75">
        <v>6924.01</v>
      </c>
      <c r="L17" s="76" t="s">
        <v>79</v>
      </c>
      <c r="M17" s="75">
        <v>500</v>
      </c>
      <c r="N17" s="77" t="s">
        <v>70</v>
      </c>
      <c r="O17" s="75"/>
      <c r="P17" s="77"/>
      <c r="Q17" s="104" t="s">
        <v>80</v>
      </c>
      <c r="R17" s="105"/>
      <c r="S17" s="105"/>
      <c r="T17" s="106">
        <v>242300</v>
      </c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1" customHeight="1" spans="1:16384">
      <c r="A18" s="45"/>
      <c r="B18" s="46"/>
      <c r="C18" s="47"/>
      <c r="D18" s="40"/>
      <c r="E18" s="48"/>
      <c r="F18" s="48"/>
      <c r="G18" s="43"/>
      <c r="H18" s="44"/>
      <c r="I18" s="75">
        <v>-13848.02</v>
      </c>
      <c r="J18" s="75"/>
      <c r="K18" s="50">
        <v>381.14</v>
      </c>
      <c r="L18" s="50" t="s">
        <v>81</v>
      </c>
      <c r="M18" s="75">
        <v>200</v>
      </c>
      <c r="N18" s="77" t="s">
        <v>68</v>
      </c>
      <c r="O18" s="75"/>
      <c r="P18" s="77"/>
      <c r="Q18" s="104" t="s">
        <v>69</v>
      </c>
      <c r="R18" s="105">
        <v>877800</v>
      </c>
      <c r="S18" s="105">
        <v>940000</v>
      </c>
      <c r="T18" s="106">
        <v>569133.7</v>
      </c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45"/>
      <c r="B19" s="46"/>
      <c r="C19" s="49"/>
      <c r="D19" s="40"/>
      <c r="E19" s="50"/>
      <c r="F19" s="51"/>
      <c r="G19" s="43"/>
      <c r="H19" s="52"/>
      <c r="I19" s="75"/>
      <c r="J19" s="75"/>
      <c r="K19" s="75">
        <v>-7305.15</v>
      </c>
      <c r="L19" s="75"/>
      <c r="M19" s="75">
        <v>-700</v>
      </c>
      <c r="N19" s="77"/>
      <c r="O19" s="75"/>
      <c r="P19" s="77"/>
      <c r="Q19" s="104"/>
      <c r="R19" s="105"/>
      <c r="S19" s="105"/>
      <c r="T19" s="106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53"/>
      <c r="C20" s="22"/>
      <c r="D20" s="36"/>
      <c r="E20" s="24"/>
      <c r="F20" s="24"/>
      <c r="G20" s="54"/>
      <c r="H20" s="55"/>
      <c r="I20" s="26"/>
      <c r="J20" s="26"/>
      <c r="K20" s="26"/>
      <c r="L20" s="26"/>
      <c r="M20" s="26"/>
      <c r="N20" s="69"/>
      <c r="O20" s="26"/>
      <c r="P20" s="69"/>
      <c r="Q20" s="108"/>
      <c r="R20" s="9"/>
      <c r="S20" s="9"/>
      <c r="T20" s="103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53"/>
      <c r="C21" s="22"/>
      <c r="D21" s="36"/>
      <c r="E21" s="24"/>
      <c r="F21" s="24"/>
      <c r="G21" s="54"/>
      <c r="H21" s="55"/>
      <c r="I21" s="26"/>
      <c r="J21" s="26"/>
      <c r="K21" s="26"/>
      <c r="L21" s="26"/>
      <c r="M21" s="26"/>
      <c r="N21" s="69"/>
      <c r="O21" s="26"/>
      <c r="P21" s="69"/>
      <c r="Q21" s="108"/>
      <c r="R21" s="9"/>
      <c r="S21" s="9"/>
      <c r="T21" s="103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5"/>
      <c r="B22" s="46"/>
      <c r="C22" s="47"/>
      <c r="D22" s="40"/>
      <c r="E22" s="48"/>
      <c r="F22" s="48"/>
      <c r="G22" s="43"/>
      <c r="H22" s="44"/>
      <c r="I22" s="75"/>
      <c r="J22" s="75"/>
      <c r="K22" s="75"/>
      <c r="L22" s="75"/>
      <c r="M22" s="75"/>
      <c r="N22" s="77"/>
      <c r="O22" s="75"/>
      <c r="P22" s="77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5"/>
      <c r="B23" s="46"/>
      <c r="C23" s="47"/>
      <c r="D23" s="40"/>
      <c r="E23" s="48"/>
      <c r="F23" s="48"/>
      <c r="G23" s="43"/>
      <c r="H23" s="44"/>
      <c r="I23" s="75"/>
      <c r="J23" s="75"/>
      <c r="K23" s="75"/>
      <c r="L23" s="75"/>
      <c r="M23" s="75"/>
      <c r="N23" s="77"/>
      <c r="O23" s="75"/>
      <c r="P23" s="77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5"/>
      <c r="B24" s="46"/>
      <c r="C24" s="47"/>
      <c r="D24" s="40"/>
      <c r="E24" s="48"/>
      <c r="F24" s="48"/>
      <c r="G24" s="43"/>
      <c r="H24" s="44"/>
      <c r="I24" s="75"/>
      <c r="J24" s="75"/>
      <c r="K24" s="75"/>
      <c r="L24" s="75"/>
      <c r="M24" s="75"/>
      <c r="N24" s="77"/>
      <c r="O24" s="75"/>
      <c r="P24" s="77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6">
        <f>SUM(C8:C24)</f>
        <v>1722224</v>
      </c>
      <c r="D25" s="57">
        <f>SUM(D8:D24)</f>
        <v>150000</v>
      </c>
      <c r="E25" s="58"/>
      <c r="F25" s="58"/>
      <c r="G25" s="58"/>
      <c r="H25" s="56" t="s">
        <v>56</v>
      </c>
      <c r="I25" s="70">
        <f>SUM(I8:I24)</f>
        <v>0</v>
      </c>
      <c r="J25" s="58"/>
      <c r="K25" s="70">
        <f>SUM(K8:K24)</f>
        <v>0</v>
      </c>
      <c r="L25" s="70"/>
      <c r="M25" s="70">
        <f>SUM(M8:M24)</f>
        <v>0</v>
      </c>
      <c r="N25" s="56" t="s">
        <v>56</v>
      </c>
      <c r="O25" s="70">
        <f>SUM(O8:O24)</f>
        <v>0</v>
      </c>
      <c r="P25" s="56" t="s">
        <v>56</v>
      </c>
      <c r="Q25" s="56" t="s">
        <v>56</v>
      </c>
      <c r="R25" s="56"/>
      <c r="S25" s="56"/>
      <c r="T25" s="70">
        <f>SUM(T8:T24)</f>
        <v>1872224</v>
      </c>
      <c r="U25" s="109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57</v>
      </c>
      <c r="B26" s="59"/>
      <c r="C26" s="59" t="s">
        <v>58</v>
      </c>
      <c r="D26" s="59"/>
      <c r="E26" s="59"/>
      <c r="F26" s="60">
        <f>O26</f>
        <v>257700</v>
      </c>
      <c r="G26" s="61"/>
      <c r="H26" s="62" t="s">
        <v>59</v>
      </c>
      <c r="I26" s="78"/>
      <c r="J26" s="78"/>
      <c r="K26" s="78"/>
      <c r="L26" s="78"/>
      <c r="M26" s="79"/>
      <c r="N26" s="59" t="s">
        <v>60</v>
      </c>
      <c r="O26" s="80">
        <v>257700</v>
      </c>
      <c r="P26" s="81"/>
      <c r="Q26" s="81"/>
      <c r="R26" s="81"/>
      <c r="S26" s="81"/>
      <c r="T26" s="81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61</v>
      </c>
      <c r="D27" s="59"/>
      <c r="E27" s="59"/>
      <c r="F27" s="60">
        <v>0</v>
      </c>
      <c r="G27" s="61"/>
      <c r="H27" s="63"/>
      <c r="I27" s="82"/>
      <c r="J27" s="82"/>
      <c r="K27" s="82"/>
      <c r="L27" s="82"/>
      <c r="M27" s="83"/>
      <c r="N27" s="59" t="s">
        <v>62</v>
      </c>
      <c r="O27" s="84">
        <f>O26</f>
        <v>257700</v>
      </c>
      <c r="P27" s="85"/>
      <c r="Q27" s="85"/>
      <c r="R27" s="85"/>
      <c r="S27" s="85"/>
      <c r="T27" s="85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1-1</vt:lpstr>
      <vt:lpstr>1-2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2022-03-01T08:00:45Z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7E8AAB9516DA43E190AA82FDCC93F50D</vt:lpwstr>
  </property>
</Properties>
</file>