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第一次" sheetId="7" r:id="rId1"/>
    <sheet name="第二次" sheetId="8" r:id="rId2"/>
    <sheet name="2-1" sheetId="9" r:id="rId3"/>
    <sheet name="2-2" sheetId="10" r:id="rId4"/>
    <sheet name="3-1" sheetId="11" r:id="rId5"/>
  </sheets>
  <calcPr calcId="144525"/>
</workbook>
</file>

<file path=xl/sharedStrings.xml><?xml version="1.0" encoding="utf-8"?>
<sst xmlns="http://schemas.openxmlformats.org/spreadsheetml/2006/main" count="421" uniqueCount="81">
  <si>
    <t xml:space="preserve">工程款支付证书 </t>
  </si>
  <si>
    <t>工程名称</t>
  </si>
  <si>
    <t>庐江县柯坦柿树村马傍小型公益性建设工程</t>
  </si>
  <si>
    <t>建设单位</t>
  </si>
  <si>
    <t>ERP编号</t>
  </si>
  <si>
    <t>档案编号</t>
  </si>
  <si>
    <t>合同金额</t>
  </si>
  <si>
    <t>中标时间</t>
  </si>
  <si>
    <t>2020.4.30</t>
  </si>
  <si>
    <t>已提供工程资料</t>
  </si>
  <si>
    <t>中标通知书、施工合同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</si>
  <si>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</si>
  <si>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</si>
  <si>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</si>
  <si>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</si>
  <si>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</si>
  <si>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</si>
  <si>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</si>
  <si>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</si>
  <si>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</si>
  <si>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夏成东13866160006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</si>
  <si>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</si>
  <si>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</si>
  <si>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</si>
  <si>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</si>
  <si>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</si>
  <si>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</si>
  <si>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</si>
  <si>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</si>
  <si>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</si>
  <si>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</si>
  <si>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</si>
  <si>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</si>
  <si>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</si>
  <si>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</si>
  <si>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</si>
  <si>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</si>
  <si>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</si>
  <si>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</si>
  <si>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</si>
  <si>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</si>
  <si>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</si>
  <si>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</si>
  <si>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</si>
  <si>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</si>
  <si>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</si>
  <si>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</si>
  <si>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</si>
  <si>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</si>
  <si>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</si>
  <si>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</si>
  <si>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</si>
  <si>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175 257 190 682</t>
  </si>
  <si>
    <t>庐江县乐桥镇宏明建材经营部-商混
开户行：徽商银行庐江乐桥支行
账号：2230 2377 1911 0000 02</t>
  </si>
  <si>
    <t>所有费用下次工程款中扣除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</si>
  <si>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</si>
  <si>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</si>
  <si>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</si>
  <si>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</si>
  <si>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</si>
  <si>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</si>
  <si>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</si>
  <si>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</si>
  <si>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壹拾万元整</t>
  </si>
  <si>
    <t>转账费</t>
  </si>
  <si>
    <t>安徽普烁光电科技有限公司-路灯
开户行：中国工商银行合肥四牌楼支行
账号：1302 0101 0902 4288 672</t>
  </si>
  <si>
    <t>叁万玖仟陆佰元整</t>
  </si>
  <si>
    <t>庐江县隆帆黄沙经营部-黄沙
开户行：中国工商银行庐江支行
账号：1302 0710 0910 0335 855</t>
  </si>
  <si>
    <t>庐江县隆帆黄沙经营部-石子
开户行：中国工商银行庐江支行
账号：1302 0710 0910 0335 855</t>
  </si>
  <si>
    <t>庐江县友源工程机械租赁有限公司-机械租赁
开户行：中国工商银行庐江支行
账号：1302 0710 0910 0307 941</t>
  </si>
  <si>
    <t>贰拾陆万伍仟叁佰陆拾壹元贰角肆分</t>
  </si>
  <si>
    <t>公司借款</t>
  </si>
  <si>
    <t>转账费下次扣除</t>
  </si>
  <si>
    <t>后期算</t>
  </si>
  <si>
    <t>杨甫春-瓦工费
开户行：庐江农村商业银行柯坦支行
账号：6217 7883 0720 0547 561</t>
  </si>
  <si>
    <t>俞和平-机械租赁费
开户行：庐江农村商业银行柯坦支行
账号：6217 7883 6720 3129 254</t>
  </si>
  <si>
    <t>笪远和-瓦工费
开户行：中国邮政储蓄银行庐江县城西支行
账号：6217 9936 1001 0605 912</t>
  </si>
  <si>
    <t>李家宝-瓦工费
开户行：庐江农村商业银行柯坦支行
账号：6217 7886 6720 3190 025</t>
  </si>
  <si>
    <t>张厚社-小工费
开户行：中国工商银行庐江支行
账号：6215 5813 0201 1885 642</t>
  </si>
  <si>
    <t>徐继根-瓦工费
开户行：庐江农村商业银行柯坦支行
账号：6217 7883 6720 3271 999</t>
  </si>
  <si>
    <t>姜孝才-瓦工费
开户行：庐江农村商业银行柯坦支行
账号：6217 7883 6720 3324 590</t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</si>
</sst>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9" borderId="15" applyNumberFormat="0" applyAlignment="0" applyProtection="0">
      <alignment vertical="center"/>
    </xf>
    <xf numFmtId="44" fontId="15" fillId="0" borderId="0">
      <protection locked="0"/>
    </xf>
    <xf numFmtId="41" fontId="19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7" borderId="14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2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32" fillId="4" borderId="15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6" fillId="0" borderId="0">
      <protection locked="0"/>
    </xf>
  </cellStyleXfs>
  <cellXfs count="12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0" fontId="6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0" fontId="6" fillId="2" borderId="2" xfId="19" applyNumberFormat="1" applyFont="1" applyFill="1" applyBorder="1" applyAlignment="1" applyProtection="1">
      <alignment horizontal="center" vertical="center" wrapTex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9" fontId="6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0" fontId="7" fillId="0" borderId="2" xfId="0" applyNumberFormat="1" applyFont="1" applyFill="1" applyBorder="1" applyAlignment="1">
      <alignment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7" fillId="2" borderId="2" xfId="0" applyNumberFormat="1" applyFont="1" applyFill="1" applyBorder="1" applyAlignment="1">
      <alignment vertical="center"/>
    </xf>
    <xf numFmtId="179" fontId="6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8" fontId="7" fillId="0" borderId="6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179" fontId="0" fillId="2" borderId="2" xfId="0" applyNumberFormat="1" applyFont="1" applyFill="1" applyBorder="1" applyAlignment="1">
      <alignment vertical="center"/>
    </xf>
    <xf numFmtId="0" fontId="12" fillId="2" borderId="4" xfId="50" applyFont="1" applyFill="1" applyBorder="1" applyAlignment="1" applyProtection="1">
      <alignment horizontal="center" vertical="center" shrinkToFit="1"/>
    </xf>
    <xf numFmtId="178" fontId="7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9" fontId="15" fillId="0" borderId="2" xfId="0" applyNumberFormat="1" applyFont="1" applyFill="1" applyBorder="1" applyAlignment="1">
      <alignment horizontal="center" vertical="center"/>
    </xf>
    <xf numFmtId="182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82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vertical="center" shrinkToFit="1"/>
    </xf>
    <xf numFmtId="178" fontId="15" fillId="0" borderId="2" xfId="0" applyNumberFormat="1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vertical="center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152400</xdr:colOff>
      <xdr:row>28</xdr:row>
      <xdr:rowOff>67945</xdr:rowOff>
    </xdr:from>
    <xdr:to>
      <xdr:col>6</xdr:col>
      <xdr:colOff>944245</xdr:colOff>
      <xdr:row>51</xdr:row>
      <xdr:rowOff>40005</xdr:rowOff>
    </xdr:to>
    <xdr:pic>
      <xdr:nvPicPr>
        <xdr:cNvPr id="2" name="图片 1" descr="C(PG7CP@B~6IFJLGQ]{YO0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6085205"/>
          <a:ext cx="7540625" cy="39154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07067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5</xdr:col>
      <xdr:colOff>1165225</xdr:colOff>
      <xdr:row>7</xdr:row>
      <xdr:rowOff>511810</xdr:rowOff>
    </xdr:from>
    <xdr:to>
      <xdr:col>12</xdr:col>
      <xdr:colOff>32385</xdr:colOff>
      <xdr:row>9</xdr:row>
      <xdr:rowOff>120650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2954020"/>
          <a:ext cx="5022215" cy="7518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12020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12065</xdr:colOff>
      <xdr:row>27</xdr:row>
      <xdr:rowOff>123825</xdr:rowOff>
    </xdr:from>
    <xdr:to>
      <xdr:col>6</xdr:col>
      <xdr:colOff>1122045</xdr:colOff>
      <xdr:row>55</xdr:row>
      <xdr:rowOff>161925</xdr:rowOff>
    </xdr:to>
    <xdr:pic>
      <xdr:nvPicPr>
        <xdr:cNvPr id="2" name="图片 1" descr="4389157D5135444C48D440EC2EDDD26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065" y="11392535"/>
          <a:ext cx="7858760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13335</xdr:colOff>
      <xdr:row>7</xdr:row>
      <xdr:rowOff>474980</xdr:rowOff>
    </xdr:from>
    <xdr:to>
      <xdr:col>12</xdr:col>
      <xdr:colOff>19685</xdr:colOff>
      <xdr:row>9</xdr:row>
      <xdr:rowOff>36830</xdr:rowOff>
    </xdr:to>
    <xdr:pic>
      <xdr:nvPicPr>
        <xdr:cNvPr id="3" name="图片 2" descr="T[EVQFRPF}$L`25(MVH%$QY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62115" y="2917190"/>
          <a:ext cx="4705350" cy="7048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76200</xdr:rowOff>
    </xdr:from>
    <xdr:to>
      <xdr:col>5</xdr:col>
      <xdr:colOff>1409065</xdr:colOff>
      <xdr:row>56</xdr:row>
      <xdr:rowOff>47625</xdr:rowOff>
    </xdr:to>
    <xdr:pic>
      <xdr:nvPicPr>
        <xdr:cNvPr id="4" name="图片 3" descr="BM7{K5H{$1IH2}W)($4)BZ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2602210"/>
          <a:ext cx="6701155" cy="494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D2" workbookViewId="0">
      <selection activeCell="A9" sqref="A9:S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80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6" customHeight="1" spans="1:16384">
      <c r="A9" s="33">
        <v>2</v>
      </c>
      <c r="B9" s="118">
        <v>44006</v>
      </c>
      <c r="C9" s="119"/>
      <c r="D9" s="110"/>
      <c r="E9" s="37"/>
      <c r="F9" s="37"/>
      <c r="G9" s="124"/>
      <c r="H9" s="40"/>
      <c r="I9" s="76"/>
      <c r="J9" s="127"/>
      <c r="K9" s="77"/>
      <c r="L9" s="76"/>
      <c r="M9" s="78" t="s">
        <v>54</v>
      </c>
      <c r="N9" s="79"/>
      <c r="O9" s="80"/>
      <c r="P9" s="81" t="s">
        <v>53</v>
      </c>
      <c r="Q9" s="80">
        <v>318000</v>
      </c>
      <c r="R9" s="80"/>
      <c r="S9" s="103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29" customHeight="1" spans="1:16384">
      <c r="A10" s="21"/>
      <c r="B10" s="125"/>
      <c r="C10" s="23"/>
      <c r="D10" s="126"/>
      <c r="E10" s="120"/>
      <c r="F10" s="120"/>
      <c r="G10" s="30"/>
      <c r="H10" s="27"/>
      <c r="I10" s="24"/>
      <c r="J10" s="31"/>
      <c r="K10" s="21"/>
      <c r="L10" s="24"/>
      <c r="M10" s="65"/>
      <c r="N10" s="69"/>
      <c r="O10" s="9"/>
      <c r="P10" s="70"/>
      <c r="Q10" s="9"/>
      <c r="R10" s="9"/>
      <c r="S10" s="101"/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125"/>
      <c r="C11" s="28"/>
      <c r="D11" s="126"/>
      <c r="E11" s="120"/>
      <c r="F11" s="120"/>
      <c r="G11" s="31"/>
      <c r="H11" s="27"/>
      <c r="I11" s="24"/>
      <c r="J11" s="31"/>
      <c r="K11" s="71"/>
      <c r="L11" s="24"/>
      <c r="M11" s="65"/>
      <c r="N11" s="72"/>
      <c r="O11" s="73"/>
      <c r="P11" s="70"/>
      <c r="Q11" s="9"/>
      <c r="R11" s="9"/>
      <c r="S11" s="101"/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125"/>
      <c r="C12" s="23"/>
      <c r="D12" s="126"/>
      <c r="E12" s="120"/>
      <c r="F12" s="120"/>
      <c r="G12" s="31"/>
      <c r="H12" s="27"/>
      <c r="I12" s="24"/>
      <c r="J12" s="31"/>
      <c r="K12" s="21"/>
      <c r="L12" s="24"/>
      <c r="M12" s="65"/>
      <c r="N12" s="69"/>
      <c r="O12" s="9"/>
      <c r="P12" s="70"/>
      <c r="Q12" s="9"/>
      <c r="R12" s="9"/>
      <c r="S12" s="101"/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hidden="1" customHeight="1" spans="1:16384">
      <c r="A13" s="21"/>
      <c r="B13" s="22"/>
      <c r="C13" s="23"/>
      <c r="D13" s="29"/>
      <c r="E13" s="120"/>
      <c r="F13" s="120"/>
      <c r="G13" s="31"/>
      <c r="H13" s="27"/>
      <c r="I13" s="24"/>
      <c r="J13" s="31"/>
      <c r="K13" s="71"/>
      <c r="L13" s="24"/>
      <c r="M13" s="65"/>
      <c r="N13" s="74"/>
      <c r="O13" s="73"/>
      <c r="P13" s="70"/>
      <c r="Q13" s="9"/>
      <c r="R13" s="9"/>
      <c r="S13" s="101"/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hidden="1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hidden="1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hidden="1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300000</v>
      </c>
      <c r="D25" s="54">
        <f>SUM(D8:D24)</f>
        <v>0</v>
      </c>
      <c r="E25" s="55"/>
      <c r="F25" s="55"/>
      <c r="G25" s="55"/>
      <c r="H25" s="53" t="s">
        <v>56</v>
      </c>
      <c r="I25" s="69">
        <f>SUM(I8:I24)</f>
        <v>0</v>
      </c>
      <c r="J25" s="55"/>
      <c r="K25" s="69">
        <f>SUM(K8:K17)</f>
        <v>0</v>
      </c>
      <c r="L25" s="69">
        <f>SUM(L8:L24)</f>
        <v>0</v>
      </c>
      <c r="M25" s="53" t="s">
        <v>56</v>
      </c>
      <c r="N25" s="69">
        <f>SUM(N8:N24)</f>
        <v>0</v>
      </c>
      <c r="O25" s="53" t="s">
        <v>56</v>
      </c>
      <c r="P25" s="53" t="s">
        <v>56</v>
      </c>
      <c r="Q25" s="53"/>
      <c r="R25" s="53"/>
      <c r="S25" s="69">
        <f>SUM(S8:S24)</f>
        <v>300000</v>
      </c>
      <c r="T25" s="106">
        <f>D25+C25-S25-I25-K25-L25-N25</f>
        <v>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100000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100000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63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33">
        <v>3</v>
      </c>
      <c r="B10" s="118">
        <v>44013</v>
      </c>
      <c r="C10" s="35">
        <v>500000</v>
      </c>
      <c r="D10" s="110"/>
      <c r="E10" s="37" t="s">
        <v>51</v>
      </c>
      <c r="F10" s="38" t="s">
        <v>52</v>
      </c>
      <c r="G10" s="124"/>
      <c r="H10" s="40">
        <v>0.1</v>
      </c>
      <c r="I10" s="76">
        <v>80000</v>
      </c>
      <c r="J10" s="31"/>
      <c r="K10" s="33">
        <v>114588.76</v>
      </c>
      <c r="L10" s="76">
        <v>250</v>
      </c>
      <c r="M10" s="78" t="s">
        <v>64</v>
      </c>
      <c r="N10" s="79"/>
      <c r="O10" s="80"/>
      <c r="P10" s="81" t="s">
        <v>65</v>
      </c>
      <c r="Q10" s="80">
        <v>39600</v>
      </c>
      <c r="R10" s="80">
        <v>39600</v>
      </c>
      <c r="S10" s="103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29" customHeight="1" spans="1:16384">
      <c r="A11" s="21"/>
      <c r="B11" s="125"/>
      <c r="C11" s="28"/>
      <c r="D11" s="126"/>
      <c r="E11" s="120"/>
      <c r="F11" s="120"/>
      <c r="G11" s="31"/>
      <c r="H11" s="27"/>
      <c r="I11" s="24"/>
      <c r="J11" s="31"/>
      <c r="K11" s="71"/>
      <c r="L11" s="24"/>
      <c r="M11" s="65"/>
      <c r="N11" s="72"/>
      <c r="O11" s="73"/>
      <c r="P11" s="70"/>
      <c r="Q11" s="9"/>
      <c r="R11" s="9"/>
      <c r="S11" s="101"/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21"/>
      <c r="B12" s="125"/>
      <c r="C12" s="23"/>
      <c r="D12" s="126"/>
      <c r="E12" s="120"/>
      <c r="F12" s="120"/>
      <c r="G12" s="31"/>
      <c r="H12" s="27"/>
      <c r="I12" s="24"/>
      <c r="J12" s="31"/>
      <c r="K12" s="21"/>
      <c r="L12" s="24"/>
      <c r="M12" s="65"/>
      <c r="N12" s="69"/>
      <c r="O12" s="9"/>
      <c r="P12" s="70"/>
      <c r="Q12" s="9"/>
      <c r="R12" s="9"/>
      <c r="S12" s="101"/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21"/>
      <c r="B13" s="22"/>
      <c r="C13" s="23"/>
      <c r="D13" s="29"/>
      <c r="E13" s="120"/>
      <c r="F13" s="120"/>
      <c r="G13" s="31"/>
      <c r="H13" s="27"/>
      <c r="I13" s="24"/>
      <c r="J13" s="31"/>
      <c r="K13" s="71"/>
      <c r="L13" s="24"/>
      <c r="M13" s="65"/>
      <c r="N13" s="74"/>
      <c r="O13" s="73"/>
      <c r="P13" s="70"/>
      <c r="Q13" s="9"/>
      <c r="R13" s="9"/>
      <c r="S13" s="101"/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0</v>
      </c>
      <c r="E25" s="55"/>
      <c r="F25" s="55"/>
      <c r="G25" s="55"/>
      <c r="H25" s="53" t="s">
        <v>56</v>
      </c>
      <c r="I25" s="69">
        <f>SUM(I8:I24)</f>
        <v>80000</v>
      </c>
      <c r="J25" s="55"/>
      <c r="K25" s="69">
        <f>SUM(K8:K17)</f>
        <v>114588.76</v>
      </c>
      <c r="L25" s="69">
        <f>SUM(L8:L24)</f>
        <v>250</v>
      </c>
      <c r="M25" s="53" t="s">
        <v>56</v>
      </c>
      <c r="N25" s="69">
        <f>SUM(N8:N24)</f>
        <v>0</v>
      </c>
      <c r="O25" s="53" t="s">
        <v>56</v>
      </c>
      <c r="P25" s="53" t="s">
        <v>56</v>
      </c>
      <c r="Q25" s="53"/>
      <c r="R25" s="53"/>
      <c r="S25" s="69">
        <f>SUM(S8:S24)</f>
        <v>339600</v>
      </c>
      <c r="T25" s="106">
        <f>D25+C25-S25-I25-K25-L25-N25</f>
        <v>265561.24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39600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39600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66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zoomScale="80" zoomScaleNormal="8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33">
        <v>4</v>
      </c>
      <c r="B11" s="118">
        <v>44025</v>
      </c>
      <c r="C11" s="119"/>
      <c r="D11" s="110"/>
      <c r="E11" s="37"/>
      <c r="F11" s="37"/>
      <c r="G11" s="39"/>
      <c r="H11" s="40"/>
      <c r="I11" s="76"/>
      <c r="J11" s="39"/>
      <c r="K11" s="77"/>
      <c r="L11" s="76">
        <v>200</v>
      </c>
      <c r="M11" s="78" t="s">
        <v>64</v>
      </c>
      <c r="N11" s="121"/>
      <c r="O11" s="122"/>
      <c r="P11" s="81" t="s">
        <v>67</v>
      </c>
      <c r="Q11" s="80">
        <v>56400</v>
      </c>
      <c r="R11" s="80">
        <v>56400</v>
      </c>
      <c r="S11" s="103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33"/>
      <c r="B12" s="118"/>
      <c r="C12" s="35"/>
      <c r="D12" s="110"/>
      <c r="E12" s="37"/>
      <c r="F12" s="37"/>
      <c r="G12" s="39"/>
      <c r="H12" s="40"/>
      <c r="I12" s="76"/>
      <c r="J12" s="39"/>
      <c r="K12" s="33"/>
      <c r="L12" s="76"/>
      <c r="M12" s="78"/>
      <c r="N12" s="79"/>
      <c r="O12" s="80"/>
      <c r="P12" s="81" t="s">
        <v>68</v>
      </c>
      <c r="Q12" s="80">
        <v>165000</v>
      </c>
      <c r="R12" s="80">
        <v>165000</v>
      </c>
      <c r="S12" s="103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3"/>
      <c r="B13" s="118"/>
      <c r="C13" s="35"/>
      <c r="D13" s="110"/>
      <c r="E13" s="37"/>
      <c r="F13" s="37"/>
      <c r="G13" s="39"/>
      <c r="H13" s="40"/>
      <c r="I13" s="76"/>
      <c r="J13" s="39"/>
      <c r="K13" s="77"/>
      <c r="L13" s="76"/>
      <c r="M13" s="78"/>
      <c r="N13" s="123"/>
      <c r="O13" s="122"/>
      <c r="P13" s="81" t="s">
        <v>69</v>
      </c>
      <c r="Q13" s="80">
        <v>160000</v>
      </c>
      <c r="R13" s="80">
        <v>160000</v>
      </c>
      <c r="S13" s="103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1"/>
      <c r="B14" s="32"/>
      <c r="C14" s="23"/>
      <c r="D14" s="29"/>
      <c r="E14" s="120"/>
      <c r="F14" s="120"/>
      <c r="G14" s="31"/>
      <c r="H14" s="27"/>
      <c r="I14" s="24"/>
      <c r="J14" s="31"/>
      <c r="K14" s="21"/>
      <c r="L14" s="24"/>
      <c r="M14" s="65"/>
      <c r="N14" s="69"/>
      <c r="O14" s="9"/>
      <c r="P14" s="113"/>
      <c r="Q14" s="9"/>
      <c r="R14" s="9"/>
      <c r="S14" s="101"/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604961.24</v>
      </c>
      <c r="T25" s="106">
        <f>D25+C25-S25-I25-K25-L25-N25</f>
        <v>1.45519152283669e-11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265361.24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265361.24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70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1">
        <v>4</v>
      </c>
      <c r="B11" s="22">
        <v>44025</v>
      </c>
      <c r="C11" s="28"/>
      <c r="D11" s="29"/>
      <c r="E11" s="25"/>
      <c r="F11" s="25"/>
      <c r="G11" s="31"/>
      <c r="H11" s="27"/>
      <c r="I11" s="24"/>
      <c r="J11" s="31"/>
      <c r="K11" s="71"/>
      <c r="L11" s="24">
        <v>200</v>
      </c>
      <c r="M11" s="65" t="s">
        <v>64</v>
      </c>
      <c r="N11" s="72"/>
      <c r="O11" s="73"/>
      <c r="P11" s="70" t="s">
        <v>67</v>
      </c>
      <c r="Q11" s="9">
        <v>56400</v>
      </c>
      <c r="R11" s="9">
        <v>56400</v>
      </c>
      <c r="S11" s="101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21"/>
      <c r="B12" s="22"/>
      <c r="C12" s="23"/>
      <c r="D12" s="29"/>
      <c r="E12" s="25"/>
      <c r="F12" s="25"/>
      <c r="G12" s="31"/>
      <c r="H12" s="27"/>
      <c r="I12" s="24"/>
      <c r="J12" s="31"/>
      <c r="K12" s="21"/>
      <c r="L12" s="24"/>
      <c r="M12" s="65"/>
      <c r="N12" s="69"/>
      <c r="O12" s="9"/>
      <c r="P12" s="70" t="s">
        <v>68</v>
      </c>
      <c r="Q12" s="9">
        <v>165000</v>
      </c>
      <c r="R12" s="9">
        <v>165000</v>
      </c>
      <c r="S12" s="101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9"/>
      <c r="E13" s="25"/>
      <c r="F13" s="25"/>
      <c r="G13" s="31"/>
      <c r="H13" s="27"/>
      <c r="I13" s="24"/>
      <c r="J13" s="31"/>
      <c r="K13" s="71"/>
      <c r="L13" s="24"/>
      <c r="M13" s="65"/>
      <c r="N13" s="74"/>
      <c r="O13" s="73"/>
      <c r="P13" s="70" t="s">
        <v>69</v>
      </c>
      <c r="Q13" s="9">
        <v>160000</v>
      </c>
      <c r="R13" s="9">
        <v>160000</v>
      </c>
      <c r="S13" s="101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33">
        <v>5</v>
      </c>
      <c r="B14" s="109">
        <v>44071</v>
      </c>
      <c r="C14" s="35"/>
      <c r="D14" s="110">
        <v>100000</v>
      </c>
      <c r="E14" s="37" t="s">
        <v>71</v>
      </c>
      <c r="F14" s="37"/>
      <c r="G14" s="39"/>
      <c r="H14" s="40"/>
      <c r="I14" s="76"/>
      <c r="J14" s="39"/>
      <c r="K14" s="33"/>
      <c r="L14" s="76"/>
      <c r="M14" s="78" t="s">
        <v>72</v>
      </c>
      <c r="N14" s="79"/>
      <c r="O14" s="80"/>
      <c r="P14" s="82" t="s">
        <v>53</v>
      </c>
      <c r="Q14" s="80">
        <v>318000</v>
      </c>
      <c r="R14" s="80"/>
      <c r="S14" s="103">
        <v>100000</v>
      </c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21"/>
      <c r="B15" s="111"/>
      <c r="C15" s="23"/>
      <c r="D15" s="112"/>
      <c r="E15" s="25"/>
      <c r="F15" s="25"/>
      <c r="G15" s="31"/>
      <c r="H15" s="27"/>
      <c r="I15" s="24"/>
      <c r="J15" s="31"/>
      <c r="K15" s="71"/>
      <c r="L15" s="24"/>
      <c r="M15" s="65"/>
      <c r="N15" s="69"/>
      <c r="O15" s="9"/>
      <c r="P15" s="70"/>
      <c r="Q15" s="9"/>
      <c r="R15" s="9"/>
      <c r="S15" s="101"/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113"/>
      <c r="Q16" s="9"/>
      <c r="R16" s="9"/>
      <c r="S16" s="116"/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113"/>
      <c r="Q17" s="9"/>
      <c r="R17" s="9"/>
      <c r="S17" s="116"/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113"/>
      <c r="Q18" s="9"/>
      <c r="R18" s="9"/>
      <c r="S18" s="116"/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75"/>
      <c r="Q19" s="9"/>
      <c r="R19" s="9"/>
      <c r="S19" s="116"/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75"/>
      <c r="Q20" s="9"/>
      <c r="R20" s="9"/>
      <c r="S20" s="116"/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75"/>
      <c r="Q21" s="9"/>
      <c r="R21" s="9"/>
      <c r="S21" s="116"/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/>
      <c r="Q22" s="80"/>
      <c r="R22" s="80"/>
      <c r="S22" s="104"/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800000</v>
      </c>
      <c r="D25" s="54">
        <f>SUM(D8:D24)</f>
        <v>100000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704961.24</v>
      </c>
      <c r="T25" s="106">
        <f>D25+C25-S25-I25-K25-L25-N25</f>
        <v>1.45519152283669e-11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100000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v>100000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114" t="s">
        <v>63</v>
      </c>
      <c r="O27" s="115"/>
      <c r="P27" s="115"/>
      <c r="Q27" s="115"/>
      <c r="R27" s="115"/>
      <c r="S27" s="115"/>
      <c r="T27" s="117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A13" workbookViewId="0">
      <selection activeCell="N27" sqref="N27:T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7.3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2"/>
      <c r="J2" s="7"/>
      <c r="K2" s="7"/>
      <c r="L2" s="7"/>
      <c r="M2" s="7"/>
      <c r="N2" s="63" t="s">
        <v>4</v>
      </c>
      <c r="O2" s="63"/>
      <c r="P2" s="64">
        <v>12416</v>
      </c>
      <c r="Q2" s="68" t="s">
        <v>5</v>
      </c>
      <c r="R2" s="68"/>
      <c r="S2" s="91">
        <v>2020009</v>
      </c>
      <c r="T2" s="92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1668000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1" t="s">
        <v>10</v>
      </c>
      <c r="K3" s="21"/>
      <c r="L3" s="21"/>
      <c r="M3" s="21"/>
      <c r="N3" s="6" t="s">
        <v>11</v>
      </c>
      <c r="O3" s="6"/>
      <c r="P3" s="21" t="s">
        <v>12</v>
      </c>
      <c r="Q3" s="93" t="s">
        <v>13</v>
      </c>
      <c r="R3" s="94"/>
      <c r="S3" s="95" t="s">
        <v>14</v>
      </c>
      <c r="T3" s="95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11"/>
      <c r="D4" s="11"/>
      <c r="E4" s="11"/>
      <c r="F4" s="9" t="s">
        <v>16</v>
      </c>
      <c r="G4" s="12"/>
      <c r="H4" s="6" t="s">
        <v>17</v>
      </c>
      <c r="I4" s="6"/>
      <c r="J4" s="21" t="s">
        <v>18</v>
      </c>
      <c r="K4" s="21"/>
      <c r="L4" s="21"/>
      <c r="M4" s="21"/>
      <c r="N4" s="6" t="s">
        <v>19</v>
      </c>
      <c r="O4" s="6"/>
      <c r="P4" s="65" t="s">
        <v>20</v>
      </c>
      <c r="Q4" s="9" t="s">
        <v>21</v>
      </c>
      <c r="R4" s="65" t="s">
        <v>22</v>
      </c>
      <c r="S4" s="96" t="s">
        <v>23</v>
      </c>
      <c r="T4" s="97" t="s">
        <v>22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66" t="s">
        <v>30</v>
      </c>
      <c r="Q5" s="98"/>
      <c r="R5" s="98"/>
      <c r="S5" s="96" t="s">
        <v>31</v>
      </c>
      <c r="T5" s="99" t="s">
        <v>32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7" t="s">
        <v>33</v>
      </c>
      <c r="C6" s="18"/>
      <c r="D6" s="18"/>
      <c r="E6" s="18"/>
      <c r="F6" s="19"/>
      <c r="G6" s="6"/>
      <c r="H6" s="17" t="s">
        <v>34</v>
      </c>
      <c r="I6" s="18"/>
      <c r="J6" s="19"/>
      <c r="K6" s="6" t="s">
        <v>35</v>
      </c>
      <c r="L6" s="17" t="s">
        <v>36</v>
      </c>
      <c r="M6" s="19"/>
      <c r="N6" s="17" t="s">
        <v>37</v>
      </c>
      <c r="O6" s="19"/>
      <c r="P6" s="67" t="s">
        <v>38</v>
      </c>
      <c r="Q6" s="100"/>
      <c r="R6" s="100"/>
      <c r="S6" s="96"/>
      <c r="T6" s="99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20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20" t="s">
        <v>44</v>
      </c>
      <c r="H7" s="6" t="s">
        <v>45</v>
      </c>
      <c r="I7" s="9" t="s">
        <v>46</v>
      </c>
      <c r="J7" s="9" t="s">
        <v>47</v>
      </c>
      <c r="K7" s="68" t="s">
        <v>46</v>
      </c>
      <c r="L7" s="9" t="s">
        <v>46</v>
      </c>
      <c r="M7" s="6" t="s">
        <v>47</v>
      </c>
      <c r="N7" s="6" t="s">
        <v>46</v>
      </c>
      <c r="O7" s="6" t="s">
        <v>47</v>
      </c>
      <c r="P7" s="9" t="s">
        <v>48</v>
      </c>
      <c r="Q7" s="9" t="s">
        <v>49</v>
      </c>
      <c r="R7" s="9" t="s">
        <v>50</v>
      </c>
      <c r="S7" s="96"/>
      <c r="T7" s="99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1">
        <v>1</v>
      </c>
      <c r="B8" s="22">
        <v>43991</v>
      </c>
      <c r="C8" s="23">
        <v>300000</v>
      </c>
      <c r="D8" s="24"/>
      <c r="E8" s="25" t="s">
        <v>51</v>
      </c>
      <c r="F8" s="26" t="s">
        <v>52</v>
      </c>
      <c r="G8" s="24"/>
      <c r="H8" s="27"/>
      <c r="I8" s="24"/>
      <c r="J8" s="43"/>
      <c r="K8" s="21"/>
      <c r="L8" s="24"/>
      <c r="M8" s="65"/>
      <c r="N8" s="69"/>
      <c r="O8" s="9"/>
      <c r="P8" s="70" t="s">
        <v>53</v>
      </c>
      <c r="Q8" s="9">
        <v>318000</v>
      </c>
      <c r="R8" s="9"/>
      <c r="S8" s="101">
        <v>200000</v>
      </c>
      <c r="T8" s="71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5" customHeight="1" spans="1:16384">
      <c r="A9" s="21">
        <v>2</v>
      </c>
      <c r="B9" s="22">
        <v>44006</v>
      </c>
      <c r="C9" s="28"/>
      <c r="D9" s="29"/>
      <c r="E9" s="25"/>
      <c r="F9" s="25"/>
      <c r="G9" s="30"/>
      <c r="H9" s="27"/>
      <c r="I9" s="24"/>
      <c r="J9" s="43"/>
      <c r="K9" s="71"/>
      <c r="L9" s="24"/>
      <c r="M9" s="65" t="s">
        <v>54</v>
      </c>
      <c r="N9" s="69"/>
      <c r="O9" s="9"/>
      <c r="P9" s="70" t="s">
        <v>53</v>
      </c>
      <c r="Q9" s="9">
        <v>318000</v>
      </c>
      <c r="R9" s="80"/>
      <c r="S9" s="101">
        <v>100000</v>
      </c>
      <c r="T9" s="71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1">
        <v>3</v>
      </c>
      <c r="B10" s="22">
        <v>44013</v>
      </c>
      <c r="C10" s="23">
        <v>500000</v>
      </c>
      <c r="D10" s="29"/>
      <c r="E10" s="25" t="s">
        <v>51</v>
      </c>
      <c r="F10" s="26" t="s">
        <v>52</v>
      </c>
      <c r="G10" s="30"/>
      <c r="H10" s="27">
        <v>0.1</v>
      </c>
      <c r="I10" s="24">
        <v>80000</v>
      </c>
      <c r="J10" s="31"/>
      <c r="K10" s="21">
        <v>114588.76</v>
      </c>
      <c r="L10" s="24">
        <v>250</v>
      </c>
      <c r="M10" s="65" t="s">
        <v>64</v>
      </c>
      <c r="N10" s="69"/>
      <c r="O10" s="9"/>
      <c r="P10" s="70" t="s">
        <v>65</v>
      </c>
      <c r="Q10" s="9">
        <v>39600</v>
      </c>
      <c r="R10" s="9">
        <v>39600</v>
      </c>
      <c r="S10" s="101">
        <v>39600</v>
      </c>
      <c r="T10" s="71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3" customHeight="1" spans="1:16384">
      <c r="A11" s="21">
        <v>4</v>
      </c>
      <c r="B11" s="22">
        <v>44025</v>
      </c>
      <c r="C11" s="28"/>
      <c r="D11" s="29"/>
      <c r="E11" s="25"/>
      <c r="F11" s="25"/>
      <c r="G11" s="31"/>
      <c r="H11" s="27"/>
      <c r="I11" s="24"/>
      <c r="J11" s="31"/>
      <c r="K11" s="71"/>
      <c r="L11" s="24">
        <v>200</v>
      </c>
      <c r="M11" s="65" t="s">
        <v>64</v>
      </c>
      <c r="N11" s="72"/>
      <c r="O11" s="73"/>
      <c r="P11" s="70" t="s">
        <v>67</v>
      </c>
      <c r="Q11" s="9">
        <v>56400</v>
      </c>
      <c r="R11" s="9">
        <v>56400</v>
      </c>
      <c r="S11" s="101">
        <v>56400</v>
      </c>
      <c r="T11" s="71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1" customHeight="1" spans="1:16384">
      <c r="A12" s="21"/>
      <c r="B12" s="22"/>
      <c r="C12" s="23"/>
      <c r="D12" s="29"/>
      <c r="E12" s="25"/>
      <c r="F12" s="25"/>
      <c r="G12" s="31"/>
      <c r="H12" s="27"/>
      <c r="I12" s="24"/>
      <c r="J12" s="31"/>
      <c r="K12" s="21"/>
      <c r="L12" s="24"/>
      <c r="M12" s="65"/>
      <c r="N12" s="69"/>
      <c r="O12" s="9"/>
      <c r="P12" s="70" t="s">
        <v>68</v>
      </c>
      <c r="Q12" s="9">
        <v>165000</v>
      </c>
      <c r="R12" s="9">
        <v>165000</v>
      </c>
      <c r="S12" s="101">
        <v>165000</v>
      </c>
      <c r="T12" s="71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1"/>
      <c r="B13" s="22"/>
      <c r="C13" s="23"/>
      <c r="D13" s="29"/>
      <c r="E13" s="25"/>
      <c r="F13" s="25"/>
      <c r="G13" s="31"/>
      <c r="H13" s="27"/>
      <c r="I13" s="24"/>
      <c r="J13" s="31"/>
      <c r="K13" s="71"/>
      <c r="L13" s="24"/>
      <c r="M13" s="65"/>
      <c r="N13" s="74"/>
      <c r="O13" s="73"/>
      <c r="P13" s="70" t="s">
        <v>69</v>
      </c>
      <c r="Q13" s="9">
        <v>160000</v>
      </c>
      <c r="R13" s="9">
        <v>160000</v>
      </c>
      <c r="S13" s="101">
        <v>43961.24</v>
      </c>
      <c r="T13" s="71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4" customHeight="1" spans="1:16384">
      <c r="A14" s="21">
        <v>5</v>
      </c>
      <c r="B14" s="32">
        <v>44071</v>
      </c>
      <c r="C14" s="23"/>
      <c r="D14" s="29">
        <v>100000</v>
      </c>
      <c r="E14" s="25" t="s">
        <v>71</v>
      </c>
      <c r="F14" s="25"/>
      <c r="G14" s="31"/>
      <c r="H14" s="27"/>
      <c r="I14" s="24"/>
      <c r="J14" s="31"/>
      <c r="K14" s="21"/>
      <c r="L14" s="24"/>
      <c r="M14" s="65" t="s">
        <v>72</v>
      </c>
      <c r="N14" s="69"/>
      <c r="O14" s="9"/>
      <c r="P14" s="75" t="s">
        <v>53</v>
      </c>
      <c r="Q14" s="9">
        <v>318000</v>
      </c>
      <c r="R14" s="9"/>
      <c r="S14" s="101">
        <v>100000</v>
      </c>
      <c r="T14" s="102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3">
        <v>6</v>
      </c>
      <c r="B15" s="34">
        <v>44176</v>
      </c>
      <c r="C15" s="35">
        <v>200000</v>
      </c>
      <c r="D15" s="36"/>
      <c r="E15" s="37" t="s">
        <v>51</v>
      </c>
      <c r="F15" s="38" t="s">
        <v>52</v>
      </c>
      <c r="G15" s="39"/>
      <c r="H15" s="40">
        <v>0.1</v>
      </c>
      <c r="I15" s="76" t="s">
        <v>73</v>
      </c>
      <c r="J15" s="39"/>
      <c r="K15" s="77" t="s">
        <v>73</v>
      </c>
      <c r="L15" s="76"/>
      <c r="M15" s="78" t="s">
        <v>73</v>
      </c>
      <c r="N15" s="79"/>
      <c r="O15" s="80"/>
      <c r="P15" s="81" t="s">
        <v>53</v>
      </c>
      <c r="Q15" s="80">
        <v>318000</v>
      </c>
      <c r="R15" s="80"/>
      <c r="S15" s="103">
        <v>107740</v>
      </c>
      <c r="T15" s="102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3" customHeight="1" spans="1:16384">
      <c r="A16" s="21"/>
      <c r="B16" s="32"/>
      <c r="C16" s="23"/>
      <c r="D16" s="41"/>
      <c r="E16" s="25"/>
      <c r="F16" s="25"/>
      <c r="G16" s="30"/>
      <c r="H16" s="27"/>
      <c r="I16" s="24"/>
      <c r="J16" s="24"/>
      <c r="K16" s="21"/>
      <c r="L16" s="24"/>
      <c r="M16" s="65"/>
      <c r="N16" s="24"/>
      <c r="O16" s="65"/>
      <c r="P16" s="82" t="s">
        <v>74</v>
      </c>
      <c r="Q16" s="80"/>
      <c r="R16" s="80"/>
      <c r="S16" s="104">
        <v>20000</v>
      </c>
      <c r="T16" s="102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21"/>
      <c r="B17" s="42"/>
      <c r="C17" s="23"/>
      <c r="D17" s="41"/>
      <c r="E17" s="43"/>
      <c r="F17" s="44"/>
      <c r="G17" s="45"/>
      <c r="H17" s="46"/>
      <c r="I17" s="24"/>
      <c r="J17" s="24"/>
      <c r="K17" s="24"/>
      <c r="L17" s="24"/>
      <c r="M17" s="65"/>
      <c r="N17" s="24"/>
      <c r="O17" s="65"/>
      <c r="P17" s="82" t="s">
        <v>75</v>
      </c>
      <c r="Q17" s="80"/>
      <c r="R17" s="80"/>
      <c r="S17" s="104">
        <v>23670</v>
      </c>
      <c r="T17" s="102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2" customHeight="1" spans="1:16384">
      <c r="A18" s="21"/>
      <c r="B18" s="42"/>
      <c r="C18" s="23"/>
      <c r="D18" s="41"/>
      <c r="E18" s="25"/>
      <c r="F18" s="25"/>
      <c r="G18" s="45"/>
      <c r="H18" s="47"/>
      <c r="I18" s="24"/>
      <c r="J18" s="24"/>
      <c r="K18" s="43"/>
      <c r="L18" s="24"/>
      <c r="M18" s="65"/>
      <c r="N18" s="24"/>
      <c r="O18" s="65"/>
      <c r="P18" s="82" t="s">
        <v>76</v>
      </c>
      <c r="Q18" s="80"/>
      <c r="R18" s="80"/>
      <c r="S18" s="104">
        <v>16720</v>
      </c>
      <c r="T18" s="102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21"/>
      <c r="B19" s="42"/>
      <c r="C19" s="48"/>
      <c r="D19" s="41"/>
      <c r="E19" s="43"/>
      <c r="F19" s="44"/>
      <c r="G19" s="45"/>
      <c r="H19" s="46"/>
      <c r="I19" s="24"/>
      <c r="J19" s="24"/>
      <c r="K19" s="24"/>
      <c r="L19" s="24"/>
      <c r="M19" s="65"/>
      <c r="N19" s="24"/>
      <c r="O19" s="65"/>
      <c r="P19" s="82" t="s">
        <v>77</v>
      </c>
      <c r="Q19" s="80"/>
      <c r="R19" s="80"/>
      <c r="S19" s="104">
        <v>33600</v>
      </c>
      <c r="T19" s="105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21"/>
      <c r="B20" s="42"/>
      <c r="C20" s="23"/>
      <c r="D20" s="41"/>
      <c r="E20" s="25"/>
      <c r="F20" s="25"/>
      <c r="G20" s="45"/>
      <c r="H20" s="47"/>
      <c r="I20" s="24"/>
      <c r="J20" s="24"/>
      <c r="K20" s="24"/>
      <c r="L20" s="24"/>
      <c r="M20" s="65"/>
      <c r="N20" s="24"/>
      <c r="O20" s="65"/>
      <c r="P20" s="82" t="s">
        <v>78</v>
      </c>
      <c r="Q20" s="80"/>
      <c r="R20" s="80"/>
      <c r="S20" s="104">
        <v>32000</v>
      </c>
      <c r="T20" s="105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21"/>
      <c r="B21" s="42"/>
      <c r="C21" s="23"/>
      <c r="D21" s="41"/>
      <c r="E21" s="25"/>
      <c r="F21" s="25"/>
      <c r="G21" s="45"/>
      <c r="H21" s="47"/>
      <c r="I21" s="24"/>
      <c r="J21" s="24"/>
      <c r="K21" s="24"/>
      <c r="L21" s="24"/>
      <c r="M21" s="65"/>
      <c r="N21" s="24"/>
      <c r="O21" s="65"/>
      <c r="P21" s="82" t="s">
        <v>79</v>
      </c>
      <c r="Q21" s="80"/>
      <c r="R21" s="80"/>
      <c r="S21" s="104">
        <v>10000</v>
      </c>
      <c r="T21" s="105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2" customHeight="1" spans="1:16384">
      <c r="A22" s="33"/>
      <c r="B22" s="49"/>
      <c r="C22" s="35"/>
      <c r="D22" s="50"/>
      <c r="E22" s="37"/>
      <c r="F22" s="37"/>
      <c r="G22" s="51"/>
      <c r="H22" s="52"/>
      <c r="I22" s="76"/>
      <c r="J22" s="76"/>
      <c r="K22" s="76"/>
      <c r="L22" s="76"/>
      <c r="M22" s="78"/>
      <c r="N22" s="76"/>
      <c r="O22" s="78"/>
      <c r="P22" s="82" t="s">
        <v>80</v>
      </c>
      <c r="Q22" s="80"/>
      <c r="R22" s="80"/>
      <c r="S22" s="104">
        <v>50000</v>
      </c>
      <c r="T22" s="105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3"/>
      <c r="B23" s="49"/>
      <c r="C23" s="35"/>
      <c r="D23" s="50"/>
      <c r="E23" s="37"/>
      <c r="F23" s="37"/>
      <c r="G23" s="51"/>
      <c r="H23" s="52"/>
      <c r="I23" s="76"/>
      <c r="J23" s="76"/>
      <c r="K23" s="76"/>
      <c r="L23" s="76"/>
      <c r="M23" s="78"/>
      <c r="N23" s="76"/>
      <c r="O23" s="78"/>
      <c r="P23" s="82"/>
      <c r="Q23" s="80"/>
      <c r="R23" s="80"/>
      <c r="S23" s="104"/>
      <c r="T23" s="105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28" customHeight="1" spans="1:16384">
      <c r="A24" s="33"/>
      <c r="B24" s="49"/>
      <c r="C24" s="35"/>
      <c r="D24" s="50"/>
      <c r="E24" s="37"/>
      <c r="F24" s="37"/>
      <c r="G24" s="51"/>
      <c r="H24" s="52"/>
      <c r="I24" s="76"/>
      <c r="J24" s="76"/>
      <c r="K24" s="76"/>
      <c r="L24" s="76"/>
      <c r="M24" s="78"/>
      <c r="N24" s="76"/>
      <c r="O24" s="78"/>
      <c r="P24" s="82"/>
      <c r="Q24" s="80"/>
      <c r="R24" s="80"/>
      <c r="S24" s="104"/>
      <c r="T24" s="105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3">
        <f>SUM(C8:C24)</f>
        <v>1000000</v>
      </c>
      <c r="D25" s="54">
        <f>SUM(D8:D24)</f>
        <v>100000</v>
      </c>
      <c r="E25" s="55"/>
      <c r="F25" s="55"/>
      <c r="G25" s="55"/>
      <c r="H25" s="53" t="s">
        <v>56</v>
      </c>
      <c r="I25" s="69">
        <f t="shared" ref="I25:N25" si="0">SUM(I8:I24)</f>
        <v>80000</v>
      </c>
      <c r="J25" s="55"/>
      <c r="K25" s="69">
        <f>SUM(K8:K17)</f>
        <v>114588.76</v>
      </c>
      <c r="L25" s="69">
        <f t="shared" si="0"/>
        <v>450</v>
      </c>
      <c r="M25" s="53" t="s">
        <v>56</v>
      </c>
      <c r="N25" s="69">
        <f t="shared" si="0"/>
        <v>0</v>
      </c>
      <c r="O25" s="53" t="s">
        <v>56</v>
      </c>
      <c r="P25" s="53" t="s">
        <v>56</v>
      </c>
      <c r="Q25" s="53"/>
      <c r="R25" s="53"/>
      <c r="S25" s="69">
        <f>SUM(S8:S24)</f>
        <v>998691.24</v>
      </c>
      <c r="T25" s="106">
        <f>D25+C25-S25-I25-K25-L25-N25</f>
        <v>-93730</v>
      </c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6" t="s">
        <v>57</v>
      </c>
      <c r="B26" s="56"/>
      <c r="C26" s="56" t="s">
        <v>58</v>
      </c>
      <c r="D26" s="56"/>
      <c r="E26" s="56"/>
      <c r="F26" s="57">
        <f>N26-F27</f>
        <v>293730</v>
      </c>
      <c r="G26" s="58"/>
      <c r="H26" s="59" t="s">
        <v>59</v>
      </c>
      <c r="I26" s="83"/>
      <c r="J26" s="83"/>
      <c r="K26" s="83"/>
      <c r="L26" s="84"/>
      <c r="M26" s="56" t="s">
        <v>60</v>
      </c>
      <c r="N26" s="85">
        <f>S15+S16+S17+S18+S19+S20+S21+S22</f>
        <v>293730</v>
      </c>
      <c r="O26" s="86"/>
      <c r="P26" s="86"/>
      <c r="Q26" s="86"/>
      <c r="R26" s="86"/>
      <c r="S26" s="86"/>
      <c r="T26" s="107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6"/>
      <c r="B27" s="56"/>
      <c r="C27" s="56" t="s">
        <v>61</v>
      </c>
      <c r="D27" s="56"/>
      <c r="E27" s="56"/>
      <c r="F27" s="57">
        <v>0</v>
      </c>
      <c r="G27" s="58"/>
      <c r="H27" s="60"/>
      <c r="I27" s="87"/>
      <c r="J27" s="87"/>
      <c r="K27" s="87"/>
      <c r="L27" s="88"/>
      <c r="M27" s="56" t="s">
        <v>62</v>
      </c>
      <c r="N27" s="89">
        <f>N26</f>
        <v>293730</v>
      </c>
      <c r="O27" s="90"/>
      <c r="P27" s="90"/>
      <c r="Q27" s="90"/>
      <c r="R27" s="90"/>
      <c r="S27" s="90"/>
      <c r="T27" s="108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1"/>
      <c r="E33" s="3"/>
      <c r="F33" s="3"/>
      <c r="G33" s="3"/>
      <c r="I33" s="3"/>
      <c r="J33" s="3"/>
      <c r="L33" s="3"/>
      <c r="S33" s="3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第一次</vt:lpstr>
      <vt:lpstr>第二次</vt:lpstr>
      <vt:lpstr>2-1</vt:lpstr>
      <vt:lpstr>2-2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2021-08-19T07:57:12Z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83F2D2C8CD694925BB85E8A5DA62605D</vt:lpwstr>
  </property>
</Properties>
</file>