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2780" activeTab="4"/>
  </bookViews>
  <sheets>
    <sheet name="1-1" sheetId="10" r:id="rId1"/>
    <sheet name="2-1" sheetId="11" r:id="rId2"/>
    <sheet name="3-1" sheetId="12" r:id="rId3"/>
    <sheet name="4-1" sheetId="13" r:id="rId4"/>
    <sheet name="5-1" sheetId="14" r:id="rId5"/>
  </sheets>
  <calcPr calcId="144525"/>
</workbook>
</file>

<file path=xl/sharedStrings.xml><?xml version="1.0" encoding="utf-8"?>
<sst xmlns="http://schemas.openxmlformats.org/spreadsheetml/2006/main" count="474" uniqueCount="79">
  <si>
    <t xml:space="preserve">工程款支付证书 </t>
  </si>
  <si>
    <t>工程名称</t>
  </si>
  <si>
    <t>休宁县2020年农村公路扩面延伸工程（民心亭路）</t>
  </si>
  <si>
    <t>建设单位</t>
  </si>
  <si>
    <t>ERP编号</t>
  </si>
  <si>
    <t>档案编号</t>
  </si>
  <si>
    <t>合同金额</t>
  </si>
  <si>
    <t>中标时间</t>
  </si>
  <si>
    <t>2020.4.30</t>
  </si>
  <si>
    <t>已提供工程资料</t>
  </si>
  <si>
    <t>中标通知书、施工合同、投资协议</t>
  </si>
  <si>
    <t>保存地址</t>
  </si>
  <si>
    <t>合肥</t>
  </si>
  <si>
    <t>责任单位</t>
  </si>
  <si>
    <t>东部大区</t>
  </si>
  <si>
    <t>决算金额</t>
  </si>
  <si>
    <t>决算时间</t>
  </si>
  <si>
    <t>项目部印章</t>
  </si>
  <si>
    <t>无</t>
  </si>
  <si>
    <t>施工人</t>
  </si>
  <si>
    <t>汪桂君13805595218</t>
  </si>
  <si>
    <t>区域责任人</t>
  </si>
  <si>
    <t>施迎东</t>
  </si>
  <si>
    <t>省办负责人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</si>
  <si>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</si>
  <si>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</si>
  <si>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</si>
  <si>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</si>
  <si>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</si>
  <si>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</si>
  <si>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</si>
  <si>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</si>
  <si>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</si>
  <si>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</si>
  <si>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</si>
  <si>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</si>
  <si>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</si>
  <si>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</si>
  <si>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</si>
  <si>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</si>
  <si>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</si>
  <si>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</si>
  <si>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</si>
  <si>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</si>
  <si>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</si>
  <si>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</si>
  <si>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</si>
  <si>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</si>
  <si>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</si>
  <si>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</si>
  <si>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</si>
  <si>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中行休宁分公司</t>
  </si>
  <si>
    <t>185 757 934 369</t>
  </si>
  <si>
    <t>企税2%</t>
  </si>
  <si>
    <t>陈美仂-石子
开户行：建行休宁支行
账号：6217 0017 1000 2347 836</t>
  </si>
  <si>
    <t>已转王光如卡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</si>
  <si>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</si>
  <si>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</si>
  <si>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</si>
  <si>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</si>
  <si>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</si>
  <si>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</si>
  <si>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</si>
  <si>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</si>
  <si>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壹拾万元整</t>
  </si>
  <si>
    <t>高徽光-水泥
开户行：农商银行休宁支行
账号：6217 7883 6350 0470 947</t>
  </si>
  <si>
    <t>金美娟-机械
开户行：建设银行休宁支行
账号：6217 0017 1000 4894 363</t>
  </si>
  <si>
    <t>汪卫国-砂子
开户行：工商银行休宁支行
账号：6217 2313 1000 0419 570</t>
  </si>
  <si>
    <t>中标通知书、施工合同、投资协议、不领章承诺书、审计、交工</t>
  </si>
  <si>
    <t>剩余全部管理费</t>
  </si>
  <si>
    <t>剩余全部企税</t>
  </si>
  <si>
    <t>建造师占用费</t>
  </si>
  <si>
    <t>杨新祥-劳务
开户行：休宁农商行海洋分理处
账号：2000 0620 9059 1030 0000 067</t>
  </si>
  <si>
    <t>汪桂君-建行黄山市徽州区支行</t>
  </si>
  <si>
    <t>6236 6817 1000 0078 208</t>
  </si>
  <si>
    <t>已转宛建军卡</t>
  </si>
  <si>
    <t>分公司扣税（吴总算）</t>
  </si>
  <si>
    <t>汪桂君-报销费用
开户行：中国建设银行黄山市徽州区支行
账号：6236 6817 1000 0078 208</t>
  </si>
  <si>
    <t>汪桂君-代付工资
开户行：中国建设银行黄山市徽州区支行
账号：6236 6817 1000 0078 208</t>
  </si>
</sst>
</file>

<file path=xl/styles.xml><?xml version="1.0" encoding="utf-8"?>
<styleSheet xmlns="http://schemas.openxmlformats.org/spreadsheetml/2006/main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/m/d;@"/>
    <numFmt numFmtId="177" formatCode="0.00_);[Red]\(0.00\)"/>
    <numFmt numFmtId="178" formatCode="#,##0.00_ "/>
    <numFmt numFmtId="179" formatCode="yyyy&quot;年&quot;m&quot;月&quot;d&quot;日&quot;;@"/>
    <numFmt numFmtId="180" formatCode="0.00_ "/>
    <numFmt numFmtId="181" formatCode="0.0%"/>
    <numFmt numFmtId="182" formatCode="#,##0_ "/>
    <numFmt numFmtId="183" formatCode="[DBNum2][$RMB]General;[Red][DBNum2][$RMB]General"/>
  </numFmts>
  <fonts count="36">
    <font>
      <sz val="11"/>
      <name val="宋体"/>
      <charset val="134"/>
    </font>
    <font>
      <sz val="9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1"/>
      <color rgb="FFFF0000"/>
      <name val="宋体"/>
      <charset val="134"/>
    </font>
    <font>
      <sz val="9"/>
      <color rgb="FFFF0000"/>
      <name val="宋体"/>
      <charset val="134"/>
    </font>
    <font>
      <sz val="10"/>
      <color rgb="FFFF0000"/>
      <name val="宋体"/>
      <charset val="134"/>
    </font>
    <font>
      <b/>
      <sz val="9"/>
      <name val="Arial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9"/>
      <color rgb="FFFF0000"/>
      <name val="宋体"/>
      <charset val="134"/>
    </font>
    <font>
      <sz val="8"/>
      <color rgb="FFFF000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0000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14" fillId="0" borderId="0" applyFon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5" borderId="12" applyNumberFormat="0" applyAlignment="0" applyProtection="0">
      <alignment vertical="center"/>
    </xf>
    <xf numFmtId="44" fontId="17" fillId="0" borderId="0">
      <protection locked="0"/>
    </xf>
    <xf numFmtId="41" fontId="14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9" borderId="13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17" fillId="0" borderId="0">
      <protection locked="0"/>
    </xf>
    <xf numFmtId="0" fontId="26" fillId="0" borderId="14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8" fillId="13" borderId="16" applyNumberFormat="0" applyAlignment="0" applyProtection="0">
      <alignment vertical="center"/>
    </xf>
    <xf numFmtId="0" fontId="29" fillId="13" borderId="12" applyNumberFormat="0" applyAlignment="0" applyProtection="0">
      <alignment vertical="center"/>
    </xf>
    <xf numFmtId="0" fontId="30" fillId="14" borderId="17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18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35" fillId="0" borderId="0">
      <protection locked="0"/>
    </xf>
  </cellStyleXfs>
  <cellXfs count="131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/>
    </xf>
    <xf numFmtId="176" fontId="1" fillId="2" borderId="0" xfId="50" applyNumberFormat="1" applyFont="1" applyFill="1" applyBorder="1" applyAlignment="1" applyProtection="1">
      <alignment horizontal="center" vertical="center"/>
    </xf>
    <xf numFmtId="178" fontId="1" fillId="2" borderId="0" xfId="50" applyNumberFormat="1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2" fillId="2" borderId="1" xfId="50" applyFont="1" applyFill="1" applyBorder="1" applyAlignment="1" applyProtection="1">
      <alignment horizontal="center" vertical="center"/>
    </xf>
    <xf numFmtId="0" fontId="3" fillId="2" borderId="2" xfId="50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 shrinkToFit="1"/>
    </xf>
    <xf numFmtId="0" fontId="4" fillId="2" borderId="3" xfId="50" applyFont="1" applyFill="1" applyBorder="1" applyAlignment="1" applyProtection="1">
      <alignment horizontal="center" vertical="center" shrinkToFit="1"/>
    </xf>
    <xf numFmtId="178" fontId="3" fillId="2" borderId="2" xfId="50" applyNumberFormat="1" applyFont="1" applyFill="1" applyBorder="1" applyAlignment="1" applyProtection="1">
      <alignment horizontal="center" vertical="center" wrapText="1"/>
    </xf>
    <xf numFmtId="179" fontId="3" fillId="2" borderId="4" xfId="50" applyNumberFormat="1" applyFont="1" applyFill="1" applyBorder="1" applyAlignment="1" applyProtection="1">
      <alignment horizontal="center" vertical="center" wrapText="1"/>
    </xf>
    <xf numFmtId="0" fontId="3" fillId="3" borderId="3" xfId="50" applyFont="1" applyFill="1" applyBorder="1" applyAlignment="1" applyProtection="1">
      <alignment horizontal="center" vertical="center" wrapText="1"/>
    </xf>
    <xf numFmtId="0" fontId="3" fillId="3" borderId="5" xfId="50" applyFont="1" applyFill="1" applyBorder="1" applyAlignment="1" applyProtection="1">
      <alignment horizontal="center" vertical="center" wrapText="1"/>
    </xf>
    <xf numFmtId="0" fontId="3" fillId="3" borderId="4" xfId="50" applyFont="1" applyFill="1" applyBorder="1" applyAlignment="1" applyProtection="1">
      <alignment horizontal="center" vertical="center" wrapText="1"/>
    </xf>
    <xf numFmtId="0" fontId="3" fillId="3" borderId="2" xfId="50" applyFont="1" applyFill="1" applyBorder="1" applyAlignment="1" applyProtection="1">
      <alignment horizontal="center" vertical="center" wrapText="1"/>
    </xf>
    <xf numFmtId="0" fontId="3" fillId="2" borderId="3" xfId="50" applyFont="1" applyFill="1" applyBorder="1" applyAlignment="1" applyProtection="1">
      <alignment horizontal="center" vertical="center" wrapText="1"/>
    </xf>
    <xf numFmtId="0" fontId="3" fillId="2" borderId="5" xfId="50" applyFont="1" applyFill="1" applyBorder="1" applyAlignment="1" applyProtection="1">
      <alignment horizontal="center" vertical="center" wrapText="1"/>
    </xf>
    <xf numFmtId="0" fontId="3" fillId="2" borderId="4" xfId="50" applyFont="1" applyFill="1" applyBorder="1" applyAlignment="1" applyProtection="1">
      <alignment horizontal="center" vertical="center" wrapText="1"/>
    </xf>
    <xf numFmtId="176" fontId="3" fillId="2" borderId="2" xfId="50" applyNumberFormat="1" applyFont="1" applyFill="1" applyBorder="1" applyAlignment="1" applyProtection="1">
      <alignment horizontal="center" vertical="center" wrapText="1"/>
    </xf>
    <xf numFmtId="0" fontId="0" fillId="2" borderId="2" xfId="50" applyFont="1" applyFill="1" applyBorder="1" applyAlignment="1" applyProtection="1">
      <alignment horizontal="center" vertical="center" wrapText="1"/>
    </xf>
    <xf numFmtId="179" fontId="0" fillId="0" borderId="2" xfId="0" applyNumberFormat="1" applyFont="1" applyFill="1" applyBorder="1" applyAlignment="1">
      <alignment horizontal="center" vertical="center"/>
    </xf>
    <xf numFmtId="178" fontId="0" fillId="2" borderId="4" xfId="50" applyNumberFormat="1" applyFont="1" applyFill="1" applyBorder="1" applyAlignment="1" applyProtection="1">
      <alignment horizontal="right" vertical="center" shrinkToFit="1"/>
    </xf>
    <xf numFmtId="178" fontId="1" fillId="2" borderId="2" xfId="50" applyNumberFormat="1" applyFont="1" applyFill="1" applyBorder="1" applyAlignment="1" applyProtection="1">
      <alignment horizontal="right" vertical="center" shrinkToFit="1"/>
    </xf>
    <xf numFmtId="180" fontId="0" fillId="0" borderId="2" xfId="0" applyNumberFormat="1" applyFont="1" applyFill="1" applyBorder="1" applyAlignment="1">
      <alignment horizontal="center" vertical="center"/>
    </xf>
    <xf numFmtId="180" fontId="0" fillId="0" borderId="2" xfId="0" applyNumberFormat="1" applyFont="1" applyFill="1" applyBorder="1" applyAlignment="1">
      <alignment horizontal="center" vertical="center" wrapText="1"/>
    </xf>
    <xf numFmtId="181" fontId="1" fillId="2" borderId="2" xfId="19" applyNumberFormat="1" applyFont="1" applyFill="1" applyBorder="1" applyAlignment="1" applyProtection="1">
      <alignment horizontal="center" vertical="center" wrapText="1"/>
    </xf>
    <xf numFmtId="178" fontId="1" fillId="2" borderId="4" xfId="50" applyNumberFormat="1" applyFont="1" applyFill="1" applyBorder="1" applyAlignment="1" applyProtection="1">
      <alignment horizontal="right" vertical="center" shrinkToFit="1"/>
    </xf>
    <xf numFmtId="180" fontId="0" fillId="0" borderId="2" xfId="0" applyNumberFormat="1" applyFont="1" applyFill="1" applyBorder="1" applyAlignment="1">
      <alignment vertical="center"/>
    </xf>
    <xf numFmtId="178" fontId="1" fillId="2" borderId="2" xfId="50" applyNumberFormat="1" applyFont="1" applyFill="1" applyBorder="1" applyAlignment="1" applyProtection="1">
      <alignment vertical="center" shrinkToFit="1"/>
    </xf>
    <xf numFmtId="178" fontId="1" fillId="2" borderId="2" xfId="50" applyNumberFormat="1" applyFont="1" applyFill="1" applyBorder="1" applyAlignment="1" applyProtection="1">
      <alignment horizontal="left" vertical="center" wrapText="1" shrinkToFit="1"/>
    </xf>
    <xf numFmtId="178" fontId="5" fillId="2" borderId="4" xfId="50" applyNumberFormat="1" applyFont="1" applyFill="1" applyBorder="1" applyAlignment="1" applyProtection="1">
      <alignment horizontal="right" vertical="center" shrinkToFit="1"/>
    </xf>
    <xf numFmtId="179" fontId="0" fillId="0" borderId="6" xfId="0" applyNumberFormat="1" applyFont="1" applyFill="1" applyBorder="1" applyAlignment="1">
      <alignment horizontal="center" vertical="center"/>
    </xf>
    <xf numFmtId="179" fontId="0" fillId="2" borderId="2" xfId="50" applyNumberFormat="1" applyFont="1" applyFill="1" applyBorder="1" applyAlignment="1" applyProtection="1">
      <alignment horizontal="center" vertical="center" shrinkToFit="1"/>
    </xf>
    <xf numFmtId="178" fontId="0" fillId="2" borderId="2" xfId="50" applyNumberFormat="1" applyFont="1" applyFill="1" applyBorder="1" applyAlignment="1" applyProtection="1">
      <alignment horizontal="right" vertical="center" shrinkToFit="1"/>
    </xf>
    <xf numFmtId="180" fontId="1" fillId="2" borderId="2" xfId="4" applyNumberFormat="1" applyFont="1" applyFill="1" applyBorder="1" applyAlignment="1" applyProtection="1">
      <alignment horizontal="center" vertical="center" wrapText="1"/>
    </xf>
    <xf numFmtId="178" fontId="1" fillId="2" borderId="2" xfId="50" applyNumberFormat="1" applyFont="1" applyFill="1" applyBorder="1" applyAlignment="1" applyProtection="1">
      <alignment vertical="center" wrapText="1" shrinkToFit="1"/>
    </xf>
    <xf numFmtId="9" fontId="1" fillId="2" borderId="2" xfId="19" applyFont="1" applyFill="1" applyBorder="1" applyAlignment="1" applyProtection="1">
      <alignment horizontal="center" vertical="center" wrapText="1"/>
    </xf>
    <xf numFmtId="0" fontId="6" fillId="2" borderId="2" xfId="50" applyFont="1" applyFill="1" applyBorder="1" applyAlignment="1" applyProtection="1">
      <alignment horizontal="center" vertical="center" wrapText="1"/>
    </xf>
    <xf numFmtId="179" fontId="6" fillId="2" borderId="2" xfId="50" applyNumberFormat="1" applyFont="1" applyFill="1" applyBorder="1" applyAlignment="1" applyProtection="1">
      <alignment horizontal="center" vertical="center" shrinkToFit="1"/>
    </xf>
    <xf numFmtId="178" fontId="6" fillId="2" borderId="4" xfId="50" applyNumberFormat="1" applyFont="1" applyFill="1" applyBorder="1" applyAlignment="1" applyProtection="1">
      <alignment horizontal="right" vertical="center" shrinkToFit="1"/>
    </xf>
    <xf numFmtId="180" fontId="7" fillId="2" borderId="2" xfId="4" applyNumberFormat="1" applyFont="1" applyFill="1" applyBorder="1" applyAlignment="1" applyProtection="1">
      <alignment horizontal="center" vertical="center" wrapText="1"/>
    </xf>
    <xf numFmtId="180" fontId="6" fillId="0" borderId="2" xfId="0" applyNumberFormat="1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 wrapText="1"/>
    </xf>
    <xf numFmtId="178" fontId="7" fillId="2" borderId="2" xfId="50" applyNumberFormat="1" applyFont="1" applyFill="1" applyBorder="1" applyAlignment="1" applyProtection="1">
      <alignment vertical="center" wrapText="1" shrinkToFit="1"/>
    </xf>
    <xf numFmtId="9" fontId="7" fillId="2" borderId="2" xfId="19" applyNumberFormat="1" applyFont="1" applyFill="1" applyBorder="1" applyAlignment="1" applyProtection="1">
      <alignment horizontal="center" vertical="center" wrapText="1"/>
    </xf>
    <xf numFmtId="0" fontId="7" fillId="2" borderId="2" xfId="50" applyFont="1" applyFill="1" applyBorder="1" applyAlignment="1" applyProtection="1">
      <alignment horizontal="center" vertical="center" wrapText="1"/>
    </xf>
    <xf numFmtId="179" fontId="8" fillId="2" borderId="2" xfId="50" applyNumberFormat="1" applyFont="1" applyFill="1" applyBorder="1" applyAlignment="1" applyProtection="1">
      <alignment horizontal="center" vertical="center" shrinkToFit="1"/>
    </xf>
    <xf numFmtId="49" fontId="7" fillId="2" borderId="2" xfId="50" applyNumberFormat="1" applyFont="1" applyFill="1" applyBorder="1" applyAlignment="1" applyProtection="1">
      <alignment horizontal="center" vertical="center" wrapText="1"/>
    </xf>
    <xf numFmtId="180" fontId="6" fillId="2" borderId="2" xfId="4" applyNumberFormat="1" applyFont="1" applyFill="1" applyBorder="1" applyAlignment="1" applyProtection="1">
      <alignment horizontal="center" vertical="center" wrapText="1"/>
    </xf>
    <xf numFmtId="9" fontId="7" fillId="2" borderId="2" xfId="19" applyFont="1" applyFill="1" applyBorder="1" applyAlignment="1" applyProtection="1">
      <alignment horizontal="center" vertical="center" wrapText="1"/>
    </xf>
    <xf numFmtId="178" fontId="8" fillId="2" borderId="4" xfId="50" applyNumberFormat="1" applyFont="1" applyFill="1" applyBorder="1" applyAlignment="1" applyProtection="1">
      <alignment horizontal="right" vertical="center" shrinkToFit="1"/>
    </xf>
    <xf numFmtId="0" fontId="1" fillId="2" borderId="2" xfId="50" applyFont="1" applyFill="1" applyBorder="1" applyAlignment="1" applyProtection="1">
      <alignment horizontal="center" vertical="center" wrapText="1"/>
    </xf>
    <xf numFmtId="179" fontId="5" fillId="2" borderId="2" xfId="50" applyNumberFormat="1" applyFont="1" applyFill="1" applyBorder="1" applyAlignment="1" applyProtection="1">
      <alignment horizontal="center" vertical="center" shrinkToFit="1"/>
    </xf>
    <xf numFmtId="9" fontId="1" fillId="2" borderId="2" xfId="19" applyNumberFormat="1" applyFont="1" applyFill="1" applyBorder="1" applyAlignment="1" applyProtection="1">
      <alignment horizontal="center" vertical="center" wrapText="1"/>
    </xf>
    <xf numFmtId="0" fontId="3" fillId="2" borderId="2" xfId="50" applyFont="1" applyFill="1" applyBorder="1" applyAlignment="1" applyProtection="1">
      <alignment horizontal="center" vertical="center" shrinkToFit="1"/>
    </xf>
    <xf numFmtId="180" fontId="3" fillId="2" borderId="2" xfId="50" applyNumberFormat="1" applyFont="1" applyFill="1" applyBorder="1" applyAlignment="1" applyProtection="1">
      <alignment horizontal="center" vertical="center" shrinkToFit="1"/>
    </xf>
    <xf numFmtId="178" fontId="9" fillId="2" borderId="2" xfId="50" applyNumberFormat="1" applyFont="1" applyFill="1" applyBorder="1" applyAlignment="1" applyProtection="1">
      <alignment horizontal="right" vertical="center" shrinkToFit="1"/>
    </xf>
    <xf numFmtId="0" fontId="10" fillId="2" borderId="2" xfId="50" applyFont="1" applyFill="1" applyBorder="1" applyAlignment="1" applyProtection="1">
      <alignment horizontal="center" vertical="center" wrapText="1"/>
    </xf>
    <xf numFmtId="177" fontId="11" fillId="2" borderId="3" xfId="50" applyNumberFormat="1" applyFont="1" applyFill="1" applyBorder="1" applyAlignment="1" applyProtection="1">
      <alignment horizontal="center" vertical="center" shrinkToFit="1"/>
    </xf>
    <xf numFmtId="177" fontId="11" fillId="2" borderId="5" xfId="50" applyNumberFormat="1" applyFont="1" applyFill="1" applyBorder="1" applyAlignment="1" applyProtection="1">
      <alignment horizontal="center" vertical="center" shrinkToFit="1"/>
    </xf>
    <xf numFmtId="0" fontId="11" fillId="2" borderId="7" xfId="50" applyFont="1" applyFill="1" applyBorder="1" applyAlignment="1" applyProtection="1">
      <alignment horizontal="center" vertical="center" wrapText="1"/>
    </xf>
    <xf numFmtId="0" fontId="11" fillId="2" borderId="8" xfId="50" applyFont="1" applyFill="1" applyBorder="1" applyAlignment="1" applyProtection="1">
      <alignment horizontal="center" vertical="center" wrapText="1"/>
    </xf>
    <xf numFmtId="0" fontId="0" fillId="2" borderId="0" xfId="0" applyFont="1" applyFill="1" applyAlignment="1">
      <alignment vertical="center"/>
    </xf>
    <xf numFmtId="0" fontId="4" fillId="2" borderId="5" xfId="50" applyFont="1" applyFill="1" applyBorder="1" applyAlignment="1" applyProtection="1">
      <alignment horizontal="center" vertical="center" shrinkToFit="1"/>
    </xf>
    <xf numFmtId="0" fontId="3" fillId="2" borderId="2" xfId="50" applyFont="1" applyFill="1" applyBorder="1" applyAlignment="1" applyProtection="1">
      <alignment horizontal="center" vertical="center"/>
    </xf>
    <xf numFmtId="178" fontId="3" fillId="2" borderId="2" xfId="50" applyNumberFormat="1" applyFont="1" applyFill="1" applyBorder="1" applyAlignment="1" applyProtection="1">
      <alignment horizontal="center" vertical="center" shrinkToFit="1"/>
    </xf>
    <xf numFmtId="178" fontId="1" fillId="2" borderId="2" xfId="50" applyNumberFormat="1" applyFont="1" applyFill="1" applyBorder="1" applyAlignment="1" applyProtection="1">
      <alignment horizontal="center" vertical="center" wrapText="1" shrinkToFit="1"/>
    </xf>
    <xf numFmtId="178" fontId="1" fillId="2" borderId="2" xfId="50" applyNumberFormat="1" applyFont="1" applyFill="1" applyBorder="1" applyAlignment="1" applyProtection="1">
      <alignment horizontal="center" vertical="center" wrapText="1"/>
    </xf>
    <xf numFmtId="178" fontId="3" fillId="2" borderId="2" xfId="50" applyNumberFormat="1" applyFont="1" applyFill="1" applyBorder="1" applyAlignment="1" applyProtection="1">
      <alignment horizontal="right" vertical="center" shrinkToFit="1"/>
    </xf>
    <xf numFmtId="0" fontId="1" fillId="2" borderId="2" xfId="50" applyFont="1" applyFill="1" applyBorder="1" applyAlignment="1" applyProtection="1">
      <alignment horizontal="center" vertical="center"/>
    </xf>
    <xf numFmtId="182" fontId="1" fillId="2" borderId="2" xfId="50" applyNumberFormat="1" applyFont="1" applyFill="1" applyBorder="1" applyAlignment="1" applyProtection="1">
      <alignment vertical="center" shrinkToFit="1"/>
    </xf>
    <xf numFmtId="178" fontId="1" fillId="2" borderId="2" xfId="50" applyNumberFormat="1" applyFont="1" applyFill="1" applyBorder="1" applyAlignment="1" applyProtection="1">
      <alignment vertical="center" wrapText="1"/>
    </xf>
    <xf numFmtId="182" fontId="1" fillId="2" borderId="2" xfId="50" applyNumberFormat="1" applyFont="1" applyFill="1" applyBorder="1" applyAlignment="1" applyProtection="1">
      <alignment horizontal="center" vertical="center" shrinkToFit="1"/>
    </xf>
    <xf numFmtId="178" fontId="7" fillId="2" borderId="2" xfId="50" applyNumberFormat="1" applyFont="1" applyFill="1" applyBorder="1" applyAlignment="1" applyProtection="1">
      <alignment horizontal="right" vertical="center" shrinkToFit="1"/>
    </xf>
    <xf numFmtId="178" fontId="7" fillId="2" borderId="2" xfId="50" applyNumberFormat="1" applyFont="1" applyFill="1" applyBorder="1" applyAlignment="1" applyProtection="1">
      <alignment horizontal="center" vertical="center" wrapText="1" shrinkToFit="1"/>
    </xf>
    <xf numFmtId="178" fontId="7" fillId="2" borderId="2" xfId="50" applyNumberFormat="1" applyFont="1" applyFill="1" applyBorder="1" applyAlignment="1" applyProtection="1">
      <alignment horizontal="center" vertical="center" wrapText="1"/>
    </xf>
    <xf numFmtId="0" fontId="11" fillId="2" borderId="9" xfId="50" applyFont="1" applyFill="1" applyBorder="1" applyAlignment="1" applyProtection="1">
      <alignment horizontal="center" vertical="center" wrapText="1"/>
    </xf>
    <xf numFmtId="0" fontId="11" fillId="2" borderId="10" xfId="50" applyFont="1" applyFill="1" applyBorder="1" applyAlignment="1" applyProtection="1">
      <alignment horizontal="center" vertical="center" wrapText="1"/>
    </xf>
    <xf numFmtId="178" fontId="11" fillId="2" borderId="3" xfId="50" applyNumberFormat="1" applyFont="1" applyFill="1" applyBorder="1" applyAlignment="1" applyProtection="1">
      <alignment horizontal="center" vertical="center" shrinkToFit="1"/>
    </xf>
    <xf numFmtId="178" fontId="11" fillId="2" borderId="5" xfId="50" applyNumberFormat="1" applyFont="1" applyFill="1" applyBorder="1" applyAlignment="1" applyProtection="1">
      <alignment horizontal="center" vertical="center" shrinkToFit="1"/>
    </xf>
    <xf numFmtId="0" fontId="11" fillId="2" borderId="1" xfId="50" applyFont="1" applyFill="1" applyBorder="1" applyAlignment="1" applyProtection="1">
      <alignment horizontal="center" vertical="center" wrapText="1"/>
    </xf>
    <xf numFmtId="0" fontId="11" fillId="2" borderId="11" xfId="50" applyFont="1" applyFill="1" applyBorder="1" applyAlignment="1" applyProtection="1">
      <alignment horizontal="center" vertical="center" wrapText="1"/>
    </xf>
    <xf numFmtId="183" fontId="11" fillId="2" borderId="3" xfId="50" applyNumberFormat="1" applyFont="1" applyFill="1" applyBorder="1" applyAlignment="1" applyProtection="1">
      <alignment horizontal="center" vertical="center" shrinkToFit="1"/>
    </xf>
    <xf numFmtId="183" fontId="11" fillId="2" borderId="5" xfId="50" applyNumberFormat="1" applyFont="1" applyFill="1" applyBorder="1" applyAlignment="1" applyProtection="1">
      <alignment horizontal="center" vertical="center" shrinkToFit="1"/>
    </xf>
    <xf numFmtId="0" fontId="3" fillId="2" borderId="2" xfId="50" applyNumberFormat="1" applyFont="1" applyFill="1" applyBorder="1" applyAlignment="1" applyProtection="1">
      <alignment horizontal="center" vertical="center" shrinkToFit="1"/>
    </xf>
    <xf numFmtId="0" fontId="0" fillId="2" borderId="2" xfId="50" applyNumberFormat="1" applyFont="1" applyFill="1" applyBorder="1" applyAlignment="1">
      <alignment horizontal="center" vertical="center"/>
      <protection locked="0"/>
    </xf>
    <xf numFmtId="49" fontId="0" fillId="2" borderId="2" xfId="50" applyNumberFormat="1" applyFont="1" applyFill="1" applyBorder="1" applyAlignment="1">
      <alignment horizontal="center" vertical="center"/>
      <protection locked="0"/>
    </xf>
    <xf numFmtId="0" fontId="4" fillId="2" borderId="3" xfId="50" applyFont="1" applyFill="1" applyBorder="1" applyAlignment="1" applyProtection="1">
      <alignment horizontal="center" vertical="center" wrapText="1"/>
    </xf>
    <xf numFmtId="0" fontId="4" fillId="2" borderId="5" xfId="50" applyFont="1" applyFill="1" applyBorder="1" applyAlignment="1" applyProtection="1">
      <alignment horizontal="center" vertical="center" wrapText="1"/>
    </xf>
    <xf numFmtId="0" fontId="5" fillId="2" borderId="2" xfId="50" applyFont="1" applyFill="1" applyBorder="1" applyAlignment="1" applyProtection="1">
      <alignment horizontal="center" vertical="center" wrapText="1"/>
    </xf>
    <xf numFmtId="178" fontId="4" fillId="2" borderId="2" xfId="50" applyNumberFormat="1" applyFont="1" applyFill="1" applyBorder="1" applyAlignment="1" applyProtection="1">
      <alignment horizontal="center" vertical="center" wrapText="1"/>
    </xf>
    <xf numFmtId="178" fontId="5" fillId="2" borderId="2" xfId="50" applyNumberFormat="1" applyFont="1" applyFill="1" applyBorder="1" applyAlignment="1" applyProtection="1">
      <alignment horizontal="center" vertical="center" wrapText="1"/>
    </xf>
    <xf numFmtId="178" fontId="3" fillId="3" borderId="3" xfId="50" applyNumberFormat="1" applyFont="1" applyFill="1" applyBorder="1" applyAlignment="1" applyProtection="1">
      <alignment horizontal="center" vertical="center" wrapText="1"/>
    </xf>
    <xf numFmtId="178" fontId="3" fillId="3" borderId="5" xfId="50" applyNumberFormat="1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/>
    </xf>
    <xf numFmtId="178" fontId="3" fillId="2" borderId="3" xfId="50" applyNumberFormat="1" applyFont="1" applyFill="1" applyBorder="1" applyAlignment="1" applyProtection="1">
      <alignment vertical="center" wrapText="1"/>
    </xf>
    <xf numFmtId="178" fontId="3" fillId="2" borderId="5" xfId="50" applyNumberFormat="1" applyFont="1" applyFill="1" applyBorder="1" applyAlignment="1" applyProtection="1">
      <alignment vertical="center" wrapText="1"/>
    </xf>
    <xf numFmtId="178" fontId="0" fillId="2" borderId="2" xfId="50" applyNumberFormat="1" applyFont="1" applyFill="1" applyBorder="1" applyAlignment="1" applyProtection="1">
      <alignment horizontal="left" vertical="center" wrapText="1"/>
    </xf>
    <xf numFmtId="10" fontId="0" fillId="0" borderId="2" xfId="0" applyNumberFormat="1" applyFont="1" applyFill="1" applyBorder="1" applyAlignment="1">
      <alignment vertical="center" wrapText="1"/>
    </xf>
    <xf numFmtId="180" fontId="1" fillId="2" borderId="2" xfId="50" applyNumberFormat="1" applyFont="1" applyFill="1" applyBorder="1" applyAlignment="1" applyProtection="1">
      <alignment horizontal="center" vertical="center"/>
    </xf>
    <xf numFmtId="180" fontId="0" fillId="2" borderId="2" xfId="0" applyNumberFormat="1" applyFont="1" applyFill="1" applyBorder="1" applyAlignment="1">
      <alignment vertical="center"/>
    </xf>
    <xf numFmtId="10" fontId="6" fillId="0" borderId="2" xfId="0" applyNumberFormat="1" applyFont="1" applyFill="1" applyBorder="1" applyAlignment="1">
      <alignment vertical="center" wrapText="1"/>
    </xf>
    <xf numFmtId="178" fontId="12" fillId="2" borderId="2" xfId="50" applyNumberFormat="1" applyFont="1" applyFill="1" applyBorder="1" applyAlignment="1" applyProtection="1">
      <alignment horizontal="center" vertical="center" wrapText="1"/>
    </xf>
    <xf numFmtId="180" fontId="6" fillId="2" borderId="2" xfId="0" applyNumberFormat="1" applyFont="1" applyFill="1" applyBorder="1" applyAlignment="1">
      <alignment vertical="center"/>
    </xf>
    <xf numFmtId="180" fontId="7" fillId="2" borderId="2" xfId="50" applyNumberFormat="1" applyFont="1" applyFill="1" applyBorder="1" applyAlignment="1" applyProtection="1">
      <alignment horizontal="center" vertical="center"/>
    </xf>
    <xf numFmtId="180" fontId="3" fillId="2" borderId="2" xfId="50" applyNumberFormat="1" applyFont="1" applyFill="1" applyBorder="1" applyAlignment="1" applyProtection="1">
      <alignment horizontal="right" vertical="center"/>
    </xf>
    <xf numFmtId="178" fontId="11" fillId="2" borderId="4" xfId="50" applyNumberFormat="1" applyFont="1" applyFill="1" applyBorder="1" applyAlignment="1" applyProtection="1">
      <alignment horizontal="center" vertical="center" shrinkToFit="1"/>
    </xf>
    <xf numFmtId="183" fontId="11" fillId="2" borderId="4" xfId="50" applyNumberFormat="1" applyFont="1" applyFill="1" applyBorder="1" applyAlignment="1" applyProtection="1">
      <alignment horizontal="center" vertical="center" shrinkToFit="1"/>
    </xf>
    <xf numFmtId="49" fontId="1" fillId="2" borderId="2" xfId="50" applyNumberFormat="1" applyFont="1" applyFill="1" applyBorder="1" applyAlignment="1" applyProtection="1">
      <alignment horizontal="center" vertical="center" wrapText="1"/>
    </xf>
    <xf numFmtId="49" fontId="1" fillId="2" borderId="2" xfId="50" applyNumberFormat="1" applyFont="1" applyFill="1" applyBorder="1" applyAlignment="1" applyProtection="1">
      <alignment horizontal="center" vertical="center" wrapText="1" shrinkToFit="1"/>
    </xf>
    <xf numFmtId="10" fontId="0" fillId="0" borderId="2" xfId="0" applyNumberFormat="1" applyFont="1" applyFill="1" applyBorder="1" applyAlignment="1">
      <alignment vertical="center"/>
    </xf>
    <xf numFmtId="179" fontId="6" fillId="0" borderId="6" xfId="0" applyNumberFormat="1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vertical="center"/>
    </xf>
    <xf numFmtId="178" fontId="7" fillId="2" borderId="2" xfId="50" applyNumberFormat="1" applyFont="1" applyFill="1" applyBorder="1" applyAlignment="1" applyProtection="1">
      <alignment horizontal="left" vertical="center" wrapText="1" shrinkToFit="1"/>
    </xf>
    <xf numFmtId="181" fontId="7" fillId="2" borderId="2" xfId="19" applyNumberFormat="1" applyFont="1" applyFill="1" applyBorder="1" applyAlignment="1" applyProtection="1">
      <alignment horizontal="center" vertical="center" wrapText="1"/>
    </xf>
    <xf numFmtId="178" fontId="13" fillId="2" borderId="2" xfId="50" applyNumberFormat="1" applyFont="1" applyFill="1" applyBorder="1" applyAlignment="1" applyProtection="1">
      <alignment horizontal="right" vertical="center" shrinkToFit="1"/>
    </xf>
    <xf numFmtId="178" fontId="7" fillId="2" borderId="2" xfId="50" applyNumberFormat="1" applyFont="1" applyFill="1" applyBorder="1" applyAlignment="1" applyProtection="1">
      <alignment vertical="center" shrinkToFit="1"/>
    </xf>
    <xf numFmtId="178" fontId="12" fillId="2" borderId="2" xfId="50" applyNumberFormat="1" applyFont="1" applyFill="1" applyBorder="1" applyAlignment="1" applyProtection="1">
      <alignment horizontal="right" vertical="center" shrinkToFit="1"/>
    </xf>
    <xf numFmtId="0" fontId="7" fillId="2" borderId="2" xfId="50" applyFont="1" applyFill="1" applyBorder="1" applyAlignment="1" applyProtection="1">
      <alignment horizontal="center" vertical="center"/>
    </xf>
    <xf numFmtId="178" fontId="6" fillId="2" borderId="2" xfId="50" applyNumberFormat="1" applyFont="1" applyFill="1" applyBorder="1" applyAlignment="1" applyProtection="1">
      <alignment horizontal="right" vertical="center" shrinkToFit="1"/>
    </xf>
    <xf numFmtId="178" fontId="6" fillId="2" borderId="2" xfId="50" applyNumberFormat="1" applyFont="1" applyFill="1" applyBorder="1" applyAlignment="1" applyProtection="1">
      <alignment horizontal="left" vertical="center" wrapText="1"/>
    </xf>
    <xf numFmtId="178" fontId="1" fillId="2" borderId="4" xfId="50" applyNumberFormat="1" applyFont="1" applyFill="1" applyBorder="1" applyAlignment="1" applyProtection="1">
      <alignment horizontal="center" vertical="center" wrapText="1"/>
    </xf>
    <xf numFmtId="179" fontId="6" fillId="0" borderId="2" xfId="0" applyNumberFormat="1" applyFont="1" applyFill="1" applyBorder="1" applyAlignment="1">
      <alignment horizontal="center" vertical="center"/>
    </xf>
    <xf numFmtId="178" fontId="7" fillId="2" borderId="4" xfId="50" applyNumberFormat="1" applyFont="1" applyFill="1" applyBorder="1" applyAlignment="1" applyProtection="1">
      <alignment horizontal="right" vertical="center" shrinkToFit="1"/>
    </xf>
    <xf numFmtId="182" fontId="7" fillId="2" borderId="2" xfId="50" applyNumberFormat="1" applyFont="1" applyFill="1" applyBorder="1" applyAlignment="1" applyProtection="1">
      <alignment vertical="center" shrinkToFit="1"/>
    </xf>
    <xf numFmtId="178" fontId="7" fillId="2" borderId="2" xfId="50" applyNumberFormat="1" applyFont="1" applyFill="1" applyBorder="1" applyAlignment="1" applyProtection="1">
      <alignment vertical="center" wrapText="1"/>
    </xf>
    <xf numFmtId="10" fontId="6" fillId="0" borderId="2" xfId="0" applyNumberFormat="1" applyFont="1" applyFill="1" applyBorder="1" applyAlignment="1">
      <alignment vertical="center"/>
    </xf>
    <xf numFmtId="178" fontId="1" fillId="2" borderId="2" xfId="50" applyNumberFormat="1" applyFont="1" applyFill="1" applyBorder="1" applyAlignment="1" applyProtection="1">
      <alignment horizontal="right" vertical="center" wrapText="1"/>
    </xf>
    <xf numFmtId="0" fontId="11" fillId="2" borderId="3" xfId="50" applyFont="1" applyFill="1" applyBorder="1" applyAlignment="1" applyProtection="1">
      <alignment horizontal="center" vertical="center" shrinkToFit="1"/>
    </xf>
    <xf numFmtId="0" fontId="11" fillId="2" borderId="5" xfId="50" applyFont="1" applyFill="1" applyBorder="1" applyAlignment="1" applyProtection="1">
      <alignment horizontal="center" vertical="center" shrinkToFit="1"/>
    </xf>
    <xf numFmtId="0" fontId="11" fillId="2" borderId="4" xfId="50" applyFont="1" applyFill="1" applyBorder="1" applyAlignment="1" applyProtection="1">
      <alignment horizontal="center" vertical="center" shrinkToFi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4" Type="http://schemas.openxmlformats.org/officeDocument/2006/relationships/image" Target="../media/image14.jpeg"/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27</xdr:row>
      <xdr:rowOff>28575</xdr:rowOff>
    </xdr:from>
    <xdr:to>
      <xdr:col>6</xdr:col>
      <xdr:colOff>1101725</xdr:colOff>
      <xdr:row>55</xdr:row>
      <xdr:rowOff>28575</xdr:rowOff>
    </xdr:to>
    <xdr:pic>
      <xdr:nvPicPr>
        <xdr:cNvPr id="9" name="图片 8" descr="%Z2S0M1HRWSUN_]O{1V4@K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7753985"/>
          <a:ext cx="7849870" cy="4800600"/>
        </a:xfrm>
        <a:prstGeom prst="rect">
          <a:avLst/>
        </a:prstGeom>
      </xdr:spPr>
    </xdr:pic>
    <xdr:clientData/>
  </xdr:twoCellAnchor>
  <xdr:twoCellAnchor editAs="oneCell">
    <xdr:from>
      <xdr:col>6</xdr:col>
      <xdr:colOff>1089660</xdr:colOff>
      <xdr:row>27</xdr:row>
      <xdr:rowOff>27940</xdr:rowOff>
    </xdr:from>
    <xdr:to>
      <xdr:col>15</xdr:col>
      <xdr:colOff>492760</xdr:colOff>
      <xdr:row>49</xdr:row>
      <xdr:rowOff>85725</xdr:rowOff>
    </xdr:to>
    <xdr:pic>
      <xdr:nvPicPr>
        <xdr:cNvPr id="10" name="图片 9" descr="0d43236aedd5abd8b4084dfd0646a5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38440" y="7753350"/>
          <a:ext cx="6811010" cy="3829685"/>
        </a:xfrm>
        <a:prstGeom prst="rect">
          <a:avLst/>
        </a:prstGeom>
      </xdr:spPr>
    </xdr:pic>
    <xdr:clientData/>
  </xdr:twoCellAnchor>
  <xdr:twoCellAnchor editAs="oneCell">
    <xdr:from>
      <xdr:col>6</xdr:col>
      <xdr:colOff>1007427</xdr:colOff>
      <xdr:row>49</xdr:row>
      <xdr:rowOff>122872</xdr:rowOff>
    </xdr:from>
    <xdr:to>
      <xdr:col>15</xdr:col>
      <xdr:colOff>557212</xdr:colOff>
      <xdr:row>72</xdr:row>
      <xdr:rowOff>108902</xdr:rowOff>
    </xdr:to>
    <xdr:pic>
      <xdr:nvPicPr>
        <xdr:cNvPr id="11" name="图片 10" descr="70b77666dbd6f21edde568b3f691bfc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16200000">
          <a:off x="9269730" y="10105390"/>
          <a:ext cx="3929380" cy="6957695"/>
        </a:xfrm>
        <a:prstGeom prst="rect">
          <a:avLst/>
        </a:prstGeom>
      </xdr:spPr>
    </xdr:pic>
    <xdr:clientData/>
  </xdr:twoCellAnchor>
  <xdr:twoCellAnchor editAs="oneCell">
    <xdr:from>
      <xdr:col>15</xdr:col>
      <xdr:colOff>515620</xdr:colOff>
      <xdr:row>27</xdr:row>
      <xdr:rowOff>57150</xdr:rowOff>
    </xdr:from>
    <xdr:to>
      <xdr:col>20</xdr:col>
      <xdr:colOff>296545</xdr:colOff>
      <xdr:row>70</xdr:row>
      <xdr:rowOff>95250</xdr:rowOff>
    </xdr:to>
    <xdr:pic>
      <xdr:nvPicPr>
        <xdr:cNvPr id="12" name="图片 11" descr="BQ]RH%XW5DT~Q5)BFMUQG0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4672310" y="7782560"/>
          <a:ext cx="6536055" cy="7410450"/>
        </a:xfrm>
        <a:prstGeom prst="rect">
          <a:avLst/>
        </a:prstGeom>
      </xdr:spPr>
    </xdr:pic>
    <xdr:clientData/>
  </xdr:twoCellAnchor>
  <xdr:twoCellAnchor editAs="oneCell">
    <xdr:from>
      <xdr:col>20</xdr:col>
      <xdr:colOff>247650</xdr:colOff>
      <xdr:row>27</xdr:row>
      <xdr:rowOff>47625</xdr:rowOff>
    </xdr:from>
    <xdr:to>
      <xdr:col>28</xdr:col>
      <xdr:colOff>604520</xdr:colOff>
      <xdr:row>70</xdr:row>
      <xdr:rowOff>47625</xdr:rowOff>
    </xdr:to>
    <xdr:pic>
      <xdr:nvPicPr>
        <xdr:cNvPr id="13" name="图片 12" descr="EVIY56})M`F~K2[~`2P28(N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1159470" y="7773035"/>
          <a:ext cx="6334125" cy="7372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27</xdr:row>
      <xdr:rowOff>104775</xdr:rowOff>
    </xdr:from>
    <xdr:to>
      <xdr:col>6</xdr:col>
      <xdr:colOff>1067435</xdr:colOff>
      <xdr:row>55</xdr:row>
      <xdr:rowOff>76200</xdr:rowOff>
    </xdr:to>
    <xdr:pic>
      <xdr:nvPicPr>
        <xdr:cNvPr id="7" name="图片 6" descr="1%I$_T47JH_FHI(F~)Y4$)U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8388985"/>
          <a:ext cx="7815580" cy="4772025"/>
        </a:xfrm>
        <a:prstGeom prst="rect">
          <a:avLst/>
        </a:prstGeom>
      </xdr:spPr>
    </xdr:pic>
    <xdr:clientData/>
  </xdr:twoCellAnchor>
  <xdr:twoCellAnchor editAs="oneCell">
    <xdr:from>
      <xdr:col>6</xdr:col>
      <xdr:colOff>1038225</xdr:colOff>
      <xdr:row>29</xdr:row>
      <xdr:rowOff>131445</xdr:rowOff>
    </xdr:from>
    <xdr:to>
      <xdr:col>16</xdr:col>
      <xdr:colOff>728980</xdr:colOff>
      <xdr:row>51</xdr:row>
      <xdr:rowOff>38100</xdr:rowOff>
    </xdr:to>
    <xdr:pic>
      <xdr:nvPicPr>
        <xdr:cNvPr id="8" name="图片 7" descr="JZU_BUIQRN8{[57A_]LI}Q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787005" y="8758555"/>
          <a:ext cx="7792720" cy="3678555"/>
        </a:xfrm>
        <a:prstGeom prst="rect">
          <a:avLst/>
        </a:prstGeom>
      </xdr:spPr>
    </xdr:pic>
    <xdr:clientData/>
  </xdr:twoCellAnchor>
  <xdr:twoCellAnchor editAs="oneCell">
    <xdr:from>
      <xdr:col>6</xdr:col>
      <xdr:colOff>1146175</xdr:colOff>
      <xdr:row>40</xdr:row>
      <xdr:rowOff>116840</xdr:rowOff>
    </xdr:from>
    <xdr:to>
      <xdr:col>16</xdr:col>
      <xdr:colOff>377190</xdr:colOff>
      <xdr:row>61</xdr:row>
      <xdr:rowOff>95250</xdr:rowOff>
    </xdr:to>
    <xdr:pic>
      <xdr:nvPicPr>
        <xdr:cNvPr id="9" name="图片 8" descr="M_`]G3{R~2V2{I`D_XM@UK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894955" y="10629900"/>
          <a:ext cx="7332980" cy="3578860"/>
        </a:xfrm>
        <a:prstGeom prst="rect">
          <a:avLst/>
        </a:prstGeom>
      </xdr:spPr>
    </xdr:pic>
    <xdr:clientData/>
  </xdr:twoCellAnchor>
  <xdr:twoCellAnchor editAs="oneCell">
    <xdr:from>
      <xdr:col>16</xdr:col>
      <xdr:colOff>477520</xdr:colOff>
      <xdr:row>27</xdr:row>
      <xdr:rowOff>38100</xdr:rowOff>
    </xdr:from>
    <xdr:to>
      <xdr:col>20</xdr:col>
      <xdr:colOff>742950</xdr:colOff>
      <xdr:row>69</xdr:row>
      <xdr:rowOff>85725</xdr:rowOff>
    </xdr:to>
    <xdr:pic>
      <xdr:nvPicPr>
        <xdr:cNvPr id="10" name="图片 9" descr="8P_H3U4QJ{XCS}9N0GP3O3T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328265" y="8322310"/>
          <a:ext cx="6326505" cy="7248525"/>
        </a:xfrm>
        <a:prstGeom prst="rect">
          <a:avLst/>
        </a:prstGeom>
      </xdr:spPr>
    </xdr:pic>
    <xdr:clientData/>
  </xdr:twoCellAnchor>
  <xdr:twoCellAnchor editAs="oneCell">
    <xdr:from>
      <xdr:col>20</xdr:col>
      <xdr:colOff>790575</xdr:colOff>
      <xdr:row>27</xdr:row>
      <xdr:rowOff>0</xdr:rowOff>
    </xdr:from>
    <xdr:to>
      <xdr:col>29</xdr:col>
      <xdr:colOff>375920</xdr:colOff>
      <xdr:row>69</xdr:row>
      <xdr:rowOff>85725</xdr:rowOff>
    </xdr:to>
    <xdr:pic>
      <xdr:nvPicPr>
        <xdr:cNvPr id="11" name="图片 10" descr="6OC89O4AYW9YSFQ6[NHL%PM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1702395" y="8284210"/>
          <a:ext cx="6248400" cy="72866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238125</xdr:colOff>
      <xdr:row>27</xdr:row>
      <xdr:rowOff>76200</xdr:rowOff>
    </xdr:from>
    <xdr:to>
      <xdr:col>13</xdr:col>
      <xdr:colOff>1203325</xdr:colOff>
      <xdr:row>72</xdr:row>
      <xdr:rowOff>76200</xdr:rowOff>
    </xdr:to>
    <xdr:pic>
      <xdr:nvPicPr>
        <xdr:cNvPr id="7" name="图片 6" descr="32A1019%VNBSP@II5BDGLVV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6905" y="9795510"/>
          <a:ext cx="6375400" cy="7715250"/>
        </a:xfrm>
        <a:prstGeom prst="rect">
          <a:avLst/>
        </a:prstGeom>
      </xdr:spPr>
    </xdr:pic>
    <xdr:clientData/>
  </xdr:twoCellAnchor>
  <xdr:twoCellAnchor editAs="oneCell">
    <xdr:from>
      <xdr:col>13</xdr:col>
      <xdr:colOff>1172845</xdr:colOff>
      <xdr:row>27</xdr:row>
      <xdr:rowOff>133350</xdr:rowOff>
    </xdr:from>
    <xdr:to>
      <xdr:col>19</xdr:col>
      <xdr:colOff>69215</xdr:colOff>
      <xdr:row>70</xdr:row>
      <xdr:rowOff>76200</xdr:rowOff>
    </xdr:to>
    <xdr:pic>
      <xdr:nvPicPr>
        <xdr:cNvPr id="8" name="图片 7" descr="SPEMBZ]S2E2RTBZN5(2EF]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331825" y="9852660"/>
          <a:ext cx="6465570" cy="7315200"/>
        </a:xfrm>
        <a:prstGeom prst="rect">
          <a:avLst/>
        </a:prstGeom>
      </xdr:spPr>
    </xdr:pic>
    <xdr:clientData/>
  </xdr:twoCellAnchor>
  <xdr:twoCellAnchor editAs="oneCell">
    <xdr:from>
      <xdr:col>19</xdr:col>
      <xdr:colOff>76200</xdr:colOff>
      <xdr:row>27</xdr:row>
      <xdr:rowOff>114300</xdr:rowOff>
    </xdr:from>
    <xdr:to>
      <xdr:col>26</xdr:col>
      <xdr:colOff>666750</xdr:colOff>
      <xdr:row>69</xdr:row>
      <xdr:rowOff>133350</xdr:rowOff>
    </xdr:to>
    <xdr:pic>
      <xdr:nvPicPr>
        <xdr:cNvPr id="9" name="图片 8" descr="XZ[96MRM_BC`IDD0C1J21~H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9804380" y="9833610"/>
          <a:ext cx="6379845" cy="72199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</xdr:colOff>
      <xdr:row>27</xdr:row>
      <xdr:rowOff>66675</xdr:rowOff>
    </xdr:from>
    <xdr:to>
      <xdr:col>7</xdr:col>
      <xdr:colOff>307340</xdr:colOff>
      <xdr:row>63</xdr:row>
      <xdr:rowOff>38100</xdr:rowOff>
    </xdr:to>
    <xdr:pic>
      <xdr:nvPicPr>
        <xdr:cNvPr id="2" name="图片 1" descr="]M{$JNW48R698844_TBCE`J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0" y="9785985"/>
          <a:ext cx="8383905" cy="61436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27</xdr:row>
      <xdr:rowOff>85725</xdr:rowOff>
    </xdr:from>
    <xdr:to>
      <xdr:col>6</xdr:col>
      <xdr:colOff>1177925</xdr:colOff>
      <xdr:row>55</xdr:row>
      <xdr:rowOff>123825</xdr:rowOff>
    </xdr:to>
    <xdr:pic>
      <xdr:nvPicPr>
        <xdr:cNvPr id="6" name="图片 5" descr="8345CE0%VHKOI5Z3J1WKFU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9944735"/>
          <a:ext cx="7926070" cy="4838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95250</xdr:colOff>
      <xdr:row>28</xdr:row>
      <xdr:rowOff>0</xdr:rowOff>
    </xdr:from>
    <xdr:to>
      <xdr:col>6</xdr:col>
      <xdr:colOff>1152525</xdr:colOff>
      <xdr:row>46</xdr:row>
      <xdr:rowOff>9525</xdr:rowOff>
    </xdr:to>
    <xdr:pic>
      <xdr:nvPicPr>
        <xdr:cNvPr id="3" name="图片 2" descr="78372ea56e57aca587730ed39aa4d6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12468860"/>
          <a:ext cx="7806055" cy="3095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workbookViewId="0">
      <selection activeCell="A1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4.6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3"/>
      <c r="J2" s="7"/>
      <c r="K2" s="7"/>
      <c r="L2" s="7"/>
      <c r="M2" s="7"/>
      <c r="N2" s="7"/>
      <c r="O2" s="64" t="s">
        <v>4</v>
      </c>
      <c r="P2" s="64"/>
      <c r="Q2" s="84">
        <v>12386</v>
      </c>
      <c r="R2" s="65" t="s">
        <v>5</v>
      </c>
      <c r="S2" s="65"/>
      <c r="T2" s="85">
        <v>2020008</v>
      </c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826022.02</v>
      </c>
      <c r="D3" s="9"/>
      <c r="E3" s="9"/>
      <c r="F3" s="9" t="s">
        <v>7</v>
      </c>
      <c r="G3" s="10" t="s">
        <v>8</v>
      </c>
      <c r="H3" s="6" t="s">
        <v>9</v>
      </c>
      <c r="I3" s="6"/>
      <c r="J3" s="51" t="s">
        <v>10</v>
      </c>
      <c r="K3" s="51"/>
      <c r="L3" s="51"/>
      <c r="M3" s="51"/>
      <c r="N3" s="51"/>
      <c r="O3" s="6" t="s">
        <v>11</v>
      </c>
      <c r="P3" s="6"/>
      <c r="Q3" s="51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127"/>
      <c r="D4" s="127"/>
      <c r="E4" s="127"/>
      <c r="F4" s="9" t="s">
        <v>16</v>
      </c>
      <c r="G4" s="121"/>
      <c r="H4" s="6" t="s">
        <v>17</v>
      </c>
      <c r="I4" s="6"/>
      <c r="J4" s="51" t="s">
        <v>18</v>
      </c>
      <c r="K4" s="51"/>
      <c r="L4" s="51"/>
      <c r="M4" s="51"/>
      <c r="N4" s="51"/>
      <c r="O4" s="6" t="s">
        <v>19</v>
      </c>
      <c r="P4" s="6"/>
      <c r="Q4" s="67" t="s">
        <v>20</v>
      </c>
      <c r="R4" s="9" t="s">
        <v>21</v>
      </c>
      <c r="S4" s="67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1" t="s">
        <v>25</v>
      </c>
      <c r="C5" s="12"/>
      <c r="D5" s="12"/>
      <c r="E5" s="12"/>
      <c r="F5" s="13"/>
      <c r="G5" s="14" t="s">
        <v>26</v>
      </c>
      <c r="H5" s="11" t="s">
        <v>25</v>
      </c>
      <c r="I5" s="12"/>
      <c r="J5" s="13"/>
      <c r="K5" s="11" t="s">
        <v>27</v>
      </c>
      <c r="L5" s="12"/>
      <c r="M5" s="11" t="s">
        <v>28</v>
      </c>
      <c r="N5" s="13"/>
      <c r="O5" s="11" t="s">
        <v>29</v>
      </c>
      <c r="P5" s="13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5" t="s">
        <v>33</v>
      </c>
      <c r="C6" s="16"/>
      <c r="D6" s="16"/>
      <c r="E6" s="16"/>
      <c r="F6" s="17"/>
      <c r="G6" s="6"/>
      <c r="H6" s="15" t="s">
        <v>34</v>
      </c>
      <c r="I6" s="16"/>
      <c r="J6" s="17"/>
      <c r="K6" s="15" t="s">
        <v>35</v>
      </c>
      <c r="L6" s="16"/>
      <c r="M6" s="15" t="s">
        <v>36</v>
      </c>
      <c r="N6" s="17"/>
      <c r="O6" s="15" t="s">
        <v>37</v>
      </c>
      <c r="P6" s="17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8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8" t="s">
        <v>44</v>
      </c>
      <c r="H7" s="6" t="s">
        <v>45</v>
      </c>
      <c r="I7" s="9" t="s">
        <v>46</v>
      </c>
      <c r="J7" s="9" t="s">
        <v>47</v>
      </c>
      <c r="K7" s="65" t="s">
        <v>46</v>
      </c>
      <c r="L7" s="65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5" customHeight="1" spans="1:16384">
      <c r="A8" s="45">
        <v>1</v>
      </c>
      <c r="B8" s="122">
        <v>44076</v>
      </c>
      <c r="C8" s="50">
        <v>100000</v>
      </c>
      <c r="D8" s="73"/>
      <c r="E8" s="41" t="s">
        <v>51</v>
      </c>
      <c r="F8" s="42" t="s">
        <v>52</v>
      </c>
      <c r="G8" s="73"/>
      <c r="H8" s="114">
        <v>0.01</v>
      </c>
      <c r="I8" s="73">
        <v>1000</v>
      </c>
      <c r="J8" s="74"/>
      <c r="K8" s="45">
        <v>2000</v>
      </c>
      <c r="L8" s="45" t="s">
        <v>53</v>
      </c>
      <c r="M8" s="73"/>
      <c r="N8" s="75"/>
      <c r="O8" s="117"/>
      <c r="P8" s="102"/>
      <c r="Q8" s="120" t="s">
        <v>54</v>
      </c>
      <c r="R8" s="102">
        <v>300020</v>
      </c>
      <c r="S8" s="102"/>
      <c r="T8" s="119">
        <v>100000</v>
      </c>
      <c r="U8" s="6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45"/>
      <c r="B9" s="122"/>
      <c r="C9" s="123"/>
      <c r="D9" s="112"/>
      <c r="E9" s="41"/>
      <c r="F9" s="41"/>
      <c r="G9" s="116"/>
      <c r="H9" s="114"/>
      <c r="I9" s="73">
        <v>-1000</v>
      </c>
      <c r="J9" s="74" t="s">
        <v>55</v>
      </c>
      <c r="K9" s="118">
        <v>-2000</v>
      </c>
      <c r="L9" s="118" t="s">
        <v>55</v>
      </c>
      <c r="M9" s="73"/>
      <c r="N9" s="75"/>
      <c r="O9" s="117"/>
      <c r="P9" s="102"/>
      <c r="Q9" s="120"/>
      <c r="R9" s="102"/>
      <c r="S9" s="102"/>
      <c r="T9" s="119"/>
      <c r="U9" s="69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29" customHeight="1" spans="1:16384">
      <c r="A10" s="45"/>
      <c r="B10" s="122"/>
      <c r="C10" s="50"/>
      <c r="D10" s="112"/>
      <c r="E10" s="41"/>
      <c r="F10" s="41"/>
      <c r="G10" s="116"/>
      <c r="H10" s="114"/>
      <c r="I10" s="73"/>
      <c r="J10" s="113"/>
      <c r="K10" s="45"/>
      <c r="L10" s="45"/>
      <c r="M10" s="73"/>
      <c r="N10" s="75"/>
      <c r="O10" s="117"/>
      <c r="P10" s="102"/>
      <c r="Q10" s="120"/>
      <c r="R10" s="102"/>
      <c r="S10" s="102"/>
      <c r="T10" s="119"/>
      <c r="U10" s="69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30" customHeight="1" spans="1:16384">
      <c r="A11" s="45"/>
      <c r="B11" s="122"/>
      <c r="C11" s="123"/>
      <c r="D11" s="112"/>
      <c r="E11" s="41"/>
      <c r="F11" s="41"/>
      <c r="G11" s="113"/>
      <c r="H11" s="114"/>
      <c r="I11" s="73"/>
      <c r="J11" s="74"/>
      <c r="K11" s="118"/>
      <c r="L11" s="118"/>
      <c r="M11" s="73"/>
      <c r="N11" s="75"/>
      <c r="O11" s="124"/>
      <c r="P11" s="125"/>
      <c r="Q11" s="120"/>
      <c r="R11" s="102"/>
      <c r="S11" s="102"/>
      <c r="T11" s="119"/>
      <c r="U11" s="69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31" customHeight="1" spans="1:16384">
      <c r="A12" s="45"/>
      <c r="B12" s="122"/>
      <c r="C12" s="50"/>
      <c r="D12" s="112"/>
      <c r="E12" s="42"/>
      <c r="F12" s="41"/>
      <c r="G12" s="113"/>
      <c r="H12" s="114"/>
      <c r="I12" s="73"/>
      <c r="J12" s="113"/>
      <c r="K12" s="45"/>
      <c r="L12" s="45"/>
      <c r="M12" s="73"/>
      <c r="N12" s="75"/>
      <c r="O12" s="117"/>
      <c r="P12" s="102"/>
      <c r="Q12" s="120"/>
      <c r="R12" s="102"/>
      <c r="S12" s="102"/>
      <c r="T12" s="119"/>
      <c r="U12" s="69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51"/>
      <c r="B13" s="20"/>
      <c r="C13" s="30"/>
      <c r="D13" s="27"/>
      <c r="E13" s="23"/>
      <c r="F13" s="23"/>
      <c r="G13" s="29"/>
      <c r="H13" s="25"/>
      <c r="I13" s="22"/>
      <c r="J13" s="29"/>
      <c r="K13" s="69"/>
      <c r="L13" s="69"/>
      <c r="M13" s="22"/>
      <c r="N13" s="67"/>
      <c r="O13" s="72"/>
      <c r="P13" s="71"/>
      <c r="Q13" s="97"/>
      <c r="R13" s="9"/>
      <c r="S13" s="9"/>
      <c r="T13" s="33"/>
      <c r="U13" s="69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51"/>
      <c r="B14" s="31"/>
      <c r="C14" s="30"/>
      <c r="D14" s="27"/>
      <c r="E14" s="23"/>
      <c r="F14" s="23"/>
      <c r="G14" s="29"/>
      <c r="H14" s="25"/>
      <c r="I14" s="22"/>
      <c r="J14" s="29"/>
      <c r="K14" s="51"/>
      <c r="L14" s="51"/>
      <c r="M14" s="22"/>
      <c r="N14" s="67"/>
      <c r="O14" s="68"/>
      <c r="P14" s="9"/>
      <c r="Q14" s="110"/>
      <c r="R14" s="9"/>
      <c r="S14" s="9"/>
      <c r="T14" s="33"/>
      <c r="U14" s="99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45"/>
      <c r="B15" s="38"/>
      <c r="C15" s="50"/>
      <c r="D15" s="115"/>
      <c r="E15" s="41"/>
      <c r="F15" s="41"/>
      <c r="G15" s="113"/>
      <c r="H15" s="114"/>
      <c r="I15" s="73"/>
      <c r="J15" s="113"/>
      <c r="K15" s="118"/>
      <c r="L15" s="118"/>
      <c r="M15" s="73"/>
      <c r="N15" s="75"/>
      <c r="O15" s="117"/>
      <c r="P15" s="102"/>
      <c r="Q15" s="120"/>
      <c r="R15" s="102"/>
      <c r="S15" s="102"/>
      <c r="T15" s="119"/>
      <c r="U15" s="99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45"/>
      <c r="B16" s="111"/>
      <c r="C16" s="50"/>
      <c r="D16" s="40"/>
      <c r="E16" s="41"/>
      <c r="F16" s="41"/>
      <c r="G16" s="116"/>
      <c r="H16" s="114"/>
      <c r="I16" s="73"/>
      <c r="J16" s="73"/>
      <c r="K16" s="45"/>
      <c r="L16" s="45"/>
      <c r="M16" s="73"/>
      <c r="N16" s="75"/>
      <c r="O16" s="73"/>
      <c r="P16" s="75"/>
      <c r="Q16" s="126"/>
      <c r="R16" s="102"/>
      <c r="S16" s="102"/>
      <c r="T16" s="103"/>
      <c r="U16" s="99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51"/>
      <c r="B17" s="52"/>
      <c r="C17" s="30"/>
      <c r="D17" s="34"/>
      <c r="E17" s="66"/>
      <c r="F17" s="109"/>
      <c r="G17" s="35"/>
      <c r="H17" s="36"/>
      <c r="I17" s="22"/>
      <c r="J17" s="22"/>
      <c r="K17" s="22"/>
      <c r="L17" s="22"/>
      <c r="M17" s="22"/>
      <c r="N17" s="67"/>
      <c r="O17" s="22"/>
      <c r="P17" s="67"/>
      <c r="Q17" s="110"/>
      <c r="R17" s="9"/>
      <c r="S17" s="9"/>
      <c r="T17" s="100"/>
      <c r="U17" s="99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51"/>
      <c r="B18" s="52"/>
      <c r="C18" s="30"/>
      <c r="D18" s="34"/>
      <c r="E18" s="23"/>
      <c r="F18" s="23"/>
      <c r="G18" s="35"/>
      <c r="H18" s="53"/>
      <c r="I18" s="22"/>
      <c r="J18" s="22"/>
      <c r="K18" s="66"/>
      <c r="L18" s="66"/>
      <c r="M18" s="22"/>
      <c r="N18" s="67"/>
      <c r="O18" s="22"/>
      <c r="P18" s="67"/>
      <c r="Q18" s="110"/>
      <c r="R18" s="9"/>
      <c r="S18" s="9"/>
      <c r="T18" s="100"/>
      <c r="U18" s="99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51"/>
      <c r="B19" s="52"/>
      <c r="C19" s="108"/>
      <c r="D19" s="34"/>
      <c r="E19" s="66"/>
      <c r="F19" s="109"/>
      <c r="G19" s="35"/>
      <c r="H19" s="36"/>
      <c r="I19" s="22"/>
      <c r="J19" s="22"/>
      <c r="K19" s="22"/>
      <c r="L19" s="22"/>
      <c r="M19" s="22"/>
      <c r="N19" s="67"/>
      <c r="O19" s="22"/>
      <c r="P19" s="67"/>
      <c r="Q19" s="98"/>
      <c r="R19" s="9"/>
      <c r="S19" s="9"/>
      <c r="T19" s="100"/>
      <c r="U19" s="10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51"/>
      <c r="B20" s="52"/>
      <c r="C20" s="30"/>
      <c r="D20" s="34"/>
      <c r="E20" s="23"/>
      <c r="F20" s="23"/>
      <c r="G20" s="35"/>
      <c r="H20" s="53"/>
      <c r="I20" s="22"/>
      <c r="J20" s="22"/>
      <c r="K20" s="22"/>
      <c r="L20" s="22"/>
      <c r="M20" s="22"/>
      <c r="N20" s="67"/>
      <c r="O20" s="22"/>
      <c r="P20" s="67"/>
      <c r="Q20" s="98"/>
      <c r="R20" s="9"/>
      <c r="S20" s="9"/>
      <c r="T20" s="100"/>
      <c r="U20" s="10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51"/>
      <c r="B21" s="52"/>
      <c r="C21" s="30"/>
      <c r="D21" s="34"/>
      <c r="E21" s="23"/>
      <c r="F21" s="23"/>
      <c r="G21" s="35"/>
      <c r="H21" s="53"/>
      <c r="I21" s="22"/>
      <c r="J21" s="22"/>
      <c r="K21" s="22"/>
      <c r="L21" s="22"/>
      <c r="M21" s="22"/>
      <c r="N21" s="67"/>
      <c r="O21" s="22"/>
      <c r="P21" s="67"/>
      <c r="Q21" s="98"/>
      <c r="R21" s="9"/>
      <c r="S21" s="9"/>
      <c r="T21" s="100"/>
      <c r="U21" s="10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45"/>
      <c r="B22" s="46"/>
      <c r="C22" s="50"/>
      <c r="D22" s="40"/>
      <c r="E22" s="41"/>
      <c r="F22" s="41"/>
      <c r="G22" s="43"/>
      <c r="H22" s="44"/>
      <c r="I22" s="73"/>
      <c r="J22" s="73"/>
      <c r="K22" s="73"/>
      <c r="L22" s="73"/>
      <c r="M22" s="73"/>
      <c r="N22" s="75"/>
      <c r="O22" s="73"/>
      <c r="P22" s="75"/>
      <c r="Q22" s="101"/>
      <c r="R22" s="102"/>
      <c r="S22" s="102"/>
      <c r="T22" s="103"/>
      <c r="U22" s="10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45"/>
      <c r="B23" s="46"/>
      <c r="C23" s="50"/>
      <c r="D23" s="40"/>
      <c r="E23" s="41"/>
      <c r="F23" s="41"/>
      <c r="G23" s="43"/>
      <c r="H23" s="44"/>
      <c r="I23" s="73"/>
      <c r="J23" s="73"/>
      <c r="K23" s="73"/>
      <c r="L23" s="73"/>
      <c r="M23" s="73"/>
      <c r="N23" s="75"/>
      <c r="O23" s="73"/>
      <c r="P23" s="75"/>
      <c r="Q23" s="101"/>
      <c r="R23" s="102"/>
      <c r="S23" s="102"/>
      <c r="T23" s="103"/>
      <c r="U23" s="10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45"/>
      <c r="B24" s="46"/>
      <c r="C24" s="50"/>
      <c r="D24" s="40"/>
      <c r="E24" s="41"/>
      <c r="F24" s="41"/>
      <c r="G24" s="43"/>
      <c r="H24" s="44"/>
      <c r="I24" s="73"/>
      <c r="J24" s="73"/>
      <c r="K24" s="73"/>
      <c r="L24" s="73"/>
      <c r="M24" s="73"/>
      <c r="N24" s="75"/>
      <c r="O24" s="73"/>
      <c r="P24" s="75"/>
      <c r="Q24" s="101"/>
      <c r="R24" s="102"/>
      <c r="S24" s="102"/>
      <c r="T24" s="103"/>
      <c r="U24" s="10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56</v>
      </c>
      <c r="B25" s="6"/>
      <c r="C25" s="54">
        <f>SUM(C8:C24)</f>
        <v>100000</v>
      </c>
      <c r="D25" s="55">
        <f>SUM(D8:D24)</f>
        <v>0</v>
      </c>
      <c r="E25" s="56"/>
      <c r="F25" s="56"/>
      <c r="G25" s="56"/>
      <c r="H25" s="54" t="s">
        <v>57</v>
      </c>
      <c r="I25" s="68">
        <f>SUM(I8:I24)</f>
        <v>0</v>
      </c>
      <c r="J25" s="56"/>
      <c r="K25" s="68">
        <f>SUM(K8:K17)</f>
        <v>0</v>
      </c>
      <c r="L25" s="68"/>
      <c r="M25" s="68">
        <f>SUM(M8:M24)</f>
        <v>0</v>
      </c>
      <c r="N25" s="54" t="s">
        <v>57</v>
      </c>
      <c r="O25" s="68">
        <f>SUM(O8:O24)</f>
        <v>0</v>
      </c>
      <c r="P25" s="54" t="s">
        <v>57</v>
      </c>
      <c r="Q25" s="54" t="s">
        <v>57</v>
      </c>
      <c r="R25" s="54"/>
      <c r="S25" s="54"/>
      <c r="T25" s="68">
        <f>SUM(T8:T24)</f>
        <v>100000</v>
      </c>
      <c r="U25" s="105">
        <f>D25+C25-T25-I25-K25-M25-O25</f>
        <v>0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7" t="s">
        <v>58</v>
      </c>
      <c r="B26" s="57"/>
      <c r="C26" s="57" t="s">
        <v>59</v>
      </c>
      <c r="D26" s="57"/>
      <c r="E26" s="57"/>
      <c r="F26" s="58">
        <f>O26</f>
        <v>100000</v>
      </c>
      <c r="G26" s="59"/>
      <c r="H26" s="60" t="s">
        <v>60</v>
      </c>
      <c r="I26" s="76"/>
      <c r="J26" s="76"/>
      <c r="K26" s="76"/>
      <c r="L26" s="76"/>
      <c r="M26" s="77"/>
      <c r="N26" s="57" t="s">
        <v>61</v>
      </c>
      <c r="O26" s="78">
        <v>100000</v>
      </c>
      <c r="P26" s="79"/>
      <c r="Q26" s="79"/>
      <c r="R26" s="79"/>
      <c r="S26" s="79"/>
      <c r="T26" s="79"/>
      <c r="U26" s="106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7"/>
      <c r="B27" s="57"/>
      <c r="C27" s="57" t="s">
        <v>62</v>
      </c>
      <c r="D27" s="57"/>
      <c r="E27" s="57"/>
      <c r="F27" s="58">
        <v>0</v>
      </c>
      <c r="G27" s="59"/>
      <c r="H27" s="61"/>
      <c r="I27" s="80"/>
      <c r="J27" s="80"/>
      <c r="K27" s="80"/>
      <c r="L27" s="80"/>
      <c r="M27" s="81"/>
      <c r="N27" s="57" t="s">
        <v>63</v>
      </c>
      <c r="O27" s="128" t="s">
        <v>64</v>
      </c>
      <c r="P27" s="129"/>
      <c r="Q27" s="129"/>
      <c r="R27" s="129"/>
      <c r="S27" s="129"/>
      <c r="T27" s="129"/>
      <c r="U27" s="130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2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A5" workbookViewId="0">
      <selection activeCell="A5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4.6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3"/>
      <c r="J2" s="7"/>
      <c r="K2" s="7"/>
      <c r="L2" s="7"/>
      <c r="M2" s="7"/>
      <c r="N2" s="7"/>
      <c r="O2" s="64" t="s">
        <v>4</v>
      </c>
      <c r="P2" s="64"/>
      <c r="Q2" s="84">
        <v>12386</v>
      </c>
      <c r="R2" s="65" t="s">
        <v>5</v>
      </c>
      <c r="S2" s="65"/>
      <c r="T2" s="85">
        <v>2020008</v>
      </c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826022.02</v>
      </c>
      <c r="D3" s="9"/>
      <c r="E3" s="9"/>
      <c r="F3" s="9" t="s">
        <v>7</v>
      </c>
      <c r="G3" s="10" t="s">
        <v>8</v>
      </c>
      <c r="H3" s="6" t="s">
        <v>9</v>
      </c>
      <c r="I3" s="6"/>
      <c r="J3" s="51" t="s">
        <v>10</v>
      </c>
      <c r="K3" s="51"/>
      <c r="L3" s="51"/>
      <c r="M3" s="51"/>
      <c r="N3" s="51"/>
      <c r="O3" s="6" t="s">
        <v>11</v>
      </c>
      <c r="P3" s="6"/>
      <c r="Q3" s="51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>
        <v>900676.79</v>
      </c>
      <c r="D4" s="9"/>
      <c r="E4" s="9"/>
      <c r="F4" s="9" t="s">
        <v>16</v>
      </c>
      <c r="G4" s="121"/>
      <c r="H4" s="6" t="s">
        <v>17</v>
      </c>
      <c r="I4" s="6"/>
      <c r="J4" s="51" t="s">
        <v>18</v>
      </c>
      <c r="K4" s="51"/>
      <c r="L4" s="51"/>
      <c r="M4" s="51"/>
      <c r="N4" s="51"/>
      <c r="O4" s="6" t="s">
        <v>19</v>
      </c>
      <c r="P4" s="6"/>
      <c r="Q4" s="67" t="s">
        <v>20</v>
      </c>
      <c r="R4" s="9" t="s">
        <v>21</v>
      </c>
      <c r="S4" s="67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1" t="s">
        <v>25</v>
      </c>
      <c r="C5" s="12"/>
      <c r="D5" s="12"/>
      <c r="E5" s="12"/>
      <c r="F5" s="13"/>
      <c r="G5" s="14" t="s">
        <v>26</v>
      </c>
      <c r="H5" s="11" t="s">
        <v>25</v>
      </c>
      <c r="I5" s="12"/>
      <c r="J5" s="13"/>
      <c r="K5" s="11" t="s">
        <v>27</v>
      </c>
      <c r="L5" s="12"/>
      <c r="M5" s="11" t="s">
        <v>28</v>
      </c>
      <c r="N5" s="13"/>
      <c r="O5" s="11" t="s">
        <v>29</v>
      </c>
      <c r="P5" s="13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5" t="s">
        <v>33</v>
      </c>
      <c r="C6" s="16"/>
      <c r="D6" s="16"/>
      <c r="E6" s="16"/>
      <c r="F6" s="17"/>
      <c r="G6" s="6"/>
      <c r="H6" s="15" t="s">
        <v>34</v>
      </c>
      <c r="I6" s="16"/>
      <c r="J6" s="17"/>
      <c r="K6" s="15" t="s">
        <v>35</v>
      </c>
      <c r="L6" s="16"/>
      <c r="M6" s="15" t="s">
        <v>36</v>
      </c>
      <c r="N6" s="17"/>
      <c r="O6" s="15" t="s">
        <v>37</v>
      </c>
      <c r="P6" s="17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8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8" t="s">
        <v>44</v>
      </c>
      <c r="H7" s="6" t="s">
        <v>45</v>
      </c>
      <c r="I7" s="9" t="s">
        <v>46</v>
      </c>
      <c r="J7" s="9" t="s">
        <v>47</v>
      </c>
      <c r="K7" s="65" t="s">
        <v>46</v>
      </c>
      <c r="L7" s="65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5" customHeight="1" spans="1:16384">
      <c r="A8" s="51">
        <v>1</v>
      </c>
      <c r="B8" s="20">
        <v>44076</v>
      </c>
      <c r="C8" s="30">
        <v>100000</v>
      </c>
      <c r="D8" s="22"/>
      <c r="E8" s="23" t="s">
        <v>51</v>
      </c>
      <c r="F8" s="24" t="s">
        <v>52</v>
      </c>
      <c r="G8" s="22"/>
      <c r="H8" s="25">
        <v>0.01</v>
      </c>
      <c r="I8" s="22">
        <v>1000</v>
      </c>
      <c r="J8" s="66"/>
      <c r="K8" s="51">
        <v>2000</v>
      </c>
      <c r="L8" s="51" t="s">
        <v>53</v>
      </c>
      <c r="M8" s="22"/>
      <c r="N8" s="67"/>
      <c r="O8" s="68"/>
      <c r="P8" s="9"/>
      <c r="Q8" s="97" t="s">
        <v>54</v>
      </c>
      <c r="R8" s="9">
        <v>300020</v>
      </c>
      <c r="S8" s="9"/>
      <c r="T8" s="33">
        <v>100000</v>
      </c>
      <c r="U8" s="6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51"/>
      <c r="B9" s="20"/>
      <c r="C9" s="26"/>
      <c r="D9" s="27"/>
      <c r="E9" s="23"/>
      <c r="F9" s="23"/>
      <c r="G9" s="28"/>
      <c r="H9" s="25"/>
      <c r="I9" s="22">
        <v>-1000</v>
      </c>
      <c r="J9" s="66" t="s">
        <v>55</v>
      </c>
      <c r="K9" s="69">
        <v>-2000</v>
      </c>
      <c r="L9" s="69" t="s">
        <v>55</v>
      </c>
      <c r="M9" s="22"/>
      <c r="N9" s="67"/>
      <c r="O9" s="68"/>
      <c r="P9" s="9"/>
      <c r="Q9" s="97"/>
      <c r="R9" s="9"/>
      <c r="S9" s="9"/>
      <c r="T9" s="33"/>
      <c r="U9" s="69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5" customHeight="1" spans="1:16384">
      <c r="A10" s="45">
        <v>2</v>
      </c>
      <c r="B10" s="122">
        <v>44134</v>
      </c>
      <c r="C10" s="50">
        <v>560000</v>
      </c>
      <c r="E10" s="41" t="s">
        <v>51</v>
      </c>
      <c r="F10" s="42" t="s">
        <v>52</v>
      </c>
      <c r="G10" s="116"/>
      <c r="H10" s="114">
        <v>0.01</v>
      </c>
      <c r="I10" s="73">
        <v>5600</v>
      </c>
      <c r="J10" s="113"/>
      <c r="K10" s="45">
        <v>11200</v>
      </c>
      <c r="L10" s="45" t="s">
        <v>53</v>
      </c>
      <c r="M10" s="73"/>
      <c r="N10" s="75"/>
      <c r="O10" s="117"/>
      <c r="P10" s="102"/>
      <c r="Q10" s="120" t="s">
        <v>65</v>
      </c>
      <c r="R10" s="102">
        <v>180000</v>
      </c>
      <c r="S10" s="102"/>
      <c r="T10" s="119">
        <v>150000</v>
      </c>
      <c r="U10" s="69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45"/>
      <c r="B11" s="122"/>
      <c r="C11" s="123"/>
      <c r="D11" s="112">
        <v>6000</v>
      </c>
      <c r="E11" s="41" t="s">
        <v>51</v>
      </c>
      <c r="F11" s="42" t="s">
        <v>52</v>
      </c>
      <c r="G11" s="113"/>
      <c r="H11" s="114"/>
      <c r="I11" s="73">
        <v>-5600</v>
      </c>
      <c r="J11" s="74" t="s">
        <v>55</v>
      </c>
      <c r="K11" s="118">
        <v>-11200</v>
      </c>
      <c r="L11" s="118" t="s">
        <v>55</v>
      </c>
      <c r="M11" s="73"/>
      <c r="N11" s="75"/>
      <c r="O11" s="124"/>
      <c r="P11" s="125"/>
      <c r="Q11" s="120" t="s">
        <v>66</v>
      </c>
      <c r="R11" s="102">
        <v>120000</v>
      </c>
      <c r="S11" s="102"/>
      <c r="T11" s="119">
        <v>120000</v>
      </c>
      <c r="U11" s="69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6" customHeight="1" spans="1:16384">
      <c r="A12" s="45"/>
      <c r="B12" s="122"/>
      <c r="C12" s="50"/>
      <c r="D12" s="112"/>
      <c r="E12" s="42"/>
      <c r="F12" s="41"/>
      <c r="G12" s="113"/>
      <c r="H12" s="114"/>
      <c r="I12" s="73"/>
      <c r="J12" s="113"/>
      <c r="K12" s="45"/>
      <c r="L12" s="45"/>
      <c r="M12" s="73"/>
      <c r="N12" s="75"/>
      <c r="O12" s="117"/>
      <c r="P12" s="102"/>
      <c r="Q12" s="120" t="s">
        <v>54</v>
      </c>
      <c r="R12" s="102">
        <v>300020</v>
      </c>
      <c r="S12" s="102"/>
      <c r="T12" s="119">
        <v>200000</v>
      </c>
      <c r="U12" s="69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3" customHeight="1" spans="1:16384">
      <c r="A13" s="51"/>
      <c r="B13" s="20"/>
      <c r="C13" s="30"/>
      <c r="D13" s="27"/>
      <c r="E13" s="23"/>
      <c r="F13" s="23"/>
      <c r="G13" s="29"/>
      <c r="H13" s="25"/>
      <c r="I13" s="22"/>
      <c r="J13" s="29"/>
      <c r="K13" s="69"/>
      <c r="L13" s="69"/>
      <c r="M13" s="22"/>
      <c r="N13" s="67"/>
      <c r="O13" s="72"/>
      <c r="P13" s="71"/>
      <c r="Q13" s="120" t="s">
        <v>67</v>
      </c>
      <c r="R13" s="102">
        <v>90000</v>
      </c>
      <c r="S13" s="102"/>
      <c r="T13" s="119">
        <v>90000</v>
      </c>
      <c r="U13" s="69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51"/>
      <c r="B14" s="31"/>
      <c r="C14" s="30"/>
      <c r="D14" s="27"/>
      <c r="E14" s="23"/>
      <c r="F14" s="23"/>
      <c r="G14" s="29"/>
      <c r="H14" s="25"/>
      <c r="I14" s="22"/>
      <c r="J14" s="29"/>
      <c r="K14" s="51"/>
      <c r="L14" s="51"/>
      <c r="M14" s="22"/>
      <c r="N14" s="67"/>
      <c r="O14" s="68"/>
      <c r="P14" s="9"/>
      <c r="Q14" s="110"/>
      <c r="R14" s="9"/>
      <c r="S14" s="9"/>
      <c r="T14" s="33"/>
      <c r="U14" s="99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45"/>
      <c r="B15" s="38"/>
      <c r="C15" s="50"/>
      <c r="D15" s="115"/>
      <c r="E15" s="41"/>
      <c r="F15" s="41"/>
      <c r="G15" s="113"/>
      <c r="H15" s="114"/>
      <c r="I15" s="73"/>
      <c r="J15" s="113"/>
      <c r="K15" s="118"/>
      <c r="L15" s="118"/>
      <c r="M15" s="73"/>
      <c r="N15" s="75"/>
      <c r="O15" s="117"/>
      <c r="P15" s="102"/>
      <c r="Q15" s="120"/>
      <c r="R15" s="102"/>
      <c r="S15" s="102"/>
      <c r="T15" s="119"/>
      <c r="U15" s="99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45"/>
      <c r="B16" s="111"/>
      <c r="C16" s="50"/>
      <c r="D16" s="40"/>
      <c r="E16" s="41"/>
      <c r="F16" s="41"/>
      <c r="G16" s="116"/>
      <c r="H16" s="114"/>
      <c r="I16" s="73"/>
      <c r="J16" s="73"/>
      <c r="K16" s="45"/>
      <c r="L16" s="45"/>
      <c r="M16" s="73"/>
      <c r="N16" s="75"/>
      <c r="O16" s="73"/>
      <c r="P16" s="75"/>
      <c r="Q16" s="126"/>
      <c r="R16" s="102"/>
      <c r="S16" s="102"/>
      <c r="T16" s="103"/>
      <c r="U16" s="99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51"/>
      <c r="B17" s="52"/>
      <c r="C17" s="30"/>
      <c r="D17" s="34"/>
      <c r="E17" s="66"/>
      <c r="F17" s="109"/>
      <c r="G17" s="35"/>
      <c r="H17" s="36"/>
      <c r="I17" s="22"/>
      <c r="J17" s="22"/>
      <c r="K17" s="22"/>
      <c r="L17" s="22"/>
      <c r="M17" s="22"/>
      <c r="N17" s="67"/>
      <c r="O17" s="22"/>
      <c r="P17" s="67"/>
      <c r="Q17" s="110"/>
      <c r="R17" s="9"/>
      <c r="S17" s="9"/>
      <c r="T17" s="100"/>
      <c r="U17" s="99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51"/>
      <c r="B18" s="52"/>
      <c r="C18" s="30"/>
      <c r="D18" s="34"/>
      <c r="E18" s="23"/>
      <c r="F18" s="23"/>
      <c r="G18" s="35"/>
      <c r="H18" s="53"/>
      <c r="I18" s="22"/>
      <c r="J18" s="22"/>
      <c r="K18" s="66"/>
      <c r="L18" s="66"/>
      <c r="M18" s="22"/>
      <c r="N18" s="67"/>
      <c r="O18" s="22"/>
      <c r="P18" s="67"/>
      <c r="Q18" s="110"/>
      <c r="R18" s="9"/>
      <c r="S18" s="9"/>
      <c r="T18" s="100"/>
      <c r="U18" s="99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51"/>
      <c r="B19" s="52"/>
      <c r="C19" s="108"/>
      <c r="D19" s="34"/>
      <c r="E19" s="66"/>
      <c r="F19" s="109"/>
      <c r="G19" s="35"/>
      <c r="H19" s="36"/>
      <c r="I19" s="22"/>
      <c r="J19" s="22"/>
      <c r="K19" s="22"/>
      <c r="L19" s="22"/>
      <c r="M19" s="22"/>
      <c r="N19" s="67"/>
      <c r="O19" s="22"/>
      <c r="P19" s="67"/>
      <c r="Q19" s="98"/>
      <c r="R19" s="9"/>
      <c r="S19" s="9"/>
      <c r="T19" s="100"/>
      <c r="U19" s="10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51"/>
      <c r="B20" s="52"/>
      <c r="C20" s="30"/>
      <c r="D20" s="34"/>
      <c r="E20" s="23"/>
      <c r="F20" s="23"/>
      <c r="G20" s="35"/>
      <c r="H20" s="53"/>
      <c r="I20" s="22"/>
      <c r="J20" s="22"/>
      <c r="K20" s="22"/>
      <c r="L20" s="22"/>
      <c r="M20" s="22"/>
      <c r="N20" s="67"/>
      <c r="O20" s="22"/>
      <c r="P20" s="67"/>
      <c r="Q20" s="98"/>
      <c r="R20" s="9"/>
      <c r="S20" s="9"/>
      <c r="T20" s="100"/>
      <c r="U20" s="10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51"/>
      <c r="B21" s="52"/>
      <c r="C21" s="30"/>
      <c r="D21" s="34"/>
      <c r="E21" s="23"/>
      <c r="F21" s="23"/>
      <c r="G21" s="35"/>
      <c r="H21" s="53"/>
      <c r="I21" s="22"/>
      <c r="J21" s="22"/>
      <c r="K21" s="22"/>
      <c r="L21" s="22"/>
      <c r="M21" s="22"/>
      <c r="N21" s="67"/>
      <c r="O21" s="22"/>
      <c r="P21" s="67"/>
      <c r="Q21" s="98"/>
      <c r="R21" s="9"/>
      <c r="S21" s="9"/>
      <c r="T21" s="100"/>
      <c r="U21" s="10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45"/>
      <c r="B22" s="46"/>
      <c r="C22" s="50"/>
      <c r="D22" s="40"/>
      <c r="E22" s="41"/>
      <c r="F22" s="41"/>
      <c r="G22" s="43"/>
      <c r="H22" s="44"/>
      <c r="I22" s="73"/>
      <c r="J22" s="73"/>
      <c r="K22" s="73"/>
      <c r="L22" s="73"/>
      <c r="M22" s="73"/>
      <c r="N22" s="75"/>
      <c r="O22" s="73"/>
      <c r="P22" s="75"/>
      <c r="Q22" s="101"/>
      <c r="R22" s="102"/>
      <c r="S22" s="102"/>
      <c r="T22" s="103"/>
      <c r="U22" s="10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45"/>
      <c r="B23" s="46"/>
      <c r="C23" s="50"/>
      <c r="D23" s="40"/>
      <c r="E23" s="41"/>
      <c r="F23" s="41"/>
      <c r="G23" s="43"/>
      <c r="H23" s="44"/>
      <c r="I23" s="73"/>
      <c r="J23" s="73"/>
      <c r="K23" s="73"/>
      <c r="L23" s="73"/>
      <c r="M23" s="73"/>
      <c r="N23" s="75"/>
      <c r="O23" s="73"/>
      <c r="P23" s="75"/>
      <c r="Q23" s="101"/>
      <c r="R23" s="102"/>
      <c r="S23" s="102"/>
      <c r="T23" s="103"/>
      <c r="U23" s="10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45"/>
      <c r="B24" s="46"/>
      <c r="C24" s="50"/>
      <c r="D24" s="40"/>
      <c r="E24" s="41"/>
      <c r="F24" s="41"/>
      <c r="G24" s="43"/>
      <c r="H24" s="44"/>
      <c r="I24" s="73"/>
      <c r="J24" s="73"/>
      <c r="K24" s="73"/>
      <c r="L24" s="73"/>
      <c r="M24" s="73"/>
      <c r="N24" s="75"/>
      <c r="O24" s="73"/>
      <c r="P24" s="75"/>
      <c r="Q24" s="101"/>
      <c r="R24" s="102"/>
      <c r="S24" s="102"/>
      <c r="T24" s="103"/>
      <c r="U24" s="10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56</v>
      </c>
      <c r="B25" s="6"/>
      <c r="C25" s="54">
        <f>SUM(C8:C24)</f>
        <v>660000</v>
      </c>
      <c r="D25" s="55">
        <f>SUM(D8:D24)</f>
        <v>6000</v>
      </c>
      <c r="E25" s="56"/>
      <c r="F25" s="56"/>
      <c r="G25" s="56"/>
      <c r="H25" s="54" t="s">
        <v>57</v>
      </c>
      <c r="I25" s="68">
        <f>SUM(I8:I24)</f>
        <v>0</v>
      </c>
      <c r="J25" s="56"/>
      <c r="K25" s="68">
        <f>SUM(K8:K17)</f>
        <v>0</v>
      </c>
      <c r="L25" s="68"/>
      <c r="M25" s="68">
        <f>SUM(M8:M24)</f>
        <v>0</v>
      </c>
      <c r="N25" s="54" t="s">
        <v>57</v>
      </c>
      <c r="O25" s="68">
        <f>SUM(O8:O24)</f>
        <v>0</v>
      </c>
      <c r="P25" s="54" t="s">
        <v>57</v>
      </c>
      <c r="Q25" s="54" t="s">
        <v>57</v>
      </c>
      <c r="R25" s="54"/>
      <c r="S25" s="54"/>
      <c r="T25" s="68">
        <f>SUM(T8:T24)</f>
        <v>660000</v>
      </c>
      <c r="U25" s="105">
        <f>D25+C25-T25-I25-K25-M25-O25</f>
        <v>6000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7" t="s">
        <v>58</v>
      </c>
      <c r="B26" s="57"/>
      <c r="C26" s="57" t="s">
        <v>59</v>
      </c>
      <c r="D26" s="57"/>
      <c r="E26" s="57"/>
      <c r="F26" s="58">
        <f>O26</f>
        <v>560000</v>
      </c>
      <c r="G26" s="59"/>
      <c r="H26" s="60" t="s">
        <v>60</v>
      </c>
      <c r="I26" s="76"/>
      <c r="J26" s="76"/>
      <c r="K26" s="76"/>
      <c r="L26" s="76"/>
      <c r="M26" s="77"/>
      <c r="N26" s="57" t="s">
        <v>61</v>
      </c>
      <c r="O26" s="78">
        <v>560000</v>
      </c>
      <c r="P26" s="79"/>
      <c r="Q26" s="79"/>
      <c r="R26" s="79"/>
      <c r="S26" s="79"/>
      <c r="T26" s="79"/>
      <c r="U26" s="106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7"/>
      <c r="B27" s="57"/>
      <c r="C27" s="57" t="s">
        <v>62</v>
      </c>
      <c r="D27" s="57"/>
      <c r="E27" s="57"/>
      <c r="F27" s="58">
        <v>0</v>
      </c>
      <c r="G27" s="59"/>
      <c r="H27" s="61"/>
      <c r="I27" s="80"/>
      <c r="J27" s="80"/>
      <c r="K27" s="80"/>
      <c r="L27" s="80"/>
      <c r="M27" s="81"/>
      <c r="N27" s="57" t="s">
        <v>63</v>
      </c>
      <c r="O27" s="82">
        <f>O26</f>
        <v>560000</v>
      </c>
      <c r="P27" s="83"/>
      <c r="Q27" s="83"/>
      <c r="R27" s="83"/>
      <c r="S27" s="83"/>
      <c r="T27" s="83"/>
      <c r="U27" s="107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>
        <f>C25/C4</f>
        <v>0.732782289193885</v>
      </c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2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A7" workbookViewId="0">
      <selection activeCell="A5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4.6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3"/>
      <c r="J2" s="7"/>
      <c r="K2" s="7"/>
      <c r="L2" s="7"/>
      <c r="M2" s="7"/>
      <c r="N2" s="7"/>
      <c r="O2" s="64" t="s">
        <v>4</v>
      </c>
      <c r="P2" s="64"/>
      <c r="Q2" s="84">
        <v>12386</v>
      </c>
      <c r="R2" s="65" t="s">
        <v>5</v>
      </c>
      <c r="S2" s="65"/>
      <c r="T2" s="85">
        <v>2020008</v>
      </c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826022.02</v>
      </c>
      <c r="D3" s="9"/>
      <c r="E3" s="9"/>
      <c r="F3" s="9" t="s">
        <v>7</v>
      </c>
      <c r="G3" s="10">
        <v>43951</v>
      </c>
      <c r="H3" s="6" t="s">
        <v>9</v>
      </c>
      <c r="I3" s="6"/>
      <c r="J3" s="51" t="s">
        <v>68</v>
      </c>
      <c r="K3" s="51"/>
      <c r="L3" s="51"/>
      <c r="M3" s="51"/>
      <c r="N3" s="51"/>
      <c r="O3" s="6" t="s">
        <v>11</v>
      </c>
      <c r="P3" s="6"/>
      <c r="Q3" s="51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>
        <v>900676.79</v>
      </c>
      <c r="D4" s="9"/>
      <c r="E4" s="9"/>
      <c r="F4" s="9" t="s">
        <v>16</v>
      </c>
      <c r="G4" s="10">
        <v>44183</v>
      </c>
      <c r="H4" s="6" t="s">
        <v>17</v>
      </c>
      <c r="I4" s="6"/>
      <c r="J4" s="51" t="s">
        <v>18</v>
      </c>
      <c r="K4" s="51"/>
      <c r="L4" s="51"/>
      <c r="M4" s="51"/>
      <c r="N4" s="51"/>
      <c r="O4" s="6" t="s">
        <v>19</v>
      </c>
      <c r="P4" s="6"/>
      <c r="Q4" s="67" t="s">
        <v>20</v>
      </c>
      <c r="R4" s="9" t="s">
        <v>21</v>
      </c>
      <c r="S4" s="67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1" t="s">
        <v>25</v>
      </c>
      <c r="C5" s="12"/>
      <c r="D5" s="12"/>
      <c r="E5" s="12"/>
      <c r="F5" s="13"/>
      <c r="G5" s="14" t="s">
        <v>26</v>
      </c>
      <c r="H5" s="11" t="s">
        <v>25</v>
      </c>
      <c r="I5" s="12"/>
      <c r="J5" s="13"/>
      <c r="K5" s="11" t="s">
        <v>27</v>
      </c>
      <c r="L5" s="12"/>
      <c r="M5" s="11" t="s">
        <v>28</v>
      </c>
      <c r="N5" s="13"/>
      <c r="O5" s="11" t="s">
        <v>29</v>
      </c>
      <c r="P5" s="13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5" t="s">
        <v>33</v>
      </c>
      <c r="C6" s="16"/>
      <c r="D6" s="16"/>
      <c r="E6" s="16"/>
      <c r="F6" s="17"/>
      <c r="G6" s="6"/>
      <c r="H6" s="15" t="s">
        <v>34</v>
      </c>
      <c r="I6" s="16"/>
      <c r="J6" s="17"/>
      <c r="K6" s="15" t="s">
        <v>35</v>
      </c>
      <c r="L6" s="16"/>
      <c r="M6" s="15" t="s">
        <v>36</v>
      </c>
      <c r="N6" s="17"/>
      <c r="O6" s="15" t="s">
        <v>37</v>
      </c>
      <c r="P6" s="17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8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8" t="s">
        <v>44</v>
      </c>
      <c r="H7" s="6" t="s">
        <v>45</v>
      </c>
      <c r="I7" s="9" t="s">
        <v>46</v>
      </c>
      <c r="J7" s="9" t="s">
        <v>47</v>
      </c>
      <c r="K7" s="65" t="s">
        <v>46</v>
      </c>
      <c r="L7" s="65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5" customHeight="1" spans="1:16384">
      <c r="A8" s="51">
        <v>1</v>
      </c>
      <c r="B8" s="20">
        <v>44076</v>
      </c>
      <c r="C8" s="30">
        <v>100000</v>
      </c>
      <c r="D8" s="22"/>
      <c r="E8" s="23" t="s">
        <v>51</v>
      </c>
      <c r="F8" s="24" t="s">
        <v>52</v>
      </c>
      <c r="G8" s="22"/>
      <c r="H8" s="25">
        <v>0.01</v>
      </c>
      <c r="I8" s="22">
        <v>1000</v>
      </c>
      <c r="J8" s="66"/>
      <c r="K8" s="51">
        <v>2000</v>
      </c>
      <c r="L8" s="51" t="s">
        <v>53</v>
      </c>
      <c r="M8" s="22"/>
      <c r="N8" s="67"/>
      <c r="O8" s="68"/>
      <c r="P8" s="9"/>
      <c r="Q8" s="97" t="s">
        <v>54</v>
      </c>
      <c r="R8" s="9">
        <v>300020</v>
      </c>
      <c r="S8" s="9"/>
      <c r="T8" s="33">
        <v>100000</v>
      </c>
      <c r="U8" s="6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51"/>
      <c r="B9" s="20"/>
      <c r="C9" s="26"/>
      <c r="D9" s="27"/>
      <c r="E9" s="23"/>
      <c r="F9" s="23"/>
      <c r="G9" s="28"/>
      <c r="H9" s="25"/>
      <c r="I9" s="22">
        <v>-1000</v>
      </c>
      <c r="J9" s="66" t="s">
        <v>55</v>
      </c>
      <c r="K9" s="69">
        <v>-2000</v>
      </c>
      <c r="L9" s="69" t="s">
        <v>55</v>
      </c>
      <c r="M9" s="22"/>
      <c r="N9" s="67"/>
      <c r="O9" s="68"/>
      <c r="P9" s="9"/>
      <c r="Q9" s="97"/>
      <c r="R9" s="9"/>
      <c r="S9" s="9"/>
      <c r="T9" s="33"/>
      <c r="U9" s="69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5" customHeight="1" spans="1:16384">
      <c r="A10" s="51">
        <v>2</v>
      </c>
      <c r="B10" s="20">
        <v>44134</v>
      </c>
      <c r="C10" s="30">
        <v>560000</v>
      </c>
      <c r="E10" s="23" t="s">
        <v>51</v>
      </c>
      <c r="F10" s="24" t="s">
        <v>52</v>
      </c>
      <c r="G10" s="28"/>
      <c r="H10" s="25">
        <v>0.01</v>
      </c>
      <c r="I10" s="22">
        <v>5600</v>
      </c>
      <c r="J10" s="29"/>
      <c r="K10" s="51">
        <v>11200</v>
      </c>
      <c r="L10" s="51" t="s">
        <v>53</v>
      </c>
      <c r="M10" s="22"/>
      <c r="N10" s="67"/>
      <c r="O10" s="68"/>
      <c r="P10" s="9"/>
      <c r="Q10" s="97" t="s">
        <v>65</v>
      </c>
      <c r="R10" s="9">
        <v>180000</v>
      </c>
      <c r="S10" s="9"/>
      <c r="T10" s="33">
        <v>150000</v>
      </c>
      <c r="U10" s="69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51"/>
      <c r="B11" s="20"/>
      <c r="C11" s="26"/>
      <c r="D11" s="27">
        <v>11000</v>
      </c>
      <c r="E11" s="23" t="s">
        <v>51</v>
      </c>
      <c r="F11" s="24" t="s">
        <v>52</v>
      </c>
      <c r="G11" s="29"/>
      <c r="H11" s="25"/>
      <c r="I11" s="22">
        <v>-5600</v>
      </c>
      <c r="J11" s="66" t="s">
        <v>55</v>
      </c>
      <c r="K11" s="69">
        <v>-11200</v>
      </c>
      <c r="L11" s="69" t="s">
        <v>55</v>
      </c>
      <c r="M11" s="22"/>
      <c r="N11" s="67"/>
      <c r="O11" s="70"/>
      <c r="P11" s="71"/>
      <c r="Q11" s="97" t="s">
        <v>66</v>
      </c>
      <c r="R11" s="9">
        <v>120000</v>
      </c>
      <c r="S11" s="9"/>
      <c r="T11" s="33">
        <v>120000</v>
      </c>
      <c r="U11" s="69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6" customHeight="1" spans="1:16384">
      <c r="A12" s="51"/>
      <c r="B12" s="20"/>
      <c r="C12" s="30"/>
      <c r="D12" s="27"/>
      <c r="E12" s="24"/>
      <c r="F12" s="23"/>
      <c r="G12" s="29"/>
      <c r="H12" s="25"/>
      <c r="I12" s="22"/>
      <c r="J12" s="29"/>
      <c r="K12" s="51"/>
      <c r="L12" s="51"/>
      <c r="M12" s="22"/>
      <c r="N12" s="67"/>
      <c r="O12" s="68"/>
      <c r="P12" s="9"/>
      <c r="Q12" s="97" t="s">
        <v>54</v>
      </c>
      <c r="R12" s="9">
        <v>300020</v>
      </c>
      <c r="S12" s="9"/>
      <c r="T12" s="33">
        <v>200000</v>
      </c>
      <c r="U12" s="69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3" customHeight="1" spans="1:16384">
      <c r="A13" s="51"/>
      <c r="B13" s="20"/>
      <c r="C13" s="30"/>
      <c r="D13" s="27"/>
      <c r="E13" s="23"/>
      <c r="F13" s="23"/>
      <c r="G13" s="29"/>
      <c r="H13" s="25"/>
      <c r="I13" s="22"/>
      <c r="J13" s="29"/>
      <c r="K13" s="69"/>
      <c r="L13" s="69"/>
      <c r="M13" s="22"/>
      <c r="N13" s="67"/>
      <c r="O13" s="72"/>
      <c r="P13" s="71"/>
      <c r="Q13" s="97" t="s">
        <v>67</v>
      </c>
      <c r="R13" s="9">
        <v>90000</v>
      </c>
      <c r="S13" s="9"/>
      <c r="T13" s="33">
        <v>90000</v>
      </c>
      <c r="U13" s="69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45">
        <v>3</v>
      </c>
      <c r="B14" s="111">
        <v>44259</v>
      </c>
      <c r="C14" s="50">
        <v>150000</v>
      </c>
      <c r="D14" s="112"/>
      <c r="E14" s="41" t="s">
        <v>51</v>
      </c>
      <c r="F14" s="42" t="s">
        <v>52</v>
      </c>
      <c r="G14" s="113"/>
      <c r="H14" s="114">
        <v>0.01</v>
      </c>
      <c r="I14" s="73">
        <v>2406.77</v>
      </c>
      <c r="J14" s="74" t="s">
        <v>69</v>
      </c>
      <c r="K14" s="45">
        <v>4813.54</v>
      </c>
      <c r="L14" s="45" t="s">
        <v>70</v>
      </c>
      <c r="M14" s="73">
        <v>4500</v>
      </c>
      <c r="N14" s="75" t="s">
        <v>71</v>
      </c>
      <c r="O14" s="117"/>
      <c r="P14" s="102"/>
      <c r="Q14" s="101" t="s">
        <v>72</v>
      </c>
      <c r="R14" s="102">
        <v>90000</v>
      </c>
      <c r="S14" s="102"/>
      <c r="T14" s="119">
        <v>90000</v>
      </c>
      <c r="U14" s="99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45"/>
      <c r="B15" s="38"/>
      <c r="C15" s="50"/>
      <c r="D15" s="115">
        <v>-3143</v>
      </c>
      <c r="E15" s="42" t="s">
        <v>73</v>
      </c>
      <c r="F15" s="42" t="s">
        <v>74</v>
      </c>
      <c r="G15" s="113"/>
      <c r="H15" s="114"/>
      <c r="I15" s="73">
        <v>-2406.77</v>
      </c>
      <c r="J15" s="113" t="s">
        <v>75</v>
      </c>
      <c r="K15" s="118">
        <v>-4813.54</v>
      </c>
      <c r="L15" s="74" t="s">
        <v>75</v>
      </c>
      <c r="M15" s="73">
        <v>-4500</v>
      </c>
      <c r="N15" s="75"/>
      <c r="O15" s="117"/>
      <c r="P15" s="102"/>
      <c r="Q15" s="120" t="s">
        <v>65</v>
      </c>
      <c r="R15" s="102">
        <v>180000</v>
      </c>
      <c r="S15" s="102"/>
      <c r="T15" s="119">
        <v>29960</v>
      </c>
      <c r="U15" s="99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0" customHeight="1" spans="1:16384">
      <c r="A16" s="45"/>
      <c r="B16" s="111"/>
      <c r="C16" s="50"/>
      <c r="D16" s="40"/>
      <c r="E16" s="41"/>
      <c r="F16" s="41"/>
      <c r="G16" s="116"/>
      <c r="H16" s="114"/>
      <c r="I16" s="73"/>
      <c r="J16" s="73"/>
      <c r="K16" s="45">
        <v>3143</v>
      </c>
      <c r="L16" s="45" t="s">
        <v>76</v>
      </c>
      <c r="M16" s="73"/>
      <c r="N16" s="75"/>
      <c r="O16" s="73"/>
      <c r="P16" s="75"/>
      <c r="Q16" s="101" t="s">
        <v>54</v>
      </c>
      <c r="R16" s="102">
        <v>79200</v>
      </c>
      <c r="S16" s="102"/>
      <c r="T16" s="103">
        <v>26897</v>
      </c>
      <c r="U16" s="99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customHeight="1" spans="1:16384">
      <c r="A17" s="51"/>
      <c r="B17" s="52"/>
      <c r="C17" s="30"/>
      <c r="D17" s="34"/>
      <c r="E17" s="66"/>
      <c r="F17" s="109"/>
      <c r="G17" s="35"/>
      <c r="H17" s="36"/>
      <c r="I17" s="22"/>
      <c r="J17" s="22"/>
      <c r="K17" s="22"/>
      <c r="L17" s="22"/>
      <c r="M17" s="22"/>
      <c r="N17" s="67"/>
      <c r="O17" s="22"/>
      <c r="P17" s="67"/>
      <c r="Q17" s="110"/>
      <c r="R17" s="9"/>
      <c r="S17" s="9"/>
      <c r="T17" s="100"/>
      <c r="U17" s="99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customHeight="1" spans="1:16384">
      <c r="A18" s="51"/>
      <c r="B18" s="52"/>
      <c r="C18" s="30"/>
      <c r="D18" s="34"/>
      <c r="E18" s="23"/>
      <c r="F18" s="23"/>
      <c r="G18" s="35"/>
      <c r="H18" s="53"/>
      <c r="I18" s="22"/>
      <c r="J18" s="22"/>
      <c r="K18" s="66"/>
      <c r="L18" s="66"/>
      <c r="M18" s="22"/>
      <c r="N18" s="67"/>
      <c r="O18" s="22"/>
      <c r="P18" s="67"/>
      <c r="Q18" s="110"/>
      <c r="R18" s="9"/>
      <c r="S18" s="9"/>
      <c r="T18" s="100"/>
      <c r="U18" s="99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customHeight="1" spans="1:16384">
      <c r="A19" s="51"/>
      <c r="B19" s="52"/>
      <c r="C19" s="108"/>
      <c r="D19" s="34"/>
      <c r="E19" s="66"/>
      <c r="F19" s="109"/>
      <c r="G19" s="35"/>
      <c r="H19" s="36"/>
      <c r="I19" s="22"/>
      <c r="J19" s="22"/>
      <c r="K19" s="22"/>
      <c r="L19" s="22"/>
      <c r="M19" s="22"/>
      <c r="N19" s="67"/>
      <c r="O19" s="22"/>
      <c r="P19" s="67"/>
      <c r="Q19" s="98"/>
      <c r="R19" s="9"/>
      <c r="S19" s="9"/>
      <c r="T19" s="100"/>
      <c r="U19" s="10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51"/>
      <c r="B20" s="52"/>
      <c r="C20" s="30"/>
      <c r="D20" s="34"/>
      <c r="E20" s="23"/>
      <c r="F20" s="23"/>
      <c r="G20" s="35"/>
      <c r="H20" s="53"/>
      <c r="I20" s="22"/>
      <c r="J20" s="22"/>
      <c r="K20" s="22"/>
      <c r="L20" s="22"/>
      <c r="M20" s="22"/>
      <c r="N20" s="67"/>
      <c r="O20" s="22"/>
      <c r="P20" s="67"/>
      <c r="Q20" s="98"/>
      <c r="R20" s="9"/>
      <c r="S20" s="9"/>
      <c r="T20" s="100"/>
      <c r="U20" s="10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51"/>
      <c r="B21" s="52"/>
      <c r="C21" s="30"/>
      <c r="D21" s="34"/>
      <c r="E21" s="23"/>
      <c r="F21" s="23"/>
      <c r="G21" s="35"/>
      <c r="H21" s="53"/>
      <c r="I21" s="22"/>
      <c r="J21" s="22"/>
      <c r="K21" s="22"/>
      <c r="L21" s="22"/>
      <c r="M21" s="22"/>
      <c r="N21" s="67"/>
      <c r="O21" s="22"/>
      <c r="P21" s="67"/>
      <c r="Q21" s="98"/>
      <c r="R21" s="9"/>
      <c r="S21" s="9"/>
      <c r="T21" s="100"/>
      <c r="U21" s="10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45"/>
      <c r="B22" s="46"/>
      <c r="C22" s="50"/>
      <c r="D22" s="40"/>
      <c r="E22" s="41"/>
      <c r="F22" s="41"/>
      <c r="G22" s="43"/>
      <c r="H22" s="44"/>
      <c r="I22" s="73"/>
      <c r="J22" s="73"/>
      <c r="K22" s="73"/>
      <c r="L22" s="73"/>
      <c r="M22" s="73"/>
      <c r="N22" s="75"/>
      <c r="O22" s="73"/>
      <c r="P22" s="75"/>
      <c r="Q22" s="101"/>
      <c r="R22" s="102"/>
      <c r="S22" s="102"/>
      <c r="T22" s="103"/>
      <c r="U22" s="10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45"/>
      <c r="B23" s="46"/>
      <c r="C23" s="50"/>
      <c r="D23" s="40"/>
      <c r="E23" s="41"/>
      <c r="F23" s="41"/>
      <c r="G23" s="43"/>
      <c r="H23" s="44"/>
      <c r="I23" s="73"/>
      <c r="J23" s="73"/>
      <c r="K23" s="73"/>
      <c r="L23" s="73"/>
      <c r="M23" s="73"/>
      <c r="N23" s="75"/>
      <c r="O23" s="73"/>
      <c r="P23" s="75"/>
      <c r="Q23" s="101"/>
      <c r="R23" s="102"/>
      <c r="S23" s="102"/>
      <c r="T23" s="103"/>
      <c r="U23" s="10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45"/>
      <c r="B24" s="46"/>
      <c r="C24" s="50"/>
      <c r="D24" s="40"/>
      <c r="E24" s="41"/>
      <c r="F24" s="41"/>
      <c r="G24" s="43"/>
      <c r="H24" s="44"/>
      <c r="I24" s="73"/>
      <c r="J24" s="73"/>
      <c r="K24" s="73"/>
      <c r="L24" s="73"/>
      <c r="M24" s="73"/>
      <c r="N24" s="75"/>
      <c r="O24" s="73"/>
      <c r="P24" s="75"/>
      <c r="Q24" s="101"/>
      <c r="R24" s="102"/>
      <c r="S24" s="102"/>
      <c r="T24" s="103"/>
      <c r="U24" s="10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56</v>
      </c>
      <c r="B25" s="6"/>
      <c r="C25" s="54">
        <f>SUM(C8:C19)</f>
        <v>810000</v>
      </c>
      <c r="D25" s="55">
        <f>SUM(D8:D19)</f>
        <v>7857</v>
      </c>
      <c r="E25" s="56"/>
      <c r="F25" s="56"/>
      <c r="G25" s="56"/>
      <c r="H25" s="54" t="s">
        <v>57</v>
      </c>
      <c r="I25" s="68">
        <f>SUM(I8:I24)</f>
        <v>0</v>
      </c>
      <c r="J25" s="56"/>
      <c r="K25" s="68">
        <f>SUM(K8:K17)</f>
        <v>3143</v>
      </c>
      <c r="L25" s="68"/>
      <c r="M25" s="68">
        <f>SUM(M8:M24)</f>
        <v>0</v>
      </c>
      <c r="N25" s="54" t="s">
        <v>57</v>
      </c>
      <c r="O25" s="68">
        <f>SUM(O8:O24)</f>
        <v>0</v>
      </c>
      <c r="P25" s="54" t="s">
        <v>57</v>
      </c>
      <c r="Q25" s="54" t="s">
        <v>57</v>
      </c>
      <c r="R25" s="54"/>
      <c r="S25" s="54"/>
      <c r="T25" s="68">
        <f>SUM(T8:T19)</f>
        <v>806857</v>
      </c>
      <c r="U25" s="105">
        <f>D25+C25-T25-I25-K25-M25-O25</f>
        <v>7857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7" t="s">
        <v>58</v>
      </c>
      <c r="B26" s="57"/>
      <c r="C26" s="57" t="s">
        <v>59</v>
      </c>
      <c r="D26" s="57"/>
      <c r="E26" s="57"/>
      <c r="F26" s="58">
        <f>O26</f>
        <v>150000</v>
      </c>
      <c r="G26" s="59"/>
      <c r="H26" s="60" t="s">
        <v>60</v>
      </c>
      <c r="I26" s="76"/>
      <c r="J26" s="76"/>
      <c r="K26" s="76"/>
      <c r="L26" s="76"/>
      <c r="M26" s="77"/>
      <c r="N26" s="57" t="s">
        <v>61</v>
      </c>
      <c r="O26" s="78">
        <v>150000</v>
      </c>
      <c r="P26" s="79"/>
      <c r="Q26" s="79"/>
      <c r="R26" s="79"/>
      <c r="S26" s="79"/>
      <c r="T26" s="79"/>
      <c r="U26" s="106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7"/>
      <c r="B27" s="57"/>
      <c r="C27" s="57" t="s">
        <v>62</v>
      </c>
      <c r="D27" s="57"/>
      <c r="E27" s="57"/>
      <c r="F27" s="58">
        <v>0</v>
      </c>
      <c r="G27" s="59"/>
      <c r="H27" s="61"/>
      <c r="I27" s="80"/>
      <c r="J27" s="80"/>
      <c r="K27" s="80"/>
      <c r="L27" s="80"/>
      <c r="M27" s="81"/>
      <c r="N27" s="57" t="s">
        <v>63</v>
      </c>
      <c r="O27" s="82">
        <f>O26</f>
        <v>150000</v>
      </c>
      <c r="P27" s="83"/>
      <c r="Q27" s="83"/>
      <c r="R27" s="83"/>
      <c r="S27" s="83"/>
      <c r="T27" s="83"/>
      <c r="U27" s="107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2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A15" workbookViewId="0">
      <selection activeCell="A15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4.6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3"/>
      <c r="J2" s="7"/>
      <c r="K2" s="7"/>
      <c r="L2" s="7"/>
      <c r="M2" s="7"/>
      <c r="N2" s="7"/>
      <c r="O2" s="64" t="s">
        <v>4</v>
      </c>
      <c r="P2" s="64"/>
      <c r="Q2" s="84">
        <v>12386</v>
      </c>
      <c r="R2" s="65" t="s">
        <v>5</v>
      </c>
      <c r="S2" s="65"/>
      <c r="T2" s="85">
        <v>2020008</v>
      </c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826022.02</v>
      </c>
      <c r="D3" s="9"/>
      <c r="E3" s="9"/>
      <c r="F3" s="9" t="s">
        <v>7</v>
      </c>
      <c r="G3" s="10">
        <v>43951</v>
      </c>
      <c r="H3" s="6" t="s">
        <v>9</v>
      </c>
      <c r="I3" s="6"/>
      <c r="J3" s="51" t="s">
        <v>68</v>
      </c>
      <c r="K3" s="51"/>
      <c r="L3" s="51"/>
      <c r="M3" s="51"/>
      <c r="N3" s="51"/>
      <c r="O3" s="6" t="s">
        <v>11</v>
      </c>
      <c r="P3" s="6"/>
      <c r="Q3" s="51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>
        <v>900676.79</v>
      </c>
      <c r="D4" s="9"/>
      <c r="E4" s="9"/>
      <c r="F4" s="9" t="s">
        <v>16</v>
      </c>
      <c r="G4" s="10">
        <v>44183</v>
      </c>
      <c r="H4" s="6" t="s">
        <v>17</v>
      </c>
      <c r="I4" s="6"/>
      <c r="J4" s="51" t="s">
        <v>18</v>
      </c>
      <c r="K4" s="51"/>
      <c r="L4" s="51"/>
      <c r="M4" s="51"/>
      <c r="N4" s="51"/>
      <c r="O4" s="6" t="s">
        <v>19</v>
      </c>
      <c r="P4" s="6"/>
      <c r="Q4" s="67" t="s">
        <v>20</v>
      </c>
      <c r="R4" s="9" t="s">
        <v>21</v>
      </c>
      <c r="S4" s="67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1" t="s">
        <v>25</v>
      </c>
      <c r="C5" s="12"/>
      <c r="D5" s="12"/>
      <c r="E5" s="12"/>
      <c r="F5" s="13"/>
      <c r="G5" s="14" t="s">
        <v>26</v>
      </c>
      <c r="H5" s="11" t="s">
        <v>25</v>
      </c>
      <c r="I5" s="12"/>
      <c r="J5" s="13"/>
      <c r="K5" s="11" t="s">
        <v>27</v>
      </c>
      <c r="L5" s="12"/>
      <c r="M5" s="11" t="s">
        <v>28</v>
      </c>
      <c r="N5" s="13"/>
      <c r="O5" s="11" t="s">
        <v>29</v>
      </c>
      <c r="P5" s="13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5" t="s">
        <v>33</v>
      </c>
      <c r="C6" s="16"/>
      <c r="D6" s="16"/>
      <c r="E6" s="16"/>
      <c r="F6" s="17"/>
      <c r="G6" s="6"/>
      <c r="H6" s="15" t="s">
        <v>34</v>
      </c>
      <c r="I6" s="16"/>
      <c r="J6" s="17"/>
      <c r="K6" s="15" t="s">
        <v>35</v>
      </c>
      <c r="L6" s="16"/>
      <c r="M6" s="15" t="s">
        <v>36</v>
      </c>
      <c r="N6" s="17"/>
      <c r="O6" s="15" t="s">
        <v>37</v>
      </c>
      <c r="P6" s="17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8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8" t="s">
        <v>44</v>
      </c>
      <c r="H7" s="6" t="s">
        <v>45</v>
      </c>
      <c r="I7" s="9" t="s">
        <v>46</v>
      </c>
      <c r="J7" s="9" t="s">
        <v>47</v>
      </c>
      <c r="K7" s="65" t="s">
        <v>46</v>
      </c>
      <c r="L7" s="65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5" customHeight="1" spans="1:16384">
      <c r="A8" s="51">
        <v>1</v>
      </c>
      <c r="B8" s="20">
        <v>44076</v>
      </c>
      <c r="C8" s="30">
        <v>100000</v>
      </c>
      <c r="D8" s="22"/>
      <c r="E8" s="23" t="s">
        <v>51</v>
      </c>
      <c r="F8" s="24" t="s">
        <v>52</v>
      </c>
      <c r="G8" s="22"/>
      <c r="H8" s="25">
        <v>0.01</v>
      </c>
      <c r="I8" s="22">
        <v>1000</v>
      </c>
      <c r="J8" s="66"/>
      <c r="K8" s="51">
        <v>2000</v>
      </c>
      <c r="L8" s="51" t="s">
        <v>53</v>
      </c>
      <c r="M8" s="22"/>
      <c r="N8" s="67"/>
      <c r="O8" s="68"/>
      <c r="P8" s="9"/>
      <c r="Q8" s="97" t="s">
        <v>54</v>
      </c>
      <c r="R8" s="9">
        <v>300020</v>
      </c>
      <c r="S8" s="9"/>
      <c r="T8" s="33">
        <v>100000</v>
      </c>
      <c r="U8" s="6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51"/>
      <c r="B9" s="20"/>
      <c r="C9" s="26"/>
      <c r="D9" s="27"/>
      <c r="E9" s="23"/>
      <c r="F9" s="23"/>
      <c r="G9" s="28"/>
      <c r="H9" s="25"/>
      <c r="I9" s="22">
        <v>-1000</v>
      </c>
      <c r="J9" s="66" t="s">
        <v>55</v>
      </c>
      <c r="K9" s="69">
        <v>-2000</v>
      </c>
      <c r="L9" s="69" t="s">
        <v>55</v>
      </c>
      <c r="M9" s="22"/>
      <c r="N9" s="67"/>
      <c r="O9" s="68"/>
      <c r="P9" s="9"/>
      <c r="Q9" s="97"/>
      <c r="R9" s="9"/>
      <c r="S9" s="9"/>
      <c r="T9" s="33"/>
      <c r="U9" s="69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5" customHeight="1" spans="1:16384">
      <c r="A10" s="51">
        <v>2</v>
      </c>
      <c r="B10" s="20">
        <v>44134</v>
      </c>
      <c r="C10" s="30">
        <v>560000</v>
      </c>
      <c r="E10" s="23" t="s">
        <v>51</v>
      </c>
      <c r="F10" s="24" t="s">
        <v>52</v>
      </c>
      <c r="G10" s="28"/>
      <c r="H10" s="25">
        <v>0.01</v>
      </c>
      <c r="I10" s="22">
        <v>5600</v>
      </c>
      <c r="J10" s="29"/>
      <c r="K10" s="51">
        <v>11200</v>
      </c>
      <c r="L10" s="51" t="s">
        <v>53</v>
      </c>
      <c r="M10" s="22"/>
      <c r="N10" s="67"/>
      <c r="O10" s="68"/>
      <c r="P10" s="9"/>
      <c r="Q10" s="97" t="s">
        <v>65</v>
      </c>
      <c r="R10" s="9">
        <v>180000</v>
      </c>
      <c r="S10" s="9"/>
      <c r="T10" s="33">
        <v>150000</v>
      </c>
      <c r="U10" s="69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51"/>
      <c r="B11" s="20"/>
      <c r="C11" s="26"/>
      <c r="D11" s="27">
        <v>11000</v>
      </c>
      <c r="E11" s="23" t="s">
        <v>51</v>
      </c>
      <c r="F11" s="24" t="s">
        <v>52</v>
      </c>
      <c r="G11" s="29"/>
      <c r="H11" s="25"/>
      <c r="I11" s="22">
        <v>-5600</v>
      </c>
      <c r="J11" s="66" t="s">
        <v>55</v>
      </c>
      <c r="K11" s="69">
        <v>-11200</v>
      </c>
      <c r="L11" s="69" t="s">
        <v>55</v>
      </c>
      <c r="M11" s="22"/>
      <c r="N11" s="67"/>
      <c r="O11" s="70"/>
      <c r="P11" s="71"/>
      <c r="Q11" s="97" t="s">
        <v>66</v>
      </c>
      <c r="R11" s="9">
        <v>120000</v>
      </c>
      <c r="S11" s="9"/>
      <c r="T11" s="33">
        <v>120000</v>
      </c>
      <c r="U11" s="69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6" customHeight="1" spans="1:16384">
      <c r="A12" s="51"/>
      <c r="B12" s="20"/>
      <c r="C12" s="30"/>
      <c r="D12" s="27"/>
      <c r="E12" s="24"/>
      <c r="F12" s="23"/>
      <c r="G12" s="29"/>
      <c r="H12" s="25"/>
      <c r="I12" s="22"/>
      <c r="J12" s="29"/>
      <c r="K12" s="51"/>
      <c r="L12" s="51"/>
      <c r="M12" s="22"/>
      <c r="N12" s="67"/>
      <c r="O12" s="68"/>
      <c r="P12" s="9"/>
      <c r="Q12" s="97" t="s">
        <v>54</v>
      </c>
      <c r="R12" s="9">
        <v>300020</v>
      </c>
      <c r="S12" s="9"/>
      <c r="T12" s="33">
        <v>200000</v>
      </c>
      <c r="U12" s="69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3" customHeight="1" spans="1:16384">
      <c r="A13" s="51"/>
      <c r="B13" s="20"/>
      <c r="C13" s="30"/>
      <c r="D13" s="27"/>
      <c r="E13" s="23"/>
      <c r="F13" s="23"/>
      <c r="G13" s="29"/>
      <c r="H13" s="25"/>
      <c r="I13" s="22"/>
      <c r="J13" s="29"/>
      <c r="K13" s="69"/>
      <c r="L13" s="69"/>
      <c r="M13" s="22"/>
      <c r="N13" s="67"/>
      <c r="O13" s="72"/>
      <c r="P13" s="71"/>
      <c r="Q13" s="97" t="s">
        <v>67</v>
      </c>
      <c r="R13" s="9">
        <v>90000</v>
      </c>
      <c r="S13" s="9"/>
      <c r="T13" s="33">
        <v>90000</v>
      </c>
      <c r="U13" s="69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51">
        <v>3</v>
      </c>
      <c r="B14" s="31">
        <v>44259</v>
      </c>
      <c r="C14" s="30">
        <v>150000</v>
      </c>
      <c r="D14" s="27"/>
      <c r="E14" s="23" t="s">
        <v>51</v>
      </c>
      <c r="F14" s="24" t="s">
        <v>52</v>
      </c>
      <c r="G14" s="29"/>
      <c r="H14" s="25">
        <v>0.01</v>
      </c>
      <c r="I14" s="22">
        <v>2406.77</v>
      </c>
      <c r="J14" s="66" t="s">
        <v>69</v>
      </c>
      <c r="K14" s="51">
        <v>4813.54</v>
      </c>
      <c r="L14" s="51" t="s">
        <v>70</v>
      </c>
      <c r="M14" s="22">
        <v>4500</v>
      </c>
      <c r="N14" s="67" t="s">
        <v>71</v>
      </c>
      <c r="O14" s="68"/>
      <c r="P14" s="9"/>
      <c r="Q14" s="98" t="s">
        <v>72</v>
      </c>
      <c r="R14" s="9">
        <v>90000</v>
      </c>
      <c r="S14" s="9"/>
      <c r="T14" s="33">
        <v>90000</v>
      </c>
      <c r="U14" s="99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51"/>
      <c r="B15" s="32"/>
      <c r="C15" s="30"/>
      <c r="D15" s="33">
        <v>-3143</v>
      </c>
      <c r="E15" s="24" t="s">
        <v>73</v>
      </c>
      <c r="F15" s="24" t="s">
        <v>74</v>
      </c>
      <c r="G15" s="29"/>
      <c r="H15" s="25"/>
      <c r="I15" s="22">
        <v>-2406.77</v>
      </c>
      <c r="J15" s="29" t="s">
        <v>75</v>
      </c>
      <c r="K15" s="69">
        <v>-4813.54</v>
      </c>
      <c r="L15" s="66" t="s">
        <v>75</v>
      </c>
      <c r="M15" s="22">
        <v>-4500</v>
      </c>
      <c r="N15" s="67"/>
      <c r="O15" s="68"/>
      <c r="P15" s="9"/>
      <c r="Q15" s="97" t="s">
        <v>65</v>
      </c>
      <c r="R15" s="9">
        <v>180000</v>
      </c>
      <c r="S15" s="9"/>
      <c r="T15" s="33">
        <v>29960</v>
      </c>
      <c r="U15" s="99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0" customHeight="1" spans="1:16384">
      <c r="A16" s="51"/>
      <c r="B16" s="31"/>
      <c r="C16" s="30"/>
      <c r="D16" s="34"/>
      <c r="E16" s="23"/>
      <c r="F16" s="23"/>
      <c r="G16" s="28"/>
      <c r="H16" s="25"/>
      <c r="I16" s="22"/>
      <c r="J16" s="22"/>
      <c r="K16" s="51">
        <v>3143</v>
      </c>
      <c r="L16" s="51" t="s">
        <v>76</v>
      </c>
      <c r="M16" s="22"/>
      <c r="N16" s="67"/>
      <c r="O16" s="22"/>
      <c r="P16" s="67"/>
      <c r="Q16" s="98" t="s">
        <v>54</v>
      </c>
      <c r="R16" s="9">
        <v>86800</v>
      </c>
      <c r="S16" s="9"/>
      <c r="T16" s="100">
        <v>26897</v>
      </c>
      <c r="U16" s="99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0" customHeight="1" spans="1:16384">
      <c r="A17" s="45">
        <v>4</v>
      </c>
      <c r="B17" s="38">
        <v>44426</v>
      </c>
      <c r="C17" s="50">
        <v>50000</v>
      </c>
      <c r="D17" s="40"/>
      <c r="E17" s="41" t="s">
        <v>51</v>
      </c>
      <c r="F17" s="42" t="s">
        <v>52</v>
      </c>
      <c r="G17" s="43"/>
      <c r="H17" s="49"/>
      <c r="I17" s="73">
        <v>0</v>
      </c>
      <c r="J17" s="73"/>
      <c r="K17" s="73">
        <v>0</v>
      </c>
      <c r="L17" s="73"/>
      <c r="M17" s="73"/>
      <c r="N17" s="75"/>
      <c r="O17" s="73"/>
      <c r="P17" s="75"/>
      <c r="Q17" s="101" t="s">
        <v>54</v>
      </c>
      <c r="R17" s="102">
        <v>86800</v>
      </c>
      <c r="S17" s="102"/>
      <c r="T17" s="103">
        <v>50000</v>
      </c>
      <c r="U17" s="99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customHeight="1" spans="1:16384">
      <c r="A18" s="51"/>
      <c r="B18" s="52"/>
      <c r="C18" s="30"/>
      <c r="D18" s="34"/>
      <c r="E18" s="23"/>
      <c r="F18" s="23"/>
      <c r="G18" s="35"/>
      <c r="H18" s="53"/>
      <c r="I18" s="22"/>
      <c r="J18" s="22"/>
      <c r="K18" s="66"/>
      <c r="L18" s="66"/>
      <c r="M18" s="22"/>
      <c r="N18" s="67"/>
      <c r="O18" s="22"/>
      <c r="P18" s="67"/>
      <c r="Q18" s="110"/>
      <c r="R18" s="9"/>
      <c r="S18" s="9"/>
      <c r="T18" s="100"/>
      <c r="U18" s="99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customHeight="1" spans="1:16384">
      <c r="A19" s="51"/>
      <c r="B19" s="52"/>
      <c r="C19" s="108"/>
      <c r="D19" s="34"/>
      <c r="E19" s="66"/>
      <c r="F19" s="109"/>
      <c r="G19" s="35"/>
      <c r="H19" s="36"/>
      <c r="I19" s="22"/>
      <c r="J19" s="22"/>
      <c r="K19" s="22"/>
      <c r="L19" s="22"/>
      <c r="M19" s="22"/>
      <c r="N19" s="67"/>
      <c r="O19" s="22"/>
      <c r="P19" s="67"/>
      <c r="Q19" s="98"/>
      <c r="R19" s="9"/>
      <c r="S19" s="9"/>
      <c r="T19" s="100"/>
      <c r="U19" s="10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51"/>
      <c r="B20" s="52"/>
      <c r="C20" s="30"/>
      <c r="D20" s="34"/>
      <c r="E20" s="23"/>
      <c r="F20" s="23"/>
      <c r="G20" s="35"/>
      <c r="H20" s="53"/>
      <c r="I20" s="22"/>
      <c r="J20" s="22"/>
      <c r="K20" s="22"/>
      <c r="L20" s="22"/>
      <c r="M20" s="22"/>
      <c r="N20" s="67"/>
      <c r="O20" s="22"/>
      <c r="P20" s="67"/>
      <c r="Q20" s="98"/>
      <c r="R20" s="9"/>
      <c r="S20" s="9"/>
      <c r="T20" s="100"/>
      <c r="U20" s="10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51"/>
      <c r="B21" s="52"/>
      <c r="C21" s="30"/>
      <c r="D21" s="34"/>
      <c r="E21" s="23"/>
      <c r="F21" s="23"/>
      <c r="G21" s="35"/>
      <c r="H21" s="53"/>
      <c r="I21" s="22"/>
      <c r="J21" s="22"/>
      <c r="K21" s="22"/>
      <c r="L21" s="22"/>
      <c r="M21" s="22"/>
      <c r="N21" s="67"/>
      <c r="O21" s="22"/>
      <c r="P21" s="67"/>
      <c r="Q21" s="98"/>
      <c r="R21" s="9"/>
      <c r="S21" s="9"/>
      <c r="T21" s="100"/>
      <c r="U21" s="10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45"/>
      <c r="B22" s="46"/>
      <c r="C22" s="50"/>
      <c r="D22" s="40"/>
      <c r="E22" s="41"/>
      <c r="F22" s="41"/>
      <c r="G22" s="43"/>
      <c r="H22" s="44"/>
      <c r="I22" s="73"/>
      <c r="J22" s="73"/>
      <c r="K22" s="73"/>
      <c r="L22" s="73"/>
      <c r="M22" s="73"/>
      <c r="N22" s="75"/>
      <c r="O22" s="73"/>
      <c r="P22" s="75"/>
      <c r="Q22" s="101"/>
      <c r="R22" s="102"/>
      <c r="S22" s="102"/>
      <c r="T22" s="103"/>
      <c r="U22" s="10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45"/>
      <c r="B23" s="46"/>
      <c r="C23" s="50"/>
      <c r="D23" s="40"/>
      <c r="E23" s="41"/>
      <c r="F23" s="41"/>
      <c r="G23" s="43"/>
      <c r="H23" s="44"/>
      <c r="I23" s="73"/>
      <c r="J23" s="73"/>
      <c r="K23" s="73"/>
      <c r="L23" s="73"/>
      <c r="M23" s="73"/>
      <c r="N23" s="75"/>
      <c r="O23" s="73"/>
      <c r="P23" s="75"/>
      <c r="Q23" s="101"/>
      <c r="R23" s="102"/>
      <c r="S23" s="102"/>
      <c r="T23" s="103"/>
      <c r="U23" s="10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45"/>
      <c r="B24" s="46"/>
      <c r="C24" s="50"/>
      <c r="D24" s="40"/>
      <c r="E24" s="41"/>
      <c r="F24" s="41"/>
      <c r="G24" s="43"/>
      <c r="H24" s="44"/>
      <c r="I24" s="73"/>
      <c r="J24" s="73"/>
      <c r="K24" s="73"/>
      <c r="L24" s="73"/>
      <c r="M24" s="73"/>
      <c r="N24" s="75"/>
      <c r="O24" s="73"/>
      <c r="P24" s="75"/>
      <c r="Q24" s="101"/>
      <c r="R24" s="102"/>
      <c r="S24" s="102"/>
      <c r="T24" s="103"/>
      <c r="U24" s="10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56</v>
      </c>
      <c r="B25" s="6"/>
      <c r="C25" s="54">
        <f>SUM(C8:C19)</f>
        <v>860000</v>
      </c>
      <c r="D25" s="55">
        <f>SUM(D8:D19)</f>
        <v>7857</v>
      </c>
      <c r="E25" s="56"/>
      <c r="F25" s="56"/>
      <c r="G25" s="56"/>
      <c r="H25" s="54" t="s">
        <v>57</v>
      </c>
      <c r="I25" s="68">
        <f>SUM(I8:I24)</f>
        <v>0</v>
      </c>
      <c r="J25" s="56"/>
      <c r="K25" s="68">
        <f>SUM(K8:K17)</f>
        <v>3143</v>
      </c>
      <c r="L25" s="68"/>
      <c r="M25" s="68">
        <f>SUM(M8:M24)</f>
        <v>0</v>
      </c>
      <c r="N25" s="54" t="s">
        <v>57</v>
      </c>
      <c r="O25" s="68">
        <f>SUM(O8:O24)</f>
        <v>0</v>
      </c>
      <c r="P25" s="54" t="s">
        <v>57</v>
      </c>
      <c r="Q25" s="54" t="s">
        <v>57</v>
      </c>
      <c r="R25" s="54"/>
      <c r="S25" s="54"/>
      <c r="T25" s="68">
        <f>SUM(T8:T19)</f>
        <v>856857</v>
      </c>
      <c r="U25" s="105">
        <f>D25+C25-T25-I25-K25-M25-O25</f>
        <v>7857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7" t="s">
        <v>58</v>
      </c>
      <c r="B26" s="57"/>
      <c r="C26" s="57" t="s">
        <v>59</v>
      </c>
      <c r="D26" s="57"/>
      <c r="E26" s="57"/>
      <c r="F26" s="58">
        <f>O26</f>
        <v>50000</v>
      </c>
      <c r="G26" s="59"/>
      <c r="H26" s="60" t="s">
        <v>60</v>
      </c>
      <c r="I26" s="76"/>
      <c r="J26" s="76"/>
      <c r="K26" s="76"/>
      <c r="L26" s="76"/>
      <c r="M26" s="77"/>
      <c r="N26" s="57" t="s">
        <v>61</v>
      </c>
      <c r="O26" s="78">
        <v>50000</v>
      </c>
      <c r="P26" s="79"/>
      <c r="Q26" s="79"/>
      <c r="R26" s="79"/>
      <c r="S26" s="79"/>
      <c r="T26" s="79"/>
      <c r="U26" s="106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7"/>
      <c r="B27" s="57"/>
      <c r="C27" s="57" t="s">
        <v>62</v>
      </c>
      <c r="D27" s="57"/>
      <c r="E27" s="57"/>
      <c r="F27" s="58">
        <v>0</v>
      </c>
      <c r="G27" s="59"/>
      <c r="H27" s="61"/>
      <c r="I27" s="80"/>
      <c r="J27" s="80"/>
      <c r="K27" s="80"/>
      <c r="L27" s="80"/>
      <c r="M27" s="81"/>
      <c r="N27" s="57" t="s">
        <v>63</v>
      </c>
      <c r="O27" s="82">
        <f>O26</f>
        <v>50000</v>
      </c>
      <c r="P27" s="83"/>
      <c r="Q27" s="83"/>
      <c r="R27" s="83"/>
      <c r="S27" s="83"/>
      <c r="T27" s="83"/>
      <c r="U27" s="107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2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abSelected="1" topLeftCell="A11" workbookViewId="0">
      <selection activeCell="F15" sqref="F15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4.6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3"/>
      <c r="J2" s="7"/>
      <c r="K2" s="7"/>
      <c r="L2" s="7"/>
      <c r="M2" s="7"/>
      <c r="N2" s="7"/>
      <c r="O2" s="64" t="s">
        <v>4</v>
      </c>
      <c r="P2" s="64"/>
      <c r="Q2" s="84">
        <v>12386</v>
      </c>
      <c r="R2" s="65" t="s">
        <v>5</v>
      </c>
      <c r="S2" s="65"/>
      <c r="T2" s="85">
        <v>2020008</v>
      </c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826022.02</v>
      </c>
      <c r="D3" s="9"/>
      <c r="E3" s="9"/>
      <c r="F3" s="9" t="s">
        <v>7</v>
      </c>
      <c r="G3" s="10">
        <v>43951</v>
      </c>
      <c r="H3" s="6" t="s">
        <v>9</v>
      </c>
      <c r="I3" s="6"/>
      <c r="J3" s="51" t="s">
        <v>68</v>
      </c>
      <c r="K3" s="51"/>
      <c r="L3" s="51"/>
      <c r="M3" s="51"/>
      <c r="N3" s="51"/>
      <c r="O3" s="6" t="s">
        <v>11</v>
      </c>
      <c r="P3" s="6"/>
      <c r="Q3" s="51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>
        <v>900676.79</v>
      </c>
      <c r="D4" s="9"/>
      <c r="E4" s="9"/>
      <c r="F4" s="9" t="s">
        <v>16</v>
      </c>
      <c r="G4" s="10">
        <v>44183</v>
      </c>
      <c r="H4" s="6" t="s">
        <v>17</v>
      </c>
      <c r="I4" s="6"/>
      <c r="J4" s="51" t="s">
        <v>18</v>
      </c>
      <c r="K4" s="51"/>
      <c r="L4" s="51"/>
      <c r="M4" s="51"/>
      <c r="N4" s="51"/>
      <c r="O4" s="6" t="s">
        <v>19</v>
      </c>
      <c r="P4" s="6"/>
      <c r="Q4" s="67" t="s">
        <v>20</v>
      </c>
      <c r="R4" s="9" t="s">
        <v>21</v>
      </c>
      <c r="S4" s="67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1" t="s">
        <v>25</v>
      </c>
      <c r="C5" s="12"/>
      <c r="D5" s="12"/>
      <c r="E5" s="12"/>
      <c r="F5" s="13"/>
      <c r="G5" s="14" t="s">
        <v>26</v>
      </c>
      <c r="H5" s="11" t="s">
        <v>25</v>
      </c>
      <c r="I5" s="12"/>
      <c r="J5" s="13"/>
      <c r="K5" s="11" t="s">
        <v>27</v>
      </c>
      <c r="L5" s="12"/>
      <c r="M5" s="11" t="s">
        <v>28</v>
      </c>
      <c r="N5" s="13"/>
      <c r="O5" s="11" t="s">
        <v>29</v>
      </c>
      <c r="P5" s="13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5" t="s">
        <v>33</v>
      </c>
      <c r="C6" s="16"/>
      <c r="D6" s="16"/>
      <c r="E6" s="16"/>
      <c r="F6" s="17"/>
      <c r="G6" s="6"/>
      <c r="H6" s="15" t="s">
        <v>34</v>
      </c>
      <c r="I6" s="16"/>
      <c r="J6" s="17"/>
      <c r="K6" s="15" t="s">
        <v>35</v>
      </c>
      <c r="L6" s="16"/>
      <c r="M6" s="15" t="s">
        <v>36</v>
      </c>
      <c r="N6" s="17"/>
      <c r="O6" s="15" t="s">
        <v>37</v>
      </c>
      <c r="P6" s="17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8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8" t="s">
        <v>44</v>
      </c>
      <c r="H7" s="6" t="s">
        <v>45</v>
      </c>
      <c r="I7" s="9" t="s">
        <v>46</v>
      </c>
      <c r="J7" s="9" t="s">
        <v>47</v>
      </c>
      <c r="K7" s="65" t="s">
        <v>46</v>
      </c>
      <c r="L7" s="65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5" customHeight="1" spans="1:16384">
      <c r="A8" s="19">
        <v>1</v>
      </c>
      <c r="B8" s="20">
        <v>44076</v>
      </c>
      <c r="C8" s="21">
        <v>100000</v>
      </c>
      <c r="D8" s="22"/>
      <c r="E8" s="23" t="s">
        <v>51</v>
      </c>
      <c r="F8" s="24" t="s">
        <v>52</v>
      </c>
      <c r="G8" s="22"/>
      <c r="H8" s="25">
        <v>0.01</v>
      </c>
      <c r="I8" s="22">
        <v>1000</v>
      </c>
      <c r="J8" s="66"/>
      <c r="K8" s="51">
        <v>2000</v>
      </c>
      <c r="L8" s="51" t="s">
        <v>53</v>
      </c>
      <c r="M8" s="22"/>
      <c r="N8" s="67"/>
      <c r="O8" s="68"/>
      <c r="P8" s="9"/>
      <c r="Q8" s="97" t="s">
        <v>54</v>
      </c>
      <c r="R8" s="9">
        <v>300020</v>
      </c>
      <c r="S8" s="9"/>
      <c r="T8" s="33">
        <v>100000</v>
      </c>
      <c r="U8" s="6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19"/>
      <c r="B9" s="20"/>
      <c r="C9" s="26"/>
      <c r="D9" s="27"/>
      <c r="E9" s="23"/>
      <c r="F9" s="23"/>
      <c r="G9" s="28"/>
      <c r="H9" s="25"/>
      <c r="I9" s="22">
        <v>-1000</v>
      </c>
      <c r="J9" s="66" t="s">
        <v>55</v>
      </c>
      <c r="K9" s="69">
        <v>-2000</v>
      </c>
      <c r="L9" s="69" t="s">
        <v>55</v>
      </c>
      <c r="M9" s="22"/>
      <c r="N9" s="67"/>
      <c r="O9" s="68"/>
      <c r="P9" s="9"/>
      <c r="Q9" s="97"/>
      <c r="R9" s="9"/>
      <c r="S9" s="9"/>
      <c r="T9" s="33"/>
      <c r="U9" s="69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5" customHeight="1" spans="1:16384">
      <c r="A10" s="19">
        <v>2</v>
      </c>
      <c r="B10" s="20">
        <v>44134</v>
      </c>
      <c r="C10" s="21">
        <v>560000</v>
      </c>
      <c r="E10" s="23" t="s">
        <v>51</v>
      </c>
      <c r="F10" s="24" t="s">
        <v>52</v>
      </c>
      <c r="G10" s="28"/>
      <c r="H10" s="25">
        <v>0.01</v>
      </c>
      <c r="I10" s="22">
        <v>5600</v>
      </c>
      <c r="J10" s="29"/>
      <c r="K10" s="51">
        <v>11200</v>
      </c>
      <c r="L10" s="51" t="s">
        <v>53</v>
      </c>
      <c r="M10" s="22"/>
      <c r="N10" s="67"/>
      <c r="O10" s="68"/>
      <c r="P10" s="9"/>
      <c r="Q10" s="97" t="s">
        <v>65</v>
      </c>
      <c r="R10" s="9">
        <v>180000</v>
      </c>
      <c r="S10" s="9"/>
      <c r="T10" s="33">
        <v>150000</v>
      </c>
      <c r="U10" s="69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19"/>
      <c r="B11" s="20"/>
      <c r="C11" s="26"/>
      <c r="D11" s="27">
        <v>11000</v>
      </c>
      <c r="E11" s="23" t="s">
        <v>51</v>
      </c>
      <c r="F11" s="24" t="s">
        <v>52</v>
      </c>
      <c r="G11" s="29"/>
      <c r="H11" s="25"/>
      <c r="I11" s="22">
        <v>-5600</v>
      </c>
      <c r="J11" s="66" t="s">
        <v>55</v>
      </c>
      <c r="K11" s="69">
        <v>-11200</v>
      </c>
      <c r="L11" s="69" t="s">
        <v>55</v>
      </c>
      <c r="M11" s="22"/>
      <c r="N11" s="67"/>
      <c r="O11" s="70"/>
      <c r="P11" s="71"/>
      <c r="Q11" s="97" t="s">
        <v>66</v>
      </c>
      <c r="R11" s="9">
        <v>120000</v>
      </c>
      <c r="S11" s="9"/>
      <c r="T11" s="33">
        <v>120000</v>
      </c>
      <c r="U11" s="69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6" customHeight="1" spans="1:16384">
      <c r="A12" s="19"/>
      <c r="B12" s="20"/>
      <c r="C12" s="30"/>
      <c r="D12" s="27"/>
      <c r="E12" s="24"/>
      <c r="F12" s="23"/>
      <c r="G12" s="29"/>
      <c r="H12" s="25"/>
      <c r="I12" s="22"/>
      <c r="J12" s="29"/>
      <c r="K12" s="51"/>
      <c r="L12" s="51"/>
      <c r="M12" s="22"/>
      <c r="N12" s="67"/>
      <c r="O12" s="68"/>
      <c r="P12" s="9"/>
      <c r="Q12" s="97" t="s">
        <v>54</v>
      </c>
      <c r="R12" s="9">
        <v>300020</v>
      </c>
      <c r="S12" s="9"/>
      <c r="T12" s="33">
        <v>200000</v>
      </c>
      <c r="U12" s="69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3" customHeight="1" spans="1:16384">
      <c r="A13" s="19"/>
      <c r="B13" s="20"/>
      <c r="C13" s="30"/>
      <c r="D13" s="27"/>
      <c r="E13" s="23"/>
      <c r="F13" s="23"/>
      <c r="G13" s="29"/>
      <c r="H13" s="25"/>
      <c r="I13" s="22"/>
      <c r="J13" s="29"/>
      <c r="K13" s="69"/>
      <c r="L13" s="69"/>
      <c r="M13" s="22"/>
      <c r="N13" s="67"/>
      <c r="O13" s="72"/>
      <c r="P13" s="71"/>
      <c r="Q13" s="97" t="s">
        <v>67</v>
      </c>
      <c r="R13" s="9">
        <v>90000</v>
      </c>
      <c r="S13" s="9"/>
      <c r="T13" s="33">
        <v>90000</v>
      </c>
      <c r="U13" s="69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19">
        <v>3</v>
      </c>
      <c r="B14" s="31">
        <v>44259</v>
      </c>
      <c r="C14" s="21">
        <v>150000</v>
      </c>
      <c r="D14" s="27"/>
      <c r="E14" s="23" t="s">
        <v>51</v>
      </c>
      <c r="F14" s="24" t="s">
        <v>52</v>
      </c>
      <c r="G14" s="29"/>
      <c r="H14" s="25">
        <v>0.01</v>
      </c>
      <c r="I14" s="22">
        <v>2406.77</v>
      </c>
      <c r="J14" s="66" t="s">
        <v>69</v>
      </c>
      <c r="K14" s="51">
        <v>4813.54</v>
      </c>
      <c r="L14" s="51" t="s">
        <v>70</v>
      </c>
      <c r="M14" s="22">
        <v>4500</v>
      </c>
      <c r="N14" s="67" t="s">
        <v>71</v>
      </c>
      <c r="O14" s="68"/>
      <c r="P14" s="9"/>
      <c r="Q14" s="98" t="s">
        <v>72</v>
      </c>
      <c r="R14" s="9">
        <v>90000</v>
      </c>
      <c r="S14" s="9"/>
      <c r="T14" s="33">
        <v>90000</v>
      </c>
      <c r="U14" s="99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19"/>
      <c r="B15" s="32"/>
      <c r="C15" s="30"/>
      <c r="D15" s="33">
        <v>-3143</v>
      </c>
      <c r="E15" s="24" t="s">
        <v>73</v>
      </c>
      <c r="F15" s="24" t="s">
        <v>74</v>
      </c>
      <c r="G15" s="29"/>
      <c r="H15" s="25"/>
      <c r="I15" s="22">
        <v>-2406.77</v>
      </c>
      <c r="J15" s="29" t="s">
        <v>75</v>
      </c>
      <c r="K15" s="69">
        <v>-4813.54</v>
      </c>
      <c r="L15" s="66" t="s">
        <v>75</v>
      </c>
      <c r="M15" s="22">
        <v>-4500</v>
      </c>
      <c r="N15" s="67"/>
      <c r="O15" s="68"/>
      <c r="P15" s="9"/>
      <c r="Q15" s="97" t="s">
        <v>65</v>
      </c>
      <c r="R15" s="9">
        <v>180000</v>
      </c>
      <c r="S15" s="9"/>
      <c r="T15" s="33">
        <v>29960</v>
      </c>
      <c r="U15" s="99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0" customHeight="1" spans="1:16384">
      <c r="A16" s="19"/>
      <c r="B16" s="31"/>
      <c r="C16" s="30"/>
      <c r="D16" s="34"/>
      <c r="E16" s="23"/>
      <c r="F16" s="23"/>
      <c r="G16" s="28"/>
      <c r="H16" s="25"/>
      <c r="I16" s="22"/>
      <c r="J16" s="22"/>
      <c r="K16" s="51">
        <v>3143</v>
      </c>
      <c r="L16" s="51" t="s">
        <v>76</v>
      </c>
      <c r="M16" s="22"/>
      <c r="N16" s="67"/>
      <c r="O16" s="22"/>
      <c r="P16" s="67"/>
      <c r="Q16" s="98" t="s">
        <v>54</v>
      </c>
      <c r="R16" s="9">
        <v>86800</v>
      </c>
      <c r="S16" s="9"/>
      <c r="T16" s="100">
        <v>26897</v>
      </c>
      <c r="U16" s="99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0" customHeight="1" spans="1:16384">
      <c r="A17" s="19">
        <v>4</v>
      </c>
      <c r="B17" s="32">
        <v>44426</v>
      </c>
      <c r="C17" s="21">
        <v>50000</v>
      </c>
      <c r="D17" s="34"/>
      <c r="E17" s="23" t="s">
        <v>51</v>
      </c>
      <c r="F17" s="24" t="s">
        <v>52</v>
      </c>
      <c r="G17" s="35"/>
      <c r="H17" s="36"/>
      <c r="I17" s="22">
        <v>0</v>
      </c>
      <c r="J17" s="22"/>
      <c r="K17" s="22">
        <v>0</v>
      </c>
      <c r="L17" s="22"/>
      <c r="M17" s="22"/>
      <c r="N17" s="67"/>
      <c r="O17" s="22"/>
      <c r="P17" s="67"/>
      <c r="Q17" s="98" t="s">
        <v>54</v>
      </c>
      <c r="R17" s="9">
        <v>86800</v>
      </c>
      <c r="S17" s="9"/>
      <c r="T17" s="100">
        <v>50000</v>
      </c>
      <c r="U17" s="99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2" customHeight="1" spans="1:16384">
      <c r="A18" s="37">
        <v>5</v>
      </c>
      <c r="B18" s="38">
        <v>44946</v>
      </c>
      <c r="C18" s="39">
        <v>40676</v>
      </c>
      <c r="D18" s="40"/>
      <c r="E18" s="41" t="s">
        <v>51</v>
      </c>
      <c r="F18" s="42" t="s">
        <v>52</v>
      </c>
      <c r="G18" s="43"/>
      <c r="H18" s="44"/>
      <c r="I18" s="73">
        <v>0</v>
      </c>
      <c r="J18" s="73"/>
      <c r="K18" s="74">
        <v>0</v>
      </c>
      <c r="L18" s="74"/>
      <c r="M18" s="73"/>
      <c r="N18" s="75"/>
      <c r="O18" s="73"/>
      <c r="P18" s="75"/>
      <c r="Q18" s="101" t="s">
        <v>77</v>
      </c>
      <c r="R18" s="102"/>
      <c r="S18" s="102"/>
      <c r="T18" s="103">
        <v>16018.2</v>
      </c>
      <c r="U18" s="99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2" customHeight="1" spans="1:16384">
      <c r="A19" s="45"/>
      <c r="B19" s="46"/>
      <c r="C19" s="47"/>
      <c r="D19" s="48">
        <v>-7500</v>
      </c>
      <c r="E19" s="42" t="s">
        <v>73</v>
      </c>
      <c r="F19" s="42" t="s">
        <v>74</v>
      </c>
      <c r="G19" s="43"/>
      <c r="H19" s="49"/>
      <c r="I19" s="73"/>
      <c r="J19" s="73"/>
      <c r="K19" s="73"/>
      <c r="L19" s="73"/>
      <c r="M19" s="73"/>
      <c r="N19" s="75"/>
      <c r="O19" s="73"/>
      <c r="P19" s="75"/>
      <c r="Q19" s="101" t="s">
        <v>78</v>
      </c>
      <c r="R19" s="102"/>
      <c r="S19" s="102"/>
      <c r="T19" s="103">
        <v>14754.38</v>
      </c>
      <c r="U19" s="10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44" customHeight="1" spans="1:16384">
      <c r="A20" s="45"/>
      <c r="B20" s="46"/>
      <c r="C20" s="50"/>
      <c r="D20" s="40"/>
      <c r="E20" s="41"/>
      <c r="F20" s="41"/>
      <c r="G20" s="43"/>
      <c r="H20" s="44"/>
      <c r="I20" s="73"/>
      <c r="J20" s="73"/>
      <c r="K20" s="73"/>
      <c r="L20" s="73"/>
      <c r="M20" s="73"/>
      <c r="N20" s="75"/>
      <c r="O20" s="73"/>
      <c r="P20" s="75"/>
      <c r="Q20" s="101" t="s">
        <v>54</v>
      </c>
      <c r="R20" s="102">
        <v>86800</v>
      </c>
      <c r="S20" s="102"/>
      <c r="T20" s="103">
        <v>9903</v>
      </c>
      <c r="U20" s="10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customHeight="1" spans="1:16384">
      <c r="A21" s="51"/>
      <c r="B21" s="52"/>
      <c r="C21" s="30"/>
      <c r="D21" s="34"/>
      <c r="E21" s="23"/>
      <c r="F21" s="23"/>
      <c r="G21" s="35"/>
      <c r="H21" s="53"/>
      <c r="I21" s="22"/>
      <c r="J21" s="22"/>
      <c r="K21" s="22"/>
      <c r="L21" s="22"/>
      <c r="M21" s="22"/>
      <c r="N21" s="67"/>
      <c r="O21" s="22"/>
      <c r="P21" s="67"/>
      <c r="Q21" s="98"/>
      <c r="R21" s="9"/>
      <c r="S21" s="9"/>
      <c r="T21" s="100"/>
      <c r="U21" s="10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customHeight="1" spans="1:16384">
      <c r="A22" s="45"/>
      <c r="B22" s="46"/>
      <c r="C22" s="50"/>
      <c r="D22" s="40"/>
      <c r="E22" s="41"/>
      <c r="F22" s="41"/>
      <c r="G22" s="43"/>
      <c r="H22" s="44"/>
      <c r="I22" s="73"/>
      <c r="J22" s="73"/>
      <c r="K22" s="73"/>
      <c r="L22" s="73"/>
      <c r="M22" s="73"/>
      <c r="N22" s="75"/>
      <c r="O22" s="73"/>
      <c r="P22" s="75"/>
      <c r="Q22" s="101"/>
      <c r="R22" s="102"/>
      <c r="S22" s="102"/>
      <c r="T22" s="103"/>
      <c r="U22" s="10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customHeight="1" spans="1:16384">
      <c r="A23" s="45"/>
      <c r="B23" s="46"/>
      <c r="C23" s="50"/>
      <c r="D23" s="40"/>
      <c r="E23" s="41"/>
      <c r="F23" s="41"/>
      <c r="G23" s="43"/>
      <c r="H23" s="44"/>
      <c r="I23" s="73"/>
      <c r="J23" s="73"/>
      <c r="K23" s="73"/>
      <c r="L23" s="73"/>
      <c r="M23" s="73"/>
      <c r="N23" s="75"/>
      <c r="O23" s="73"/>
      <c r="P23" s="75"/>
      <c r="Q23" s="101"/>
      <c r="R23" s="102"/>
      <c r="S23" s="102"/>
      <c r="T23" s="103"/>
      <c r="U23" s="10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customHeight="1" spans="1:16384">
      <c r="A24" s="45"/>
      <c r="B24" s="46"/>
      <c r="C24" s="50"/>
      <c r="D24" s="40"/>
      <c r="E24" s="41"/>
      <c r="F24" s="41"/>
      <c r="G24" s="43"/>
      <c r="H24" s="44"/>
      <c r="I24" s="73"/>
      <c r="J24" s="73"/>
      <c r="K24" s="73"/>
      <c r="L24" s="73"/>
      <c r="M24" s="73"/>
      <c r="N24" s="75"/>
      <c r="O24" s="73"/>
      <c r="P24" s="75"/>
      <c r="Q24" s="101"/>
      <c r="R24" s="102"/>
      <c r="S24" s="102"/>
      <c r="T24" s="103"/>
      <c r="U24" s="10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56</v>
      </c>
      <c r="B25" s="6"/>
      <c r="C25" s="54">
        <f>SUM(C8:C19)</f>
        <v>900676</v>
      </c>
      <c r="D25" s="55">
        <f>SUM(D8:D19)</f>
        <v>357</v>
      </c>
      <c r="E25" s="56"/>
      <c r="F25" s="56"/>
      <c r="G25" s="56"/>
      <c r="H25" s="54" t="s">
        <v>57</v>
      </c>
      <c r="I25" s="68">
        <f>SUM(I8:I24)</f>
        <v>0</v>
      </c>
      <c r="J25" s="56"/>
      <c r="K25" s="68">
        <f>SUM(K8:K24)</f>
        <v>3143</v>
      </c>
      <c r="L25" s="68"/>
      <c r="M25" s="68">
        <f>SUM(M8:M24)</f>
        <v>0</v>
      </c>
      <c r="N25" s="54" t="s">
        <v>57</v>
      </c>
      <c r="O25" s="68">
        <f>SUM(O8:O24)</f>
        <v>0</v>
      </c>
      <c r="P25" s="54" t="s">
        <v>57</v>
      </c>
      <c r="Q25" s="54" t="s">
        <v>57</v>
      </c>
      <c r="R25" s="54"/>
      <c r="S25" s="54"/>
      <c r="T25" s="68">
        <f>SUM(T8:T24)</f>
        <v>897532.58</v>
      </c>
      <c r="U25" s="105">
        <f>D25+C25-T25-I25-K25-M25-O25</f>
        <v>357.420000000042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7" t="s">
        <v>58</v>
      </c>
      <c r="B26" s="57"/>
      <c r="C26" s="57" t="s">
        <v>59</v>
      </c>
      <c r="D26" s="57"/>
      <c r="E26" s="57"/>
      <c r="F26" s="58">
        <f>O26</f>
        <v>48175.58</v>
      </c>
      <c r="G26" s="59"/>
      <c r="H26" s="60" t="s">
        <v>60</v>
      </c>
      <c r="I26" s="76"/>
      <c r="J26" s="76"/>
      <c r="K26" s="76"/>
      <c r="L26" s="76"/>
      <c r="M26" s="77"/>
      <c r="N26" s="57" t="s">
        <v>61</v>
      </c>
      <c r="O26" s="78">
        <f>T18+T19+T20-D19</f>
        <v>48175.58</v>
      </c>
      <c r="P26" s="79"/>
      <c r="Q26" s="79"/>
      <c r="R26" s="79"/>
      <c r="S26" s="79"/>
      <c r="T26" s="79"/>
      <c r="U26" s="106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7"/>
      <c r="B27" s="57"/>
      <c r="C27" s="57" t="s">
        <v>62</v>
      </c>
      <c r="D27" s="57"/>
      <c r="E27" s="57"/>
      <c r="F27" s="58">
        <v>0</v>
      </c>
      <c r="G27" s="59"/>
      <c r="H27" s="61"/>
      <c r="I27" s="80"/>
      <c r="J27" s="80"/>
      <c r="K27" s="80"/>
      <c r="L27" s="80"/>
      <c r="M27" s="81"/>
      <c r="N27" s="57" t="s">
        <v>63</v>
      </c>
      <c r="O27" s="82">
        <f>O26</f>
        <v>48175.58</v>
      </c>
      <c r="P27" s="83"/>
      <c r="Q27" s="83"/>
      <c r="R27" s="83"/>
      <c r="S27" s="83"/>
      <c r="T27" s="83"/>
      <c r="U27" s="107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P32" s="1">
        <f>T18+T19+T20-D19+U25</f>
        <v>48533</v>
      </c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2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1-1</vt:lpstr>
      <vt:lpstr>2-1</vt:lpstr>
      <vt:lpstr>3-1</vt:lpstr>
      <vt:lpstr>4-1</vt:lpstr>
      <vt:lpstr>5-1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朱大金</cp:lastModifiedBy>
  <dcterms:created xsi:type="dcterms:W3CDTF">2017-01-11T04:48:00Z</dcterms:created>
  <dcterms:modified xsi:type="dcterms:W3CDTF">2023-02-09T07:39:26Z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0557874259F44AF28F5F57F1BD8E2A28</vt:lpwstr>
  </property>
</Properties>
</file>