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一次" sheetId="7" r:id="rId1"/>
    <sheet name="2" sheetId="8" r:id="rId2"/>
  </sheets>
  <calcPr calcId="144525"/>
</workbook>
</file>

<file path=xl/sharedStrings.xml><?xml version="1.0" encoding="utf-8"?>
<sst xmlns="http://schemas.openxmlformats.org/spreadsheetml/2006/main" count="156" uniqueCount="69">
  <si>
    <t xml:space="preserve">工程款支付证书 </t>
  </si>
  <si>
    <t>工程名称</t>
  </si>
  <si>
    <t>芦溪乡曲坞大桥南侧地块土石方开挖项目</t>
  </si>
  <si>
    <t>建设单位</t>
  </si>
  <si>
    <t>ERP编号</t>
  </si>
  <si>
    <t>档案编号</t>
  </si>
  <si>
    <t>合同金额</t>
  </si>
  <si>
    <t>中标时间</t>
  </si>
  <si>
    <t>2020.4.22</t>
  </si>
  <si>
    <t>已提供工程资料</t>
  </si>
  <si>
    <t>中标通知书、施工合同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</si>
  <si>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</si>
  <si>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</si>
  <si>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</si>
  <si>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</si>
  <si>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</si>
  <si>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</si>
  <si>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</si>
  <si>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</si>
  <si>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</si>
  <si>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汪桂君13805595218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</si>
  <si>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</si>
  <si>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</si>
  <si>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</si>
  <si>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</si>
  <si>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</si>
  <si>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</si>
  <si>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</si>
  <si>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</si>
  <si>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</si>
  <si>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</si>
  <si>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</si>
  <si>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</si>
  <si>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</si>
  <si>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</si>
  <si>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</si>
  <si>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</si>
  <si>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</si>
  <si>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</si>
  <si>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</si>
  <si>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</si>
  <si>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</si>
  <si>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</si>
  <si>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</si>
  <si>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</si>
  <si>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</si>
  <si>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</si>
  <si>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</si>
  <si>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</si>
  <si>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</si>
  <si>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</si>
  <si>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中行祁门支行</t>
  </si>
  <si>
    <t>1767 5793 0442</t>
  </si>
  <si>
    <t>建造师占用费</t>
  </si>
  <si>
    <t>祁门县小邱挖机服务部-机械
开户行：建行祁门支行
账号：3405 0169 7408 0000 0735</t>
  </si>
  <si>
    <t>管理费企税已转王光如账户</t>
  </si>
  <si>
    <t>汪崐峰-机械
开户行：祁门农村商业银行
账号：6217 7883 0370 0458 961</t>
  </si>
  <si>
    <t>黄山峰博建筑劳务有限公司-劳务
开户行：建行祁门支行
账号：3405 0169 7108 0000 0564</t>
  </si>
  <si>
    <t>胡初云-机械
开户行：祁门农村商业银行
账号：6217 7883 0370 0520 265</t>
  </si>
  <si>
    <t>陈均旺-机械
开户行：祁门农村商业银行
账号：6217 7883 6370 0578 044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</si>
  <si>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</si>
  <si>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</si>
  <si>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</si>
  <si>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</si>
  <si>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</si>
  <si>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</si>
  <si>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</si>
  <si>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</si>
  <si>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中标通知书、施工合同、审计报告、投资协议、竣工证书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</si>
</sst>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0.00_);[Red]\(0.00\)"/>
    <numFmt numFmtId="179" formatCode="yy/m/d;@"/>
    <numFmt numFmtId="41" formatCode="_ * #,##0_ ;_ * \-#,##0_ ;_ * &quot;-&quot;_ ;_ @_ "/>
    <numFmt numFmtId="180" formatCode="yyyy&quot;年&quot;m&quot;月&quot;d&quot;日&quot;;@"/>
    <numFmt numFmtId="181" formatCode="0.00_ "/>
    <numFmt numFmtId="182" formatCode="0.0%"/>
    <numFmt numFmtId="183" formatCode="[DBNum2][$RMB]General;[Red][DBNum2][$RMB]General"/>
  </numFmts>
  <fonts count="37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44" fontId="14" fillId="0" borderId="0">
      <protection locked="0"/>
    </xf>
    <xf numFmtId="41" fontId="1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1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>
      <protection locked="0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22" borderId="19" applyNumberFormat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6" fillId="0" borderId="0">
      <protection locked="0"/>
    </xf>
  </cellStyleXfs>
  <cellXfs count="13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9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80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9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 wrapText="1"/>
    </xf>
    <xf numFmtId="182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81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81" fontId="7" fillId="0" borderId="2" xfId="0" applyNumberFormat="1" applyFont="1" applyFill="1" applyBorder="1" applyAlignment="1">
      <alignment vertical="center"/>
    </xf>
    <xf numFmtId="181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2" fontId="6" fillId="2" borderId="2" xfId="19" applyNumberFormat="1" applyFont="1" applyFill="1" applyBorder="1" applyAlignment="1" applyProtection="1">
      <alignment horizontal="center" vertical="center" wrapText="1"/>
    </xf>
    <xf numFmtId="180" fontId="7" fillId="0" borderId="6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80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81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80" fontId="8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Font="1" applyFill="1" applyBorder="1" applyAlignment="1" applyProtection="1">
      <alignment horizontal="center" vertical="center" wrapTex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49" fontId="6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1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78" fontId="12" fillId="2" borderId="3" xfId="50" applyNumberFormat="1" applyFont="1" applyFill="1" applyBorder="1" applyAlignment="1" applyProtection="1">
      <alignment horizontal="center" vertical="center" shrinkToFit="1"/>
    </xf>
    <xf numFmtId="178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0" fontId="7" fillId="0" borderId="2" xfId="0" applyNumberFormat="1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50" applyNumberFormat="1" applyFont="1" applyFill="1" applyBorder="1" applyAlignment="1" applyProtection="1">
      <alignment horizontal="center" vertical="center"/>
    </xf>
    <xf numFmtId="181" fontId="7" fillId="2" borderId="2" xfId="0" applyNumberFormat="1" applyFont="1" applyFill="1" applyBorder="1" applyAlignment="1">
      <alignment vertical="center"/>
    </xf>
    <xf numFmtId="181" fontId="6" fillId="2" borderId="2" xfId="50" applyNumberFormat="1" applyFont="1" applyFill="1" applyBorder="1" applyAlignment="1" applyProtection="1">
      <alignment horizontal="center" vertical="center"/>
    </xf>
    <xf numFmtId="181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81" fontId="14" fillId="0" borderId="2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center" vertical="center"/>
    </xf>
    <xf numFmtId="180" fontId="0" fillId="2" borderId="2" xfId="50" applyNumberFormat="1" applyFont="1" applyFill="1" applyBorder="1" applyAlignment="1" applyProtection="1">
      <alignment horizontal="center" vertical="center" shrinkToFit="1"/>
    </xf>
    <xf numFmtId="177" fontId="15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4" applyNumberFormat="1" applyFont="1" applyFill="1" applyBorder="1" applyAlignment="1" applyProtection="1">
      <alignment horizontal="center" vertical="center" wrapText="1"/>
    </xf>
    <xf numFmtId="180" fontId="5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0" fontId="0" fillId="0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1" fontId="0" fillId="2" borderId="2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27</xdr:row>
      <xdr:rowOff>142875</xdr:rowOff>
    </xdr:from>
    <xdr:to>
      <xdr:col>7</xdr:col>
      <xdr:colOff>116205</xdr:colOff>
      <xdr:row>56</xdr:row>
      <xdr:rowOff>57150</xdr:rowOff>
    </xdr:to>
    <xdr:pic>
      <xdr:nvPicPr>
        <xdr:cNvPr id="2" name="图片 1" descr="芦溪乡曲坞大桥南侧地块土石方开挖项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6547485"/>
          <a:ext cx="8165465" cy="488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1296670</xdr:colOff>
      <xdr:row>27</xdr:row>
      <xdr:rowOff>133350</xdr:rowOff>
    </xdr:from>
    <xdr:to>
      <xdr:col>15</xdr:col>
      <xdr:colOff>99060</xdr:colOff>
      <xdr:row>70</xdr:row>
      <xdr:rowOff>57150</xdr:rowOff>
    </xdr:to>
    <xdr:pic>
      <xdr:nvPicPr>
        <xdr:cNvPr id="3" name="图片 2" descr="1TD33ZE62D[K{_%6IZHA47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45450" y="6537960"/>
          <a:ext cx="6193155" cy="7296150"/>
        </a:xfrm>
        <a:prstGeom prst="rect">
          <a:avLst/>
        </a:prstGeom>
      </xdr:spPr>
    </xdr:pic>
    <xdr:clientData/>
  </xdr:twoCellAnchor>
  <xdr:twoCellAnchor editAs="oneCell">
    <xdr:from>
      <xdr:col>14</xdr:col>
      <xdr:colOff>267970</xdr:colOff>
      <xdr:row>27</xdr:row>
      <xdr:rowOff>142875</xdr:rowOff>
    </xdr:from>
    <xdr:to>
      <xdr:col>18</xdr:col>
      <xdr:colOff>975360</xdr:colOff>
      <xdr:row>70</xdr:row>
      <xdr:rowOff>152400</xdr:rowOff>
    </xdr:to>
    <xdr:pic>
      <xdr:nvPicPr>
        <xdr:cNvPr id="4" name="图片 3" descr="J[)3LWBV9NKEIG@E39[(ES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13460" y="6547485"/>
          <a:ext cx="6278880" cy="7381875"/>
        </a:xfrm>
        <a:prstGeom prst="rect">
          <a:avLst/>
        </a:prstGeom>
      </xdr:spPr>
    </xdr:pic>
    <xdr:clientData/>
  </xdr:twoCellAnchor>
  <xdr:twoCellAnchor editAs="oneCell">
    <xdr:from>
      <xdr:col>18</xdr:col>
      <xdr:colOff>933450</xdr:colOff>
      <xdr:row>27</xdr:row>
      <xdr:rowOff>142875</xdr:rowOff>
    </xdr:from>
    <xdr:to>
      <xdr:col>27</xdr:col>
      <xdr:colOff>157480</xdr:colOff>
      <xdr:row>70</xdr:row>
      <xdr:rowOff>85725</xdr:rowOff>
    </xdr:to>
    <xdr:pic>
      <xdr:nvPicPr>
        <xdr:cNvPr id="5" name="图片 4" descr="K%@PU72H{LTQ99$KKWSR9Q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950430" y="6547485"/>
          <a:ext cx="6384925" cy="731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933450</xdr:colOff>
      <xdr:row>22</xdr:row>
      <xdr:rowOff>142875</xdr:rowOff>
    </xdr:from>
    <xdr:to>
      <xdr:col>27</xdr:col>
      <xdr:colOff>157480</xdr:colOff>
      <xdr:row>65</xdr:row>
      <xdr:rowOff>85725</xdr:rowOff>
    </xdr:to>
    <xdr:pic>
      <xdr:nvPicPr>
        <xdr:cNvPr id="5" name="图片 4" descr="K%@PU72H{LTQ99$KKWSR9Q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50430" y="9150985"/>
          <a:ext cx="6384925" cy="7315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22</xdr:row>
      <xdr:rowOff>38100</xdr:rowOff>
    </xdr:from>
    <xdr:to>
      <xdr:col>6</xdr:col>
      <xdr:colOff>676910</xdr:colOff>
      <xdr:row>54</xdr:row>
      <xdr:rowOff>95250</xdr:rowOff>
    </xdr:to>
    <xdr:pic>
      <xdr:nvPicPr>
        <xdr:cNvPr id="6" name="图片 5" descr="Cache_-1d02a3be5469dff3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9046210"/>
          <a:ext cx="7425055" cy="554355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13</xdr:row>
      <xdr:rowOff>333375</xdr:rowOff>
    </xdr:from>
    <xdr:to>
      <xdr:col>11</xdr:col>
      <xdr:colOff>103505</xdr:colOff>
      <xdr:row>15</xdr:row>
      <xdr:rowOff>127000</xdr:rowOff>
    </xdr:to>
    <xdr:pic>
      <xdr:nvPicPr>
        <xdr:cNvPr id="2" name="图片 1" descr="P98HPS{M)D4RVHJ)X7{DJRO"/>
        <xdr:cNvPicPr>
          <a:picLocks noChangeAspect="1"/>
        </xdr:cNvPicPr>
      </xdr:nvPicPr>
      <xdr:blipFill>
        <a:blip r:embed="rId3"/>
        <a:srcRect l="11104" r="27294" b="1198"/>
        <a:stretch>
          <a:fillRect/>
        </a:stretch>
      </xdr:blipFill>
      <xdr:spPr>
        <a:xfrm>
          <a:off x="8344535" y="5963285"/>
          <a:ext cx="2470150" cy="53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5333333333333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0"/>
      <c r="J2" s="7"/>
      <c r="K2" s="7"/>
      <c r="L2" s="7"/>
      <c r="M2" s="7"/>
      <c r="N2" s="61" t="s">
        <v>4</v>
      </c>
      <c r="O2" s="61"/>
      <c r="P2" s="62">
        <v>12355</v>
      </c>
      <c r="Q2" s="66" t="s">
        <v>5</v>
      </c>
      <c r="R2" s="66"/>
      <c r="S2" s="92">
        <v>2020008</v>
      </c>
      <c r="T2" s="93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1570518.8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10</v>
      </c>
      <c r="K3" s="20"/>
      <c r="L3" s="20"/>
      <c r="M3" s="20"/>
      <c r="N3" s="6" t="s">
        <v>11</v>
      </c>
      <c r="O3" s="6"/>
      <c r="P3" s="20" t="s">
        <v>12</v>
      </c>
      <c r="Q3" s="94" t="s">
        <v>13</v>
      </c>
      <c r="R3" s="95"/>
      <c r="S3" s="96" t="s">
        <v>14</v>
      </c>
      <c r="T3" s="96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110"/>
      <c r="D4" s="110"/>
      <c r="E4" s="110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3" t="s">
        <v>20</v>
      </c>
      <c r="Q4" s="9" t="s">
        <v>21</v>
      </c>
      <c r="R4" s="63" t="s">
        <v>22</v>
      </c>
      <c r="S4" s="97" t="s">
        <v>23</v>
      </c>
      <c r="T4" s="98" t="s">
        <v>22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4" t="s">
        <v>30</v>
      </c>
      <c r="Q5" s="99"/>
      <c r="R5" s="99"/>
      <c r="S5" s="97" t="s">
        <v>31</v>
      </c>
      <c r="T5" s="100" t="s">
        <v>32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65" t="s">
        <v>38</v>
      </c>
      <c r="Q6" s="101"/>
      <c r="R6" s="101"/>
      <c r="S6" s="97"/>
      <c r="T6" s="100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7"/>
      <c r="T7" s="100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31">
        <v>1</v>
      </c>
      <c r="B8" s="32">
        <v>44230</v>
      </c>
      <c r="C8" s="39">
        <v>1200000</v>
      </c>
      <c r="D8" s="74"/>
      <c r="E8" s="35" t="s">
        <v>51</v>
      </c>
      <c r="F8" s="111" t="s">
        <v>52</v>
      </c>
      <c r="G8" s="74"/>
      <c r="H8" s="37">
        <v>0.02</v>
      </c>
      <c r="I8" s="74">
        <v>12000</v>
      </c>
      <c r="J8" s="45"/>
      <c r="K8" s="31">
        <v>24000</v>
      </c>
      <c r="L8" s="124">
        <v>3000</v>
      </c>
      <c r="M8" s="76" t="s">
        <v>53</v>
      </c>
      <c r="N8" s="80"/>
      <c r="O8" s="81"/>
      <c r="P8" s="79" t="s">
        <v>54</v>
      </c>
      <c r="Q8" s="81">
        <v>245000</v>
      </c>
      <c r="R8" s="81">
        <v>245000</v>
      </c>
      <c r="S8" s="103">
        <v>235000</v>
      </c>
      <c r="T8" s="71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2" customHeight="1" spans="1:16384">
      <c r="A9" s="31"/>
      <c r="B9" s="32"/>
      <c r="C9" s="112"/>
      <c r="D9" s="34"/>
      <c r="E9" s="35"/>
      <c r="F9" s="35"/>
      <c r="G9" s="43"/>
      <c r="H9" s="37"/>
      <c r="I9" s="74">
        <v>-12000</v>
      </c>
      <c r="J9" s="45" t="s">
        <v>55</v>
      </c>
      <c r="K9" s="75">
        <v>-24000</v>
      </c>
      <c r="L9" s="45">
        <v>-3000</v>
      </c>
      <c r="M9" s="76"/>
      <c r="N9" s="80"/>
      <c r="O9" s="81"/>
      <c r="P9" s="79" t="s">
        <v>56</v>
      </c>
      <c r="Q9" s="81">
        <v>290000</v>
      </c>
      <c r="R9" s="81">
        <v>290000</v>
      </c>
      <c r="S9" s="103">
        <v>290000</v>
      </c>
      <c r="T9" s="71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5" customHeight="1" spans="1:16384">
      <c r="A10" s="31"/>
      <c r="B10" s="32"/>
      <c r="C10" s="39"/>
      <c r="D10" s="34"/>
      <c r="E10" s="35"/>
      <c r="F10" s="35"/>
      <c r="G10" s="43"/>
      <c r="H10" s="37"/>
      <c r="I10" s="74"/>
      <c r="J10" s="36"/>
      <c r="K10" s="31"/>
      <c r="L10" s="74"/>
      <c r="M10" s="76"/>
      <c r="N10" s="80"/>
      <c r="O10" s="81"/>
      <c r="P10" s="79" t="s">
        <v>57</v>
      </c>
      <c r="Q10" s="81">
        <v>150000</v>
      </c>
      <c r="R10" s="81">
        <v>150000</v>
      </c>
      <c r="S10" s="103">
        <v>120000</v>
      </c>
      <c r="T10" s="71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5" customHeight="1" spans="1:16384">
      <c r="A11" s="31"/>
      <c r="B11" s="32"/>
      <c r="C11" s="112"/>
      <c r="D11" s="34"/>
      <c r="E11" s="35"/>
      <c r="F11" s="35"/>
      <c r="G11" s="36"/>
      <c r="H11" s="37"/>
      <c r="I11" s="74"/>
      <c r="J11" s="36"/>
      <c r="K11" s="75"/>
      <c r="L11" s="74"/>
      <c r="M11" s="76"/>
      <c r="N11" s="125"/>
      <c r="O11" s="78"/>
      <c r="P11" s="79" t="s">
        <v>58</v>
      </c>
      <c r="Q11" s="81">
        <v>270000</v>
      </c>
      <c r="R11" s="81">
        <v>270000</v>
      </c>
      <c r="S11" s="103">
        <v>270000</v>
      </c>
      <c r="T11" s="71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5" customHeight="1" spans="1:16384">
      <c r="A12" s="31"/>
      <c r="B12" s="32"/>
      <c r="C12" s="39"/>
      <c r="D12" s="34"/>
      <c r="E12" s="35"/>
      <c r="F12" s="35"/>
      <c r="G12" s="36"/>
      <c r="H12" s="37"/>
      <c r="I12" s="74"/>
      <c r="J12" s="36"/>
      <c r="K12" s="31"/>
      <c r="L12" s="74"/>
      <c r="M12" s="76"/>
      <c r="N12" s="80"/>
      <c r="O12" s="81"/>
      <c r="P12" s="79" t="s">
        <v>59</v>
      </c>
      <c r="Q12" s="81">
        <v>285000</v>
      </c>
      <c r="R12" s="81">
        <v>285000</v>
      </c>
      <c r="S12" s="103">
        <v>285000</v>
      </c>
      <c r="T12" s="71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hidden="1" customHeight="1" spans="1:16384">
      <c r="A13" s="20"/>
      <c r="B13" s="21"/>
      <c r="C13" s="22"/>
      <c r="D13" s="28"/>
      <c r="E13" s="113"/>
      <c r="F13" s="113"/>
      <c r="G13" s="30"/>
      <c r="H13" s="26"/>
      <c r="I13" s="23"/>
      <c r="J13" s="30"/>
      <c r="K13" s="71"/>
      <c r="L13" s="23"/>
      <c r="M13" s="63"/>
      <c r="N13" s="126"/>
      <c r="O13" s="73"/>
      <c r="P13" s="70"/>
      <c r="Q13" s="9"/>
      <c r="R13" s="9"/>
      <c r="S13" s="102"/>
      <c r="T13" s="71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hidden="1" customHeight="1" spans="1:16384">
      <c r="A14" s="20"/>
      <c r="B14" s="114"/>
      <c r="C14" s="22"/>
      <c r="D14" s="28"/>
      <c r="E14" s="113"/>
      <c r="F14" s="113"/>
      <c r="G14" s="30"/>
      <c r="H14" s="26"/>
      <c r="I14" s="23"/>
      <c r="J14" s="30"/>
      <c r="K14" s="20"/>
      <c r="L14" s="23"/>
      <c r="M14" s="63"/>
      <c r="N14" s="69"/>
      <c r="O14" s="9"/>
      <c r="P14" s="127"/>
      <c r="Q14" s="9"/>
      <c r="R14" s="9"/>
      <c r="S14" s="102"/>
      <c r="T14" s="10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29" hidden="1" customHeight="1" spans="1:16384">
      <c r="A15" s="20"/>
      <c r="B15" s="115"/>
      <c r="C15" s="22"/>
      <c r="D15" s="116"/>
      <c r="E15" s="24"/>
      <c r="F15" s="24"/>
      <c r="G15" s="30"/>
      <c r="H15" s="26"/>
      <c r="I15" s="23"/>
      <c r="J15" s="30"/>
      <c r="K15" s="71"/>
      <c r="L15" s="23"/>
      <c r="M15" s="63"/>
      <c r="N15" s="69"/>
      <c r="O15" s="9"/>
      <c r="P15" s="70"/>
      <c r="Q15" s="9"/>
      <c r="R15" s="9"/>
      <c r="S15" s="102"/>
      <c r="T15" s="10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hidden="1" customHeight="1" spans="1:16384">
      <c r="A16" s="20"/>
      <c r="B16" s="114"/>
      <c r="C16" s="22"/>
      <c r="D16" s="117"/>
      <c r="E16" s="24"/>
      <c r="F16" s="24"/>
      <c r="G16" s="29"/>
      <c r="H16" s="26"/>
      <c r="I16" s="23"/>
      <c r="J16" s="23"/>
      <c r="K16" s="20"/>
      <c r="L16" s="23"/>
      <c r="M16" s="63"/>
      <c r="N16" s="23"/>
      <c r="O16" s="63"/>
      <c r="P16" s="127"/>
      <c r="Q16" s="9"/>
      <c r="R16" s="9"/>
      <c r="S16" s="129"/>
      <c r="T16" s="10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118"/>
      <c r="C17" s="22"/>
      <c r="D17" s="117"/>
      <c r="E17" s="67"/>
      <c r="F17" s="119"/>
      <c r="G17" s="120"/>
      <c r="H17" s="121"/>
      <c r="I17" s="23"/>
      <c r="J17" s="23"/>
      <c r="K17" s="23"/>
      <c r="L17" s="23"/>
      <c r="M17" s="63"/>
      <c r="N17" s="23"/>
      <c r="O17" s="63"/>
      <c r="P17" s="127"/>
      <c r="Q17" s="9"/>
      <c r="R17" s="9"/>
      <c r="S17" s="129"/>
      <c r="T17" s="10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118"/>
      <c r="C18" s="22"/>
      <c r="D18" s="117"/>
      <c r="E18" s="24"/>
      <c r="F18" s="24"/>
      <c r="G18" s="120"/>
      <c r="H18" s="122"/>
      <c r="I18" s="23"/>
      <c r="J18" s="23"/>
      <c r="K18" s="67"/>
      <c r="L18" s="23"/>
      <c r="M18" s="63"/>
      <c r="N18" s="23"/>
      <c r="O18" s="63"/>
      <c r="P18" s="127"/>
      <c r="Q18" s="9"/>
      <c r="R18" s="9"/>
      <c r="S18" s="129"/>
      <c r="T18" s="10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118"/>
      <c r="C19" s="123"/>
      <c r="D19" s="117"/>
      <c r="E19" s="67"/>
      <c r="F19" s="119"/>
      <c r="G19" s="120"/>
      <c r="H19" s="121"/>
      <c r="I19" s="23"/>
      <c r="J19" s="23"/>
      <c r="K19" s="23"/>
      <c r="L19" s="23"/>
      <c r="M19" s="63"/>
      <c r="N19" s="23"/>
      <c r="O19" s="63"/>
      <c r="P19" s="128"/>
      <c r="Q19" s="9"/>
      <c r="R19" s="9"/>
      <c r="S19" s="129"/>
      <c r="T19" s="106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118"/>
      <c r="C20" s="22"/>
      <c r="D20" s="117"/>
      <c r="E20" s="24"/>
      <c r="F20" s="24"/>
      <c r="G20" s="120"/>
      <c r="H20" s="122"/>
      <c r="I20" s="23"/>
      <c r="J20" s="23"/>
      <c r="K20" s="23"/>
      <c r="L20" s="23"/>
      <c r="M20" s="63"/>
      <c r="N20" s="23"/>
      <c r="O20" s="63"/>
      <c r="P20" s="128"/>
      <c r="Q20" s="9"/>
      <c r="R20" s="9"/>
      <c r="S20" s="129"/>
      <c r="T20" s="106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118"/>
      <c r="C21" s="22"/>
      <c r="D21" s="117"/>
      <c r="E21" s="24"/>
      <c r="F21" s="24"/>
      <c r="G21" s="120"/>
      <c r="H21" s="122"/>
      <c r="I21" s="23"/>
      <c r="J21" s="23"/>
      <c r="K21" s="23"/>
      <c r="L21" s="23"/>
      <c r="M21" s="63"/>
      <c r="N21" s="23"/>
      <c r="O21" s="63"/>
      <c r="P21" s="128"/>
      <c r="Q21" s="9"/>
      <c r="R21" s="9"/>
      <c r="S21" s="129"/>
      <c r="T21" s="106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44"/>
      <c r="C22" s="39"/>
      <c r="D22" s="42"/>
      <c r="E22" s="35"/>
      <c r="F22" s="35"/>
      <c r="G22" s="47"/>
      <c r="H22" s="49"/>
      <c r="I22" s="74"/>
      <c r="J22" s="74"/>
      <c r="K22" s="74"/>
      <c r="L22" s="74"/>
      <c r="M22" s="76"/>
      <c r="N22" s="74"/>
      <c r="O22" s="76"/>
      <c r="P22" s="83"/>
      <c r="Q22" s="81"/>
      <c r="R22" s="81"/>
      <c r="S22" s="105"/>
      <c r="T22" s="106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44"/>
      <c r="C23" s="39"/>
      <c r="D23" s="42"/>
      <c r="E23" s="35"/>
      <c r="F23" s="35"/>
      <c r="G23" s="47"/>
      <c r="H23" s="49"/>
      <c r="I23" s="74"/>
      <c r="J23" s="74"/>
      <c r="K23" s="74"/>
      <c r="L23" s="74"/>
      <c r="M23" s="76"/>
      <c r="N23" s="74"/>
      <c r="O23" s="76"/>
      <c r="P23" s="83"/>
      <c r="Q23" s="81"/>
      <c r="R23" s="81"/>
      <c r="S23" s="105"/>
      <c r="T23" s="106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44"/>
      <c r="C24" s="39"/>
      <c r="D24" s="42"/>
      <c r="E24" s="35"/>
      <c r="F24" s="35"/>
      <c r="G24" s="47"/>
      <c r="H24" s="49"/>
      <c r="I24" s="74"/>
      <c r="J24" s="74"/>
      <c r="K24" s="74"/>
      <c r="L24" s="74"/>
      <c r="M24" s="76"/>
      <c r="N24" s="74"/>
      <c r="O24" s="76"/>
      <c r="P24" s="83"/>
      <c r="Q24" s="81"/>
      <c r="R24" s="81"/>
      <c r="S24" s="105"/>
      <c r="T24" s="106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60</v>
      </c>
      <c r="B25" s="6"/>
      <c r="C25" s="51">
        <f>SUM(C8:C24)</f>
        <v>1200000</v>
      </c>
      <c r="D25" s="52">
        <f>SUM(D8:D24)</f>
        <v>0</v>
      </c>
      <c r="E25" s="53"/>
      <c r="F25" s="53"/>
      <c r="G25" s="53"/>
      <c r="H25" s="51" t="s">
        <v>61</v>
      </c>
      <c r="I25" s="69">
        <f>SUM(I8:I24)</f>
        <v>0</v>
      </c>
      <c r="J25" s="53"/>
      <c r="K25" s="69">
        <f>SUM(K8:K17)</f>
        <v>0</v>
      </c>
      <c r="L25" s="69">
        <f>SUM(L8:L24)</f>
        <v>0</v>
      </c>
      <c r="M25" s="51" t="s">
        <v>61</v>
      </c>
      <c r="N25" s="69">
        <f>SUM(N8:N24)</f>
        <v>0</v>
      </c>
      <c r="O25" s="51" t="s">
        <v>61</v>
      </c>
      <c r="P25" s="51" t="s">
        <v>61</v>
      </c>
      <c r="Q25" s="51"/>
      <c r="R25" s="51"/>
      <c r="S25" s="69">
        <f>SUM(S8:S24)</f>
        <v>1200000</v>
      </c>
      <c r="T25" s="107">
        <f>D25+C25-S25-I25-K25-L25-N25</f>
        <v>0</v>
      </c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4" t="s">
        <v>62</v>
      </c>
      <c r="B26" s="54"/>
      <c r="C26" s="54" t="s">
        <v>63</v>
      </c>
      <c r="D26" s="54"/>
      <c r="E26" s="54"/>
      <c r="F26" s="55">
        <f>N26-F27</f>
        <v>1200000</v>
      </c>
      <c r="G26" s="56"/>
      <c r="H26" s="57" t="s">
        <v>64</v>
      </c>
      <c r="I26" s="84"/>
      <c r="J26" s="84"/>
      <c r="K26" s="84"/>
      <c r="L26" s="85"/>
      <c r="M26" s="54" t="s">
        <v>65</v>
      </c>
      <c r="N26" s="86">
        <f>S12+S11+S10+S9+S8</f>
        <v>1200000</v>
      </c>
      <c r="O26" s="87"/>
      <c r="P26" s="87"/>
      <c r="Q26" s="87"/>
      <c r="R26" s="87"/>
      <c r="S26" s="87"/>
      <c r="T26" s="108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4"/>
      <c r="B27" s="54"/>
      <c r="C27" s="54" t="s">
        <v>66</v>
      </c>
      <c r="D27" s="54"/>
      <c r="E27" s="54"/>
      <c r="F27" s="55">
        <v>0</v>
      </c>
      <c r="G27" s="56"/>
      <c r="H27" s="58"/>
      <c r="I27" s="88"/>
      <c r="J27" s="88"/>
      <c r="K27" s="88"/>
      <c r="L27" s="89"/>
      <c r="M27" s="54" t="s">
        <v>67</v>
      </c>
      <c r="N27" s="90">
        <f>N26</f>
        <v>1200000</v>
      </c>
      <c r="O27" s="91"/>
      <c r="P27" s="91"/>
      <c r="Q27" s="91"/>
      <c r="R27" s="91"/>
      <c r="S27" s="91"/>
      <c r="T27" s="109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L28" s="3"/>
      <c r="S28" s="3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L29" s="3"/>
      <c r="S29" s="3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L30" s="3"/>
      <c r="S30" s="3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L31" s="3"/>
      <c r="S31" s="3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L32" s="3"/>
      <c r="S32" s="3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59"/>
      <c r="E33" s="3"/>
      <c r="F33" s="3"/>
      <c r="G33" s="3"/>
      <c r="I33" s="3"/>
      <c r="J33" s="3"/>
      <c r="L33" s="3"/>
      <c r="S33" s="3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5:B25"/>
    <mergeCell ref="C26:E26"/>
    <mergeCell ref="F26:G26"/>
    <mergeCell ref="N26:T26"/>
    <mergeCell ref="C27:E27"/>
    <mergeCell ref="F27:G27"/>
    <mergeCell ref="N27:T27"/>
    <mergeCell ref="A5:A7"/>
    <mergeCell ref="S5:S7"/>
    <mergeCell ref="T5:T7"/>
    <mergeCell ref="A26:B27"/>
    <mergeCell ref="H26:L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E1" workbookViewId="0">
      <selection activeCell="M13" sqref="M13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5333333333333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0"/>
      <c r="J2" s="7"/>
      <c r="K2" s="7"/>
      <c r="L2" s="7"/>
      <c r="M2" s="7"/>
      <c r="N2" s="61" t="s">
        <v>4</v>
      </c>
      <c r="O2" s="61"/>
      <c r="P2" s="62">
        <v>12355</v>
      </c>
      <c r="Q2" s="66" t="s">
        <v>5</v>
      </c>
      <c r="R2" s="66"/>
      <c r="S2" s="92">
        <v>2020008</v>
      </c>
      <c r="T2" s="93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1570518.8</v>
      </c>
      <c r="D3" s="9"/>
      <c r="E3" s="9"/>
      <c r="F3" s="9" t="s">
        <v>7</v>
      </c>
      <c r="G3" s="10" t="s">
        <v>8</v>
      </c>
      <c r="H3" s="6" t="s">
        <v>9</v>
      </c>
      <c r="I3" s="6"/>
      <c r="J3" s="20" t="s">
        <v>68</v>
      </c>
      <c r="K3" s="20"/>
      <c r="L3" s="20"/>
      <c r="M3" s="20"/>
      <c r="N3" s="6" t="s">
        <v>11</v>
      </c>
      <c r="O3" s="6"/>
      <c r="P3" s="20" t="s">
        <v>12</v>
      </c>
      <c r="Q3" s="94" t="s">
        <v>13</v>
      </c>
      <c r="R3" s="95"/>
      <c r="S3" s="96" t="s">
        <v>14</v>
      </c>
      <c r="T3" s="96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1498517.78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3" t="s">
        <v>20</v>
      </c>
      <c r="Q4" s="9" t="s">
        <v>21</v>
      </c>
      <c r="R4" s="63" t="s">
        <v>22</v>
      </c>
      <c r="S4" s="97" t="s">
        <v>23</v>
      </c>
      <c r="T4" s="98" t="s">
        <v>22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4" t="s">
        <v>30</v>
      </c>
      <c r="Q5" s="99"/>
      <c r="R5" s="99"/>
      <c r="S5" s="97" t="s">
        <v>31</v>
      </c>
      <c r="T5" s="100" t="s">
        <v>32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65" t="s">
        <v>38</v>
      </c>
      <c r="Q6" s="101"/>
      <c r="R6" s="101"/>
      <c r="S6" s="97"/>
      <c r="T6" s="100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7"/>
      <c r="T7" s="100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0">
        <v>1</v>
      </c>
      <c r="B8" s="21">
        <v>44230</v>
      </c>
      <c r="C8" s="22">
        <v>1200000</v>
      </c>
      <c r="D8" s="23"/>
      <c r="E8" s="24" t="s">
        <v>51</v>
      </c>
      <c r="F8" s="25" t="s">
        <v>52</v>
      </c>
      <c r="G8" s="23"/>
      <c r="H8" s="26">
        <v>0.01</v>
      </c>
      <c r="I8" s="23">
        <v>12000</v>
      </c>
      <c r="J8" s="67"/>
      <c r="K8" s="20">
        <v>24000</v>
      </c>
      <c r="L8" s="68">
        <v>3000</v>
      </c>
      <c r="M8" s="63" t="s">
        <v>53</v>
      </c>
      <c r="N8" s="69"/>
      <c r="O8" s="9"/>
      <c r="P8" s="70" t="s">
        <v>54</v>
      </c>
      <c r="Q8" s="9">
        <v>245000</v>
      </c>
      <c r="R8" s="9">
        <v>245000</v>
      </c>
      <c r="S8" s="102">
        <v>235000</v>
      </c>
      <c r="T8" s="71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2" customHeight="1" spans="1:16384">
      <c r="A9" s="20"/>
      <c r="B9" s="21"/>
      <c r="C9" s="27"/>
      <c r="D9" s="28"/>
      <c r="E9" s="24"/>
      <c r="F9" s="24"/>
      <c r="G9" s="29"/>
      <c r="H9" s="26"/>
      <c r="I9" s="23">
        <v>-12000</v>
      </c>
      <c r="J9" s="67" t="s">
        <v>55</v>
      </c>
      <c r="K9" s="71">
        <v>-24000</v>
      </c>
      <c r="L9" s="67">
        <v>-3000</v>
      </c>
      <c r="M9" s="63"/>
      <c r="N9" s="69"/>
      <c r="O9" s="9"/>
      <c r="P9" s="70" t="s">
        <v>56</v>
      </c>
      <c r="Q9" s="9">
        <v>290000</v>
      </c>
      <c r="R9" s="9">
        <v>290000</v>
      </c>
      <c r="S9" s="102">
        <v>290000</v>
      </c>
      <c r="T9" s="71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5" customHeight="1" spans="1:16384">
      <c r="A10" s="20"/>
      <c r="B10" s="21"/>
      <c r="C10" s="22"/>
      <c r="D10" s="28"/>
      <c r="E10" s="24"/>
      <c r="F10" s="24"/>
      <c r="G10" s="29"/>
      <c r="H10" s="26"/>
      <c r="I10" s="23"/>
      <c r="J10" s="30"/>
      <c r="K10" s="20"/>
      <c r="L10" s="23"/>
      <c r="M10" s="63"/>
      <c r="N10" s="69"/>
      <c r="O10" s="9"/>
      <c r="P10" s="70" t="s">
        <v>57</v>
      </c>
      <c r="Q10" s="9">
        <v>150000</v>
      </c>
      <c r="R10" s="9">
        <v>150000</v>
      </c>
      <c r="S10" s="102">
        <v>120000</v>
      </c>
      <c r="T10" s="71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5" customHeight="1" spans="1:16384">
      <c r="A11" s="20"/>
      <c r="B11" s="21"/>
      <c r="C11" s="27"/>
      <c r="D11" s="28"/>
      <c r="E11" s="24"/>
      <c r="F11" s="24"/>
      <c r="G11" s="30"/>
      <c r="H11" s="26"/>
      <c r="I11" s="23"/>
      <c r="J11" s="30"/>
      <c r="K11" s="71"/>
      <c r="L11" s="23"/>
      <c r="M11" s="63"/>
      <c r="N11" s="72"/>
      <c r="O11" s="73"/>
      <c r="P11" s="70" t="s">
        <v>58</v>
      </c>
      <c r="Q11" s="9">
        <v>270000</v>
      </c>
      <c r="R11" s="9">
        <v>270000</v>
      </c>
      <c r="S11" s="102">
        <v>270000</v>
      </c>
      <c r="T11" s="71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5" customHeight="1" spans="1:16384">
      <c r="A12" s="20"/>
      <c r="B12" s="21"/>
      <c r="C12" s="22"/>
      <c r="D12" s="28"/>
      <c r="E12" s="24"/>
      <c r="F12" s="24"/>
      <c r="G12" s="30"/>
      <c r="H12" s="26"/>
      <c r="I12" s="23"/>
      <c r="J12" s="30"/>
      <c r="K12" s="20"/>
      <c r="L12" s="23"/>
      <c r="M12" s="63"/>
      <c r="N12" s="69"/>
      <c r="O12" s="9"/>
      <c r="P12" s="70" t="s">
        <v>59</v>
      </c>
      <c r="Q12" s="9">
        <v>285000</v>
      </c>
      <c r="R12" s="9">
        <v>285000</v>
      </c>
      <c r="S12" s="102">
        <v>285000</v>
      </c>
      <c r="T12" s="71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customHeight="1" spans="1:16384">
      <c r="A13" s="31">
        <v>2</v>
      </c>
      <c r="B13" s="32">
        <v>44560</v>
      </c>
      <c r="C13" s="33">
        <v>298517.78</v>
      </c>
      <c r="D13" s="34"/>
      <c r="E13" s="35"/>
      <c r="F13" s="35"/>
      <c r="G13" s="36"/>
      <c r="H13" s="37">
        <v>0.01</v>
      </c>
      <c r="I13" s="74">
        <v>3705.19</v>
      </c>
      <c r="J13" s="36"/>
      <c r="K13" s="75">
        <v>7410.38</v>
      </c>
      <c r="L13" s="74"/>
      <c r="M13" s="76"/>
      <c r="N13" s="77"/>
      <c r="O13" s="78"/>
      <c r="P13" s="79"/>
      <c r="Q13" s="81"/>
      <c r="R13" s="81"/>
      <c r="S13" s="103">
        <v>298517.78</v>
      </c>
      <c r="T13" s="71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31"/>
      <c r="B14" s="38"/>
      <c r="C14" s="39"/>
      <c r="D14" s="34"/>
      <c r="E14" s="35"/>
      <c r="F14" s="35"/>
      <c r="G14" s="36"/>
      <c r="H14" s="37"/>
      <c r="I14" s="74">
        <v>-3705.19</v>
      </c>
      <c r="J14" s="36"/>
      <c r="K14" s="31">
        <v>-7410.38</v>
      </c>
      <c r="L14" s="74"/>
      <c r="M14" s="76"/>
      <c r="N14" s="80"/>
      <c r="O14" s="81"/>
      <c r="P14" s="82"/>
      <c r="Q14" s="81"/>
      <c r="R14" s="81"/>
      <c r="S14" s="103"/>
      <c r="T14" s="10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29" customHeight="1" spans="1:16384">
      <c r="A15" s="31"/>
      <c r="B15" s="40"/>
      <c r="C15" s="39"/>
      <c r="D15" s="41"/>
      <c r="E15" s="35"/>
      <c r="F15" s="35"/>
      <c r="G15" s="36"/>
      <c r="H15" s="37"/>
      <c r="I15" s="74"/>
      <c r="J15" s="36"/>
      <c r="K15" s="75"/>
      <c r="L15" s="74"/>
      <c r="M15" s="76"/>
      <c r="N15" s="80"/>
      <c r="O15" s="81"/>
      <c r="P15" s="79"/>
      <c r="Q15" s="81"/>
      <c r="R15" s="81"/>
      <c r="S15" s="103"/>
      <c r="T15" s="10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8"/>
      <c r="C16" s="39"/>
      <c r="D16" s="42"/>
      <c r="E16" s="35"/>
      <c r="F16" s="35"/>
      <c r="G16" s="43"/>
      <c r="H16" s="37"/>
      <c r="I16" s="74"/>
      <c r="J16" s="74"/>
      <c r="K16" s="31"/>
      <c r="L16" s="74"/>
      <c r="M16" s="76"/>
      <c r="N16" s="74"/>
      <c r="O16" s="76"/>
      <c r="P16" s="82"/>
      <c r="Q16" s="81"/>
      <c r="R16" s="81"/>
      <c r="S16" s="105"/>
      <c r="T16" s="10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31"/>
      <c r="B17" s="44"/>
      <c r="C17" s="39"/>
      <c r="D17" s="42"/>
      <c r="E17" s="45"/>
      <c r="F17" s="46"/>
      <c r="G17" s="47"/>
      <c r="H17" s="48"/>
      <c r="I17" s="74"/>
      <c r="J17" s="74"/>
      <c r="K17" s="74"/>
      <c r="L17" s="74"/>
      <c r="M17" s="76"/>
      <c r="N17" s="74"/>
      <c r="O17" s="76"/>
      <c r="P17" s="82"/>
      <c r="Q17" s="81"/>
      <c r="R17" s="81"/>
      <c r="S17" s="105"/>
      <c r="T17" s="10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31"/>
      <c r="B18" s="44"/>
      <c r="C18" s="39"/>
      <c r="D18" s="42"/>
      <c r="E18" s="35"/>
      <c r="F18" s="35"/>
      <c r="G18" s="47"/>
      <c r="H18" s="49"/>
      <c r="I18" s="74"/>
      <c r="J18" s="74"/>
      <c r="K18" s="45"/>
      <c r="L18" s="74"/>
      <c r="M18" s="76"/>
      <c r="N18" s="74"/>
      <c r="O18" s="76"/>
      <c r="P18" s="82"/>
      <c r="Q18" s="81"/>
      <c r="R18" s="81"/>
      <c r="S18" s="105"/>
      <c r="T18" s="10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31"/>
      <c r="B19" s="44"/>
      <c r="C19" s="50"/>
      <c r="D19" s="42"/>
      <c r="E19" s="45"/>
      <c r="F19" s="46"/>
      <c r="G19" s="47"/>
      <c r="H19" s="48"/>
      <c r="I19" s="74"/>
      <c r="J19" s="74"/>
      <c r="K19" s="74"/>
      <c r="L19" s="74"/>
      <c r="M19" s="76"/>
      <c r="N19" s="74"/>
      <c r="O19" s="76"/>
      <c r="P19" s="83"/>
      <c r="Q19" s="81"/>
      <c r="R19" s="81"/>
      <c r="S19" s="105"/>
      <c r="T19" s="106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0" customHeight="1" spans="1:16384">
      <c r="A20" s="6" t="s">
        <v>60</v>
      </c>
      <c r="B20" s="6"/>
      <c r="C20" s="51">
        <f>SUM(C8:C19)</f>
        <v>1498517.78</v>
      </c>
      <c r="D20" s="52">
        <f>SUM(D8:D19)</f>
        <v>0</v>
      </c>
      <c r="E20" s="53"/>
      <c r="F20" s="53"/>
      <c r="G20" s="53"/>
      <c r="H20" s="51" t="s">
        <v>61</v>
      </c>
      <c r="I20" s="69">
        <f>SUM(I8:I19)</f>
        <v>0</v>
      </c>
      <c r="J20" s="53"/>
      <c r="K20" s="69">
        <f>SUM(K8:K17)</f>
        <v>0</v>
      </c>
      <c r="L20" s="69">
        <f>SUM(L8:L19)</f>
        <v>0</v>
      </c>
      <c r="M20" s="51" t="s">
        <v>61</v>
      </c>
      <c r="N20" s="69">
        <f>SUM(N8:N19)</f>
        <v>0</v>
      </c>
      <c r="O20" s="51" t="s">
        <v>61</v>
      </c>
      <c r="P20" s="51" t="s">
        <v>61</v>
      </c>
      <c r="Q20" s="51"/>
      <c r="R20" s="51"/>
      <c r="S20" s="69">
        <f>SUM(S8:S19)</f>
        <v>1498517.78</v>
      </c>
      <c r="T20" s="107">
        <f>D20+C20-S20-I20-K20-L20-N20</f>
        <v>0</v>
      </c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0" customHeight="1" spans="1:16384">
      <c r="A21" s="54" t="s">
        <v>62</v>
      </c>
      <c r="B21" s="54"/>
      <c r="C21" s="54" t="s">
        <v>63</v>
      </c>
      <c r="D21" s="54"/>
      <c r="E21" s="54"/>
      <c r="F21" s="55">
        <f>N21-F22</f>
        <v>298517.78</v>
      </c>
      <c r="G21" s="56"/>
      <c r="H21" s="57" t="s">
        <v>64</v>
      </c>
      <c r="I21" s="84"/>
      <c r="J21" s="84"/>
      <c r="K21" s="84"/>
      <c r="L21" s="85"/>
      <c r="M21" s="54" t="s">
        <v>65</v>
      </c>
      <c r="N21" s="86">
        <v>298517.78</v>
      </c>
      <c r="O21" s="87"/>
      <c r="P21" s="87"/>
      <c r="Q21" s="87"/>
      <c r="R21" s="87"/>
      <c r="S21" s="87"/>
      <c r="T21" s="108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0" customHeight="1" spans="1:16384">
      <c r="A22" s="54"/>
      <c r="B22" s="54"/>
      <c r="C22" s="54" t="s">
        <v>66</v>
      </c>
      <c r="D22" s="54"/>
      <c r="E22" s="54"/>
      <c r="F22" s="55">
        <v>0</v>
      </c>
      <c r="G22" s="56"/>
      <c r="H22" s="58"/>
      <c r="I22" s="88"/>
      <c r="J22" s="88"/>
      <c r="K22" s="88"/>
      <c r="L22" s="89"/>
      <c r="M22" s="54" t="s">
        <v>67</v>
      </c>
      <c r="N22" s="90">
        <f>N21</f>
        <v>298517.78</v>
      </c>
      <c r="O22" s="91"/>
      <c r="P22" s="91"/>
      <c r="Q22" s="91"/>
      <c r="R22" s="91"/>
      <c r="S22" s="91"/>
      <c r="T22" s="109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spans="2:16384">
      <c r="B23" s="2"/>
      <c r="E23" s="3"/>
      <c r="F23" s="3"/>
      <c r="G23" s="3"/>
      <c r="I23" s="3"/>
      <c r="J23" s="3"/>
      <c r="L23" s="3"/>
      <c r="S23" s="3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spans="2:16384">
      <c r="B24" s="2"/>
      <c r="E24" s="3"/>
      <c r="F24" s="3"/>
      <c r="G24" s="3"/>
      <c r="I24" s="3"/>
      <c r="J24" s="3"/>
      <c r="L24" s="3"/>
      <c r="S24" s="3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spans="2:16384">
      <c r="B25" s="2"/>
      <c r="E25" s="3"/>
      <c r="F25" s="3"/>
      <c r="G25" s="3"/>
      <c r="I25" s="3"/>
      <c r="J25" s="3"/>
      <c r="L25" s="3"/>
      <c r="S25" s="3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spans="2:16384">
      <c r="B26" s="2"/>
      <c r="E26" s="3"/>
      <c r="F26" s="3"/>
      <c r="G26" s="3"/>
      <c r="I26" s="3"/>
      <c r="J26" s="3"/>
      <c r="L26" s="3"/>
      <c r="S26" s="3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spans="2:16384">
      <c r="B27" s="2"/>
      <c r="E27" s="3"/>
      <c r="F27" s="3"/>
      <c r="G27" s="3"/>
      <c r="I27" s="3"/>
      <c r="J27" s="3"/>
      <c r="L27" s="3"/>
      <c r="S27" s="3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59"/>
      <c r="E28" s="3"/>
      <c r="F28" s="3"/>
      <c r="G28" s="3"/>
      <c r="I28" s="3"/>
      <c r="J28" s="3"/>
      <c r="L28" s="3"/>
      <c r="S28" s="3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0:B20"/>
    <mergeCell ref="C21:E21"/>
    <mergeCell ref="F21:G21"/>
    <mergeCell ref="N21:T21"/>
    <mergeCell ref="C22:E22"/>
    <mergeCell ref="F22:G22"/>
    <mergeCell ref="N22:T22"/>
    <mergeCell ref="A5:A7"/>
    <mergeCell ref="S5:S7"/>
    <mergeCell ref="T5:T7"/>
    <mergeCell ref="A21:B22"/>
    <mergeCell ref="H21:L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2022-01-18T03:09:00Z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41FF9AED94994685B16B8115BF02453F</vt:lpwstr>
  </property>
</Properties>
</file>