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3"/>
  </bookViews>
  <sheets>
    <sheet name="1-1" sheetId="10" r:id="rId1"/>
    <sheet name="1-2" sheetId="11" r:id="rId2"/>
    <sheet name="1-3" sheetId="12" r:id="rId3"/>
    <sheet name="2-1" sheetId="14" r:id="rId4"/>
  </sheets>
  <calcPr calcId="144525"/>
</workbook>
</file>

<file path=xl/sharedStrings.xml><?xml version="1.0" encoding="utf-8"?>
<sst xmlns="http://schemas.openxmlformats.org/spreadsheetml/2006/main" count="324" uniqueCount="72">
  <si>
    <t xml:space="preserve">工程款支付证书 </t>
  </si>
  <si>
    <t>工程名称</t>
  </si>
  <si>
    <t>庐江县冶父山镇2020年乡村道路（栖凤岭村、石山社区）绿化工程</t>
  </si>
  <si>
    <t>建设单位</t>
  </si>
  <si>
    <t>ERP编号</t>
  </si>
  <si>
    <t>档案编号</t>
  </si>
  <si>
    <t>2020003</t>
  </si>
  <si>
    <t>合同金额</t>
  </si>
  <si>
    <t>中标时间</t>
  </si>
  <si>
    <t>2020.3.12</t>
  </si>
  <si>
    <t>已提供工程资料</t>
  </si>
  <si>
    <t>中标通知书、施工合同、投资协议、竣工报告、审计报告</t>
  </si>
  <si>
    <t>保存地址</t>
  </si>
  <si>
    <t>合肥</t>
  </si>
  <si>
    <t>责任单位</t>
  </si>
  <si>
    <t>东部大区</t>
  </si>
  <si>
    <t>决算金额</t>
  </si>
  <si>
    <t>决算时间</t>
  </si>
  <si>
    <t>项目部印章</t>
  </si>
  <si>
    <t>无</t>
  </si>
  <si>
    <t>施工人</t>
  </si>
  <si>
    <t>何昌宝13856572075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</si>
  <si>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</si>
  <si>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</si>
  <si>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</si>
  <si>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</si>
  <si>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</si>
  <si>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</si>
  <si>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</si>
  <si>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</si>
  <si>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</si>
  <si>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</si>
  <si>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</si>
  <si>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</si>
  <si>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</si>
  <si>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</si>
  <si>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</si>
  <si>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</si>
  <si>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</si>
  <si>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</si>
  <si>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</si>
  <si>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</si>
  <si>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</si>
  <si>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</si>
  <si>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</si>
  <si>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</si>
  <si>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</si>
  <si>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</si>
  <si>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</si>
  <si>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</si>
  <si>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</si>
  <si>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</si>
  <si>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中行</t>
  </si>
  <si>
    <t>175 257 190 682</t>
  </si>
  <si>
    <t>含1个点企税</t>
  </si>
  <si>
    <t>转账费</t>
  </si>
  <si>
    <t>常州市诚信苗木专业合作社-苗木
开户行：江苏江南农村商业银行股份有限公司
账号：8420 1208 0120 4000 0000 028</t>
  </si>
  <si>
    <t>清单编制费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</si>
  <si>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</si>
  <si>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</si>
  <si>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</si>
  <si>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</si>
  <si>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</si>
  <si>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</si>
  <si>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</si>
  <si>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</si>
  <si>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贰拾伍万伍仟元整</t>
  </si>
  <si>
    <t>许迎春-机械
开户韩：工商银行庐江四牌楼支行
账号：6222 0313 0200 3395 768</t>
  </si>
  <si>
    <t>熊伟-报销差旅费
开户行：徽商银行太湖支行(安庆市太湖县)
账号：6217 7511 1600 0095 801</t>
  </si>
  <si>
    <t>徽行</t>
  </si>
  <si>
    <t>5206 8432 3131 0000 02</t>
  </si>
  <si>
    <t>税金</t>
  </si>
</sst>
</file>

<file path=xl/styles.xml><?xml version="1.0" encoding="utf-8"?>
<styleSheet xmlns="http://schemas.openxmlformats.org/spreadsheetml/2006/main">
  <numFmts count="12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/m/d;@"/>
    <numFmt numFmtId="177" formatCode="#,##0.00_ "/>
    <numFmt numFmtId="178" formatCode="yyyy&quot;年&quot;m&quot;月&quot;d&quot;日&quot;;@"/>
    <numFmt numFmtId="179" formatCode="0.00_ "/>
    <numFmt numFmtId="180" formatCode="0.0%"/>
    <numFmt numFmtId="181" formatCode="0.00_);[Red]\(0.00\)"/>
    <numFmt numFmtId="182" formatCode="#,##0_ "/>
    <numFmt numFmtId="183" formatCode="[DBNum2][$RMB]General;[Red][DBNum2][$RMB]General"/>
  </numFmts>
  <fonts count="36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9"/>
      <color rgb="FFFF0000"/>
      <name val="宋体"/>
      <charset val="134"/>
    </font>
    <font>
      <sz val="11"/>
      <color rgb="FFFF0000"/>
      <name val="宋体"/>
      <charset val="134"/>
    </font>
    <font>
      <sz val="10"/>
      <color rgb="FFFF0000"/>
      <name val="宋体"/>
      <charset val="134"/>
    </font>
    <font>
      <sz val="8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0000"/>
      <name val="宋体"/>
      <charset val="134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12" applyNumberFormat="0" applyAlignment="0" applyProtection="0">
      <alignment vertical="center"/>
    </xf>
    <xf numFmtId="44" fontId="19" fillId="0" borderId="0">
      <protection locked="0"/>
    </xf>
    <xf numFmtId="41" fontId="16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4" borderId="13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9" fillId="0" borderId="0">
      <protection locked="0"/>
    </xf>
    <xf numFmtId="0" fontId="24" fillId="0" borderId="14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7" fillId="17" borderId="15" applyNumberFormat="0" applyAlignment="0" applyProtection="0">
      <alignment vertical="center"/>
    </xf>
    <xf numFmtId="0" fontId="22" fillId="17" borderId="12" applyNumberFormat="0" applyAlignment="0" applyProtection="0">
      <alignment vertical="center"/>
    </xf>
    <xf numFmtId="0" fontId="29" fillId="19" borderId="16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5" fillId="0" borderId="0">
      <protection locked="0"/>
    </xf>
  </cellStyleXfs>
  <cellXfs count="122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178" fontId="3" fillId="2" borderId="4" xfId="50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8" fontId="0" fillId="0" borderId="2" xfId="0" applyNumberFormat="1" applyFont="1" applyFill="1" applyBorder="1" applyAlignment="1">
      <alignment horizontal="center" vertical="center"/>
    </xf>
    <xf numFmtId="177" fontId="5" fillId="2" borderId="4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79" fontId="0" fillId="0" borderId="2" xfId="0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 wrapText="1"/>
    </xf>
    <xf numFmtId="180" fontId="1" fillId="2" borderId="2" xfId="19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179" fontId="0" fillId="0" borderId="2" xfId="0" applyNumberFormat="1" applyFont="1" applyFill="1" applyBorder="1" applyAlignment="1">
      <alignment vertical="center"/>
    </xf>
    <xf numFmtId="177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0" fontId="6" fillId="2" borderId="2" xfId="50" applyFont="1" applyFill="1" applyBorder="1" applyAlignment="1" applyProtection="1">
      <alignment horizontal="center" vertical="center" wrapText="1"/>
    </xf>
    <xf numFmtId="178" fontId="7" fillId="0" borderId="2" xfId="0" applyNumberFormat="1" applyFont="1" applyFill="1" applyBorder="1" applyAlignment="1">
      <alignment horizontal="center" vertical="center"/>
    </xf>
    <xf numFmtId="177" fontId="8" fillId="2" borderId="4" xfId="50" applyNumberFormat="1" applyFont="1" applyFill="1" applyBorder="1" applyAlignment="1" applyProtection="1">
      <alignment horizontal="right" vertical="center" shrinkToFit="1"/>
    </xf>
    <xf numFmtId="179" fontId="7" fillId="0" borderId="2" xfId="0" applyNumberFormat="1" applyFont="1" applyFill="1" applyBorder="1" applyAlignment="1">
      <alignment vertical="center"/>
    </xf>
    <xf numFmtId="179" fontId="7" fillId="0" borderId="2" xfId="0" applyNumberFormat="1" applyFont="1" applyFill="1" applyBorder="1" applyAlignment="1">
      <alignment horizontal="center" vertical="center"/>
    </xf>
    <xf numFmtId="179" fontId="7" fillId="0" borderId="2" xfId="0" applyNumberFormat="1" applyFont="1" applyFill="1" applyBorder="1" applyAlignment="1">
      <alignment horizontal="center" vertical="center" wrapText="1"/>
    </xf>
    <xf numFmtId="177" fontId="6" fillId="2" borderId="2" xfId="50" applyNumberFormat="1" applyFont="1" applyFill="1" applyBorder="1" applyAlignment="1" applyProtection="1">
      <alignment horizontal="left" vertical="center" wrapText="1" shrinkToFit="1"/>
    </xf>
    <xf numFmtId="180" fontId="6" fillId="2" borderId="2" xfId="19" applyNumberFormat="1" applyFont="1" applyFill="1" applyBorder="1" applyAlignment="1" applyProtection="1">
      <alignment horizontal="center" vertical="center" wrapText="1"/>
    </xf>
    <xf numFmtId="178" fontId="7" fillId="0" borderId="6" xfId="0" applyNumberFormat="1" applyFont="1" applyFill="1" applyBorder="1" applyAlignment="1">
      <alignment horizontal="center" vertical="center"/>
    </xf>
    <xf numFmtId="178" fontId="7" fillId="2" borderId="2" xfId="50" applyNumberFormat="1" applyFont="1" applyFill="1" applyBorder="1" applyAlignment="1" applyProtection="1">
      <alignment horizontal="center" vertical="center" shrinkToFit="1"/>
    </xf>
    <xf numFmtId="177" fontId="9" fillId="2" borderId="2" xfId="50" applyNumberFormat="1" applyFont="1" applyFill="1" applyBorder="1" applyAlignment="1" applyProtection="1">
      <alignment horizontal="right" vertical="center" shrinkToFit="1"/>
    </xf>
    <xf numFmtId="179" fontId="6" fillId="2" borderId="2" xfId="4" applyNumberFormat="1" applyFont="1" applyFill="1" applyBorder="1" applyAlignment="1" applyProtection="1">
      <alignment horizontal="center" vertical="center" wrapText="1"/>
    </xf>
    <xf numFmtId="177" fontId="6" fillId="2" borderId="2" xfId="50" applyNumberFormat="1" applyFont="1" applyFill="1" applyBorder="1" applyAlignment="1" applyProtection="1">
      <alignment vertical="center" shrinkToFit="1"/>
    </xf>
    <xf numFmtId="178" fontId="5" fillId="2" borderId="2" xfId="50" applyNumberFormat="1" applyFont="1" applyFill="1" applyBorder="1" applyAlignment="1" applyProtection="1">
      <alignment horizontal="center" vertical="center" shrinkToFit="1"/>
    </xf>
    <xf numFmtId="179" fontId="1" fillId="2" borderId="2" xfId="4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9" fontId="1" fillId="2" borderId="2" xfId="19" applyNumberFormat="1" applyFont="1" applyFill="1" applyBorder="1" applyAlignment="1" applyProtection="1">
      <alignment horizontal="center" vertical="center" wrapTex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8" fontId="8" fillId="2" borderId="2" xfId="50" applyNumberFormat="1" applyFont="1" applyFill="1" applyBorder="1" applyAlignment="1" applyProtection="1">
      <alignment horizontal="center" vertical="center" shrinkToFit="1"/>
    </xf>
    <xf numFmtId="177" fontId="6" fillId="2" borderId="2" xfId="50" applyNumberFormat="1" applyFont="1" applyFill="1" applyBorder="1" applyAlignment="1" applyProtection="1">
      <alignment vertical="center" wrapText="1" shrinkToFit="1"/>
    </xf>
    <xf numFmtId="9" fontId="6" fillId="2" borderId="2" xfId="19" applyNumberFormat="1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shrinkToFit="1"/>
    </xf>
    <xf numFmtId="179" fontId="3" fillId="2" borderId="2" xfId="50" applyNumberFormat="1" applyFont="1" applyFill="1" applyBorder="1" applyAlignment="1" applyProtection="1">
      <alignment horizontal="center" vertical="center" shrinkToFit="1"/>
    </xf>
    <xf numFmtId="177" fontId="10" fillId="2" borderId="2" xfId="50" applyNumberFormat="1" applyFont="1" applyFill="1" applyBorder="1" applyAlignment="1" applyProtection="1">
      <alignment horizontal="right" vertical="center" shrinkToFit="1"/>
    </xf>
    <xf numFmtId="0" fontId="11" fillId="2" borderId="2" xfId="50" applyFont="1" applyFill="1" applyBorder="1" applyAlignment="1" applyProtection="1">
      <alignment horizontal="center" vertical="center" wrapText="1"/>
    </xf>
    <xf numFmtId="181" fontId="12" fillId="2" borderId="3" xfId="50" applyNumberFormat="1" applyFont="1" applyFill="1" applyBorder="1" applyAlignment="1" applyProtection="1">
      <alignment horizontal="center" vertical="center" shrinkToFit="1"/>
    </xf>
    <xf numFmtId="181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7" xfId="50" applyFont="1" applyFill="1" applyBorder="1" applyAlignment="1" applyProtection="1">
      <alignment horizontal="center" vertical="center" wrapText="1"/>
    </xf>
    <xf numFmtId="0" fontId="12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177" fontId="3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3" fillId="2" borderId="2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82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vertical="center" wrapText="1"/>
    </xf>
    <xf numFmtId="177" fontId="6" fillId="2" borderId="2" xfId="50" applyNumberFormat="1" applyFont="1" applyFill="1" applyBorder="1" applyAlignment="1" applyProtection="1">
      <alignment horizontal="right" vertical="center" shrinkToFit="1"/>
    </xf>
    <xf numFmtId="177" fontId="6" fillId="2" borderId="2" xfId="50" applyNumberFormat="1" applyFont="1" applyFill="1" applyBorder="1" applyAlignment="1" applyProtection="1">
      <alignment horizontal="center" vertical="center" wrapText="1" shrinkToFit="1"/>
    </xf>
    <xf numFmtId="0" fontId="6" fillId="2" borderId="2" xfId="50" applyFont="1" applyFill="1" applyBorder="1" applyAlignment="1" applyProtection="1">
      <alignment horizontal="center" vertical="center"/>
    </xf>
    <xf numFmtId="177" fontId="6" fillId="2" borderId="2" xfId="50" applyNumberFormat="1" applyFont="1" applyFill="1" applyBorder="1" applyAlignment="1" applyProtection="1">
      <alignment horizontal="center" vertical="center" wrapText="1"/>
    </xf>
    <xf numFmtId="182" fontId="6" fillId="2" borderId="2" xfId="50" applyNumberFormat="1" applyFont="1" applyFill="1" applyBorder="1" applyAlignment="1" applyProtection="1">
      <alignment horizontal="center" vertical="center" shrinkToFit="1"/>
    </xf>
    <xf numFmtId="177" fontId="6" fillId="2" borderId="2" xfId="50" applyNumberFormat="1" applyFont="1" applyFill="1" applyBorder="1" applyAlignment="1" applyProtection="1">
      <alignment vertical="center" wrapText="1"/>
    </xf>
    <xf numFmtId="177" fontId="13" fillId="2" borderId="2" xfId="50" applyNumberFormat="1" applyFont="1" applyFill="1" applyBorder="1" applyAlignment="1" applyProtection="1">
      <alignment horizontal="right" vertical="center" shrinkToFit="1"/>
    </xf>
    <xf numFmtId="177" fontId="13" fillId="2" borderId="2" xfId="50" applyNumberFormat="1" applyFont="1" applyFill="1" applyBorder="1" applyAlignment="1" applyProtection="1">
      <alignment horizontal="center" vertical="center" wrapText="1"/>
    </xf>
    <xf numFmtId="0" fontId="12" fillId="2" borderId="9" xfId="50" applyFont="1" applyFill="1" applyBorder="1" applyAlignment="1" applyProtection="1">
      <alignment horizontal="center" vertical="center" wrapText="1"/>
    </xf>
    <xf numFmtId="0" fontId="12" fillId="2" borderId="10" xfId="50" applyFont="1" applyFill="1" applyBorder="1" applyAlignment="1" applyProtection="1">
      <alignment horizontal="center" vertical="center" wrapText="1"/>
    </xf>
    <xf numFmtId="177" fontId="12" fillId="2" borderId="3" xfId="50" applyNumberFormat="1" applyFont="1" applyFill="1" applyBorder="1" applyAlignment="1" applyProtection="1">
      <alignment horizontal="center" vertical="center" shrinkToFit="1"/>
    </xf>
    <xf numFmtId="177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1" xfId="50" applyFont="1" applyFill="1" applyBorder="1" applyAlignment="1" applyProtection="1">
      <alignment horizontal="center" vertical="center" wrapText="1"/>
    </xf>
    <xf numFmtId="0" fontId="12" fillId="2" borderId="11" xfId="50" applyFont="1" applyFill="1" applyBorder="1" applyAlignment="1" applyProtection="1">
      <alignment horizontal="center" vertical="center" wrapText="1"/>
    </xf>
    <xf numFmtId="183" fontId="12" fillId="2" borderId="3" xfId="50" applyNumberFormat="1" applyFont="1" applyFill="1" applyBorder="1" applyAlignment="1" applyProtection="1">
      <alignment horizontal="center" vertical="center" shrinkToFit="1"/>
    </xf>
    <xf numFmtId="183" fontId="12" fillId="2" borderId="5" xfId="50" applyNumberFormat="1" applyFont="1" applyFill="1" applyBorder="1" applyAlignment="1" applyProtection="1">
      <alignment horizontal="center" vertical="center" shrinkToFit="1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wrapText="1"/>
    </xf>
    <xf numFmtId="177" fontId="4" fillId="2" borderId="2" xfId="50" applyNumberFormat="1" applyFont="1" applyFill="1" applyBorder="1" applyAlignment="1" applyProtection="1">
      <alignment horizontal="center" vertical="center" wrapText="1"/>
    </xf>
    <xf numFmtId="177" fontId="5" fillId="2" borderId="2" xfId="50" applyNumberFormat="1" applyFont="1" applyFill="1" applyBorder="1" applyAlignment="1" applyProtection="1">
      <alignment horizontal="center" vertical="center" wrapText="1"/>
    </xf>
    <xf numFmtId="177" fontId="3" fillId="3" borderId="3" xfId="50" applyNumberFormat="1" applyFont="1" applyFill="1" applyBorder="1" applyAlignment="1" applyProtection="1">
      <alignment horizontal="center" vertical="center" wrapText="1"/>
    </xf>
    <xf numFmtId="177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7" fontId="3" fillId="2" borderId="3" xfId="50" applyNumberFormat="1" applyFont="1" applyFill="1" applyBorder="1" applyAlignment="1" applyProtection="1">
      <alignment vertical="center" wrapText="1"/>
    </xf>
    <xf numFmtId="177" fontId="3" fillId="2" borderId="5" xfId="50" applyNumberFormat="1" applyFont="1" applyFill="1" applyBorder="1" applyAlignment="1" applyProtection="1">
      <alignment vertical="center" wrapTex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177" fontId="7" fillId="2" borderId="2" xfId="50" applyNumberFormat="1" applyFont="1" applyFill="1" applyBorder="1" applyAlignment="1" applyProtection="1">
      <alignment horizontal="left" vertical="center" wrapText="1"/>
    </xf>
    <xf numFmtId="177" fontId="7" fillId="2" borderId="2" xfId="50" applyNumberFormat="1" applyFont="1" applyFill="1" applyBorder="1" applyAlignment="1" applyProtection="1">
      <alignment horizontal="right" vertical="center" shrinkToFit="1"/>
    </xf>
    <xf numFmtId="10" fontId="7" fillId="0" borderId="2" xfId="0" applyNumberFormat="1" applyFont="1" applyFill="1" applyBorder="1" applyAlignment="1">
      <alignment vertical="center" wrapText="1"/>
    </xf>
    <xf numFmtId="179" fontId="1" fillId="2" borderId="2" xfId="50" applyNumberFormat="1" applyFont="1" applyFill="1" applyBorder="1" applyAlignment="1" applyProtection="1">
      <alignment horizontal="center" vertical="center"/>
    </xf>
    <xf numFmtId="10" fontId="7" fillId="0" borderId="2" xfId="0" applyNumberFormat="1" applyFont="1" applyFill="1" applyBorder="1" applyAlignment="1">
      <alignment vertical="center"/>
    </xf>
    <xf numFmtId="179" fontId="7" fillId="2" borderId="2" xfId="0" applyNumberFormat="1" applyFont="1" applyFill="1" applyBorder="1" applyAlignment="1">
      <alignment vertical="center"/>
    </xf>
    <xf numFmtId="10" fontId="0" fillId="0" borderId="2" xfId="0" applyNumberFormat="1" applyFont="1" applyFill="1" applyBorder="1" applyAlignment="1">
      <alignment vertical="center"/>
    </xf>
    <xf numFmtId="179" fontId="0" fillId="2" borderId="2" xfId="0" applyNumberFormat="1" applyFont="1" applyFill="1" applyBorder="1" applyAlignment="1">
      <alignment vertical="center"/>
    </xf>
    <xf numFmtId="10" fontId="0" fillId="0" borderId="2" xfId="0" applyNumberFormat="1" applyFont="1" applyFill="1" applyBorder="1" applyAlignment="1">
      <alignment vertical="center" wrapText="1"/>
    </xf>
    <xf numFmtId="179" fontId="6" fillId="2" borderId="2" xfId="50" applyNumberFormat="1" applyFont="1" applyFill="1" applyBorder="1" applyAlignment="1" applyProtection="1">
      <alignment horizontal="center" vertical="center"/>
    </xf>
    <xf numFmtId="179" fontId="3" fillId="2" borderId="2" xfId="50" applyNumberFormat="1" applyFont="1" applyFill="1" applyBorder="1" applyAlignment="1" applyProtection="1">
      <alignment horizontal="right" vertical="center"/>
    </xf>
    <xf numFmtId="177" fontId="12" fillId="2" borderId="4" xfId="50" applyNumberFormat="1" applyFont="1" applyFill="1" applyBorder="1" applyAlignment="1" applyProtection="1">
      <alignment horizontal="center" vertical="center" shrinkToFit="1"/>
    </xf>
    <xf numFmtId="183" fontId="12" fillId="2" borderId="4" xfId="50" applyNumberFormat="1" applyFont="1" applyFill="1" applyBorder="1" applyAlignment="1" applyProtection="1">
      <alignment horizontal="center" vertical="center" shrinkToFit="1"/>
    </xf>
    <xf numFmtId="177" fontId="6" fillId="2" borderId="4" xfId="50" applyNumberFormat="1" applyFont="1" applyFill="1" applyBorder="1" applyAlignment="1" applyProtection="1">
      <alignment horizontal="right" vertical="center" shrinkToFit="1"/>
    </xf>
    <xf numFmtId="178" fontId="0" fillId="0" borderId="6" xfId="0" applyNumberFormat="1" applyFont="1" applyFill="1" applyBorder="1" applyAlignment="1">
      <alignment horizontal="center" vertical="center"/>
    </xf>
    <xf numFmtId="182" fontId="6" fillId="2" borderId="2" xfId="50" applyNumberFormat="1" applyFont="1" applyFill="1" applyBorder="1" applyAlignment="1" applyProtection="1">
      <alignment vertical="center" shrinkToFit="1"/>
    </xf>
    <xf numFmtId="182" fontId="1" fillId="2" borderId="2" xfId="50" applyNumberFormat="1" applyFont="1" applyFill="1" applyBorder="1" applyAlignment="1" applyProtection="1">
      <alignment horizontal="center" vertical="center" shrinkToFit="1"/>
    </xf>
    <xf numFmtId="0" fontId="12" fillId="2" borderId="3" xfId="50" applyFont="1" applyFill="1" applyBorder="1" applyAlignment="1" applyProtection="1">
      <alignment horizontal="center" vertical="center" shrinkToFit="1"/>
    </xf>
    <xf numFmtId="0" fontId="12" fillId="2" borderId="5" xfId="50" applyFont="1" applyFill="1" applyBorder="1" applyAlignment="1" applyProtection="1">
      <alignment horizontal="center" vertical="center" shrinkToFit="1"/>
    </xf>
    <xf numFmtId="0" fontId="12" fillId="2" borderId="4" xfId="50" applyFont="1" applyFill="1" applyBorder="1" applyAlignment="1" applyProtection="1">
      <alignment horizontal="center" vertical="center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57150</xdr:rowOff>
    </xdr:from>
    <xdr:to>
      <xdr:col>6</xdr:col>
      <xdr:colOff>1076960</xdr:colOff>
      <xdr:row>55</xdr:row>
      <xdr:rowOff>66675</xdr:rowOff>
    </xdr:to>
    <xdr:pic>
      <xdr:nvPicPr>
        <xdr:cNvPr id="9" name="图片 8" descr="1_(F)O(10TN[359J%Y(QE6V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023860"/>
          <a:ext cx="7825105" cy="4810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57150</xdr:rowOff>
    </xdr:from>
    <xdr:to>
      <xdr:col>6</xdr:col>
      <xdr:colOff>1076960</xdr:colOff>
      <xdr:row>55</xdr:row>
      <xdr:rowOff>66675</xdr:rowOff>
    </xdr:to>
    <xdr:pic>
      <xdr:nvPicPr>
        <xdr:cNvPr id="2" name="图片 1" descr="1_(F)O(10TN[359J%Y(QE6V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023860"/>
          <a:ext cx="7825105" cy="48101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57150</xdr:rowOff>
    </xdr:from>
    <xdr:to>
      <xdr:col>6</xdr:col>
      <xdr:colOff>1076960</xdr:colOff>
      <xdr:row>55</xdr:row>
      <xdr:rowOff>66675</xdr:rowOff>
    </xdr:to>
    <xdr:pic>
      <xdr:nvPicPr>
        <xdr:cNvPr id="2" name="图片 1" descr="1_(F)O(10TN[359J%Y(QE6V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442960"/>
          <a:ext cx="7825105" cy="48101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1905</xdr:colOff>
      <xdr:row>26</xdr:row>
      <xdr:rowOff>38100</xdr:rowOff>
    </xdr:from>
    <xdr:to>
      <xdr:col>5</xdr:col>
      <xdr:colOff>744855</xdr:colOff>
      <xdr:row>57</xdr:row>
      <xdr:rowOff>47625</xdr:rowOff>
    </xdr:to>
    <xdr:pic>
      <xdr:nvPicPr>
        <xdr:cNvPr id="3" name="图片 2" descr="F{DVYE(GSX2)DYZ3Q554E9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05" y="8004810"/>
          <a:ext cx="6035675" cy="5324475"/>
        </a:xfrm>
        <a:prstGeom prst="rect">
          <a:avLst/>
        </a:prstGeom>
      </xdr:spPr>
    </xdr:pic>
    <xdr:clientData/>
  </xdr:twoCellAnchor>
  <xdr:twoCellAnchor editAs="oneCell">
    <xdr:from>
      <xdr:col>8</xdr:col>
      <xdr:colOff>161925</xdr:colOff>
      <xdr:row>12</xdr:row>
      <xdr:rowOff>9525</xdr:rowOff>
    </xdr:from>
    <xdr:to>
      <xdr:col>13</xdr:col>
      <xdr:colOff>777240</xdr:colOff>
      <xdr:row>13</xdr:row>
      <xdr:rowOff>257175</xdr:rowOff>
    </xdr:to>
    <xdr:pic>
      <xdr:nvPicPr>
        <xdr:cNvPr id="4" name="图片 3" descr="ZP0LUO%946AOS}%L6$`M54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612505" y="5398135"/>
          <a:ext cx="4323715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4"/>
      <c r="J2" s="7"/>
      <c r="K2" s="7"/>
      <c r="L2" s="7"/>
      <c r="M2" s="7"/>
      <c r="N2" s="7"/>
      <c r="O2" s="65" t="s">
        <v>4</v>
      </c>
      <c r="P2" s="65"/>
      <c r="Q2" s="88">
        <v>12197</v>
      </c>
      <c r="R2" s="66" t="s">
        <v>5</v>
      </c>
      <c r="S2" s="66"/>
      <c r="T2" s="89" t="s">
        <v>6</v>
      </c>
      <c r="U2" s="89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7</v>
      </c>
      <c r="B3" s="6"/>
      <c r="C3" s="9">
        <v>2600000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20" t="s">
        <v>11</v>
      </c>
      <c r="K3" s="20"/>
      <c r="L3" s="20"/>
      <c r="M3" s="20"/>
      <c r="N3" s="20"/>
      <c r="O3" s="6" t="s">
        <v>12</v>
      </c>
      <c r="P3" s="6"/>
      <c r="Q3" s="20" t="s">
        <v>13</v>
      </c>
      <c r="R3" s="90" t="s">
        <v>14</v>
      </c>
      <c r="S3" s="91"/>
      <c r="T3" s="92" t="s">
        <v>15</v>
      </c>
      <c r="U3" s="92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9">
        <v>1258650.19</v>
      </c>
      <c r="D4" s="9"/>
      <c r="E4" s="9"/>
      <c r="F4" s="9" t="s">
        <v>17</v>
      </c>
      <c r="G4" s="11"/>
      <c r="H4" s="6" t="s">
        <v>18</v>
      </c>
      <c r="I4" s="6"/>
      <c r="J4" s="20" t="s">
        <v>19</v>
      </c>
      <c r="K4" s="20"/>
      <c r="L4" s="20"/>
      <c r="M4" s="20"/>
      <c r="N4" s="20"/>
      <c r="O4" s="6" t="s">
        <v>20</v>
      </c>
      <c r="P4" s="6"/>
      <c r="Q4" s="67" t="s">
        <v>21</v>
      </c>
      <c r="R4" s="9" t="s">
        <v>22</v>
      </c>
      <c r="S4" s="67" t="s">
        <v>23</v>
      </c>
      <c r="T4" s="93" t="s">
        <v>24</v>
      </c>
      <c r="U4" s="94" t="s">
        <v>23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2" t="s">
        <v>28</v>
      </c>
      <c r="L5" s="13"/>
      <c r="M5" s="12" t="s">
        <v>29</v>
      </c>
      <c r="N5" s="14"/>
      <c r="O5" s="12" t="s">
        <v>30</v>
      </c>
      <c r="P5" s="14"/>
      <c r="Q5" s="95" t="s">
        <v>31</v>
      </c>
      <c r="R5" s="96"/>
      <c r="S5" s="96"/>
      <c r="T5" s="93" t="s">
        <v>32</v>
      </c>
      <c r="U5" s="97" t="s">
        <v>33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34</v>
      </c>
      <c r="C6" s="17"/>
      <c r="D6" s="17"/>
      <c r="E6" s="17"/>
      <c r="F6" s="18"/>
      <c r="G6" s="6"/>
      <c r="H6" s="16" t="s">
        <v>35</v>
      </c>
      <c r="I6" s="17"/>
      <c r="J6" s="18"/>
      <c r="K6" s="16" t="s">
        <v>36</v>
      </c>
      <c r="L6" s="17"/>
      <c r="M6" s="16" t="s">
        <v>37</v>
      </c>
      <c r="N6" s="18"/>
      <c r="O6" s="16" t="s">
        <v>38</v>
      </c>
      <c r="P6" s="18"/>
      <c r="Q6" s="98" t="s">
        <v>39</v>
      </c>
      <c r="R6" s="99"/>
      <c r="S6" s="99"/>
      <c r="T6" s="93"/>
      <c r="U6" s="97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9" t="s">
        <v>45</v>
      </c>
      <c r="H7" s="6" t="s">
        <v>46</v>
      </c>
      <c r="I7" s="9" t="s">
        <v>47</v>
      </c>
      <c r="J7" s="9" t="s">
        <v>48</v>
      </c>
      <c r="K7" s="66" t="s">
        <v>47</v>
      </c>
      <c r="L7" s="66" t="s">
        <v>48</v>
      </c>
      <c r="M7" s="9" t="s">
        <v>47</v>
      </c>
      <c r="N7" s="6" t="s">
        <v>48</v>
      </c>
      <c r="O7" s="6" t="s">
        <v>47</v>
      </c>
      <c r="P7" s="6" t="s">
        <v>48</v>
      </c>
      <c r="Q7" s="9" t="s">
        <v>49</v>
      </c>
      <c r="R7" s="9" t="s">
        <v>50</v>
      </c>
      <c r="S7" s="9" t="s">
        <v>51</v>
      </c>
      <c r="T7" s="93"/>
      <c r="U7" s="97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31">
        <v>1</v>
      </c>
      <c r="B8" s="32">
        <v>44095</v>
      </c>
      <c r="C8" s="33">
        <v>377595</v>
      </c>
      <c r="D8" s="72"/>
      <c r="E8" s="35" t="s">
        <v>52</v>
      </c>
      <c r="F8" s="36" t="s">
        <v>53</v>
      </c>
      <c r="G8" s="72"/>
      <c r="H8" s="38">
        <v>0.15</v>
      </c>
      <c r="I8" s="72">
        <f>C8*H8</f>
        <v>56639.25</v>
      </c>
      <c r="J8" s="73" t="s">
        <v>54</v>
      </c>
      <c r="K8" s="31">
        <v>0</v>
      </c>
      <c r="L8" s="31"/>
      <c r="M8" s="72">
        <v>100</v>
      </c>
      <c r="N8" s="75" t="s">
        <v>55</v>
      </c>
      <c r="O8" s="78"/>
      <c r="P8" s="79"/>
      <c r="Q8" s="102" t="s">
        <v>56</v>
      </c>
      <c r="R8" s="79">
        <v>850000</v>
      </c>
      <c r="S8" s="79"/>
      <c r="T8" s="103">
        <v>255000</v>
      </c>
      <c r="U8" s="69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31"/>
      <c r="B9" s="32"/>
      <c r="C9" s="115"/>
      <c r="D9" s="34"/>
      <c r="E9" s="35"/>
      <c r="F9" s="35"/>
      <c r="G9" s="43"/>
      <c r="H9" s="38"/>
      <c r="I9" s="72"/>
      <c r="J9" s="73"/>
      <c r="K9" s="74"/>
      <c r="L9" s="74"/>
      <c r="M9" s="72">
        <v>17154</v>
      </c>
      <c r="N9" s="75" t="s">
        <v>57</v>
      </c>
      <c r="O9" s="78"/>
      <c r="P9" s="79"/>
      <c r="Q9" s="102"/>
      <c r="R9" s="79"/>
      <c r="S9" s="79"/>
      <c r="T9" s="103"/>
      <c r="U9" s="69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31"/>
      <c r="B10" s="32"/>
      <c r="C10" s="33"/>
      <c r="D10" s="34"/>
      <c r="E10" s="35"/>
      <c r="F10" s="35"/>
      <c r="G10" s="43"/>
      <c r="H10" s="38"/>
      <c r="I10" s="72"/>
      <c r="J10" s="37"/>
      <c r="K10" s="31"/>
      <c r="L10" s="31"/>
      <c r="M10" s="72"/>
      <c r="N10" s="75"/>
      <c r="O10" s="78"/>
      <c r="P10" s="79"/>
      <c r="Q10" s="102"/>
      <c r="R10" s="79"/>
      <c r="S10" s="79"/>
      <c r="T10" s="103"/>
      <c r="U10" s="69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31"/>
      <c r="B11" s="32"/>
      <c r="C11" s="115"/>
      <c r="D11" s="34"/>
      <c r="E11" s="35"/>
      <c r="F11" s="35"/>
      <c r="G11" s="37"/>
      <c r="H11" s="38"/>
      <c r="I11" s="72"/>
      <c r="J11" s="73"/>
      <c r="K11" s="74"/>
      <c r="L11" s="74"/>
      <c r="M11" s="72"/>
      <c r="N11" s="75"/>
      <c r="O11" s="117"/>
      <c r="P11" s="77"/>
      <c r="Q11" s="102"/>
      <c r="R11" s="79"/>
      <c r="S11" s="79"/>
      <c r="T11" s="103"/>
      <c r="U11" s="69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31"/>
      <c r="B12" s="32"/>
      <c r="C12" s="33"/>
      <c r="D12" s="34"/>
      <c r="E12" s="36"/>
      <c r="F12" s="35"/>
      <c r="G12" s="37"/>
      <c r="H12" s="38"/>
      <c r="I12" s="72"/>
      <c r="J12" s="37"/>
      <c r="K12" s="31"/>
      <c r="L12" s="31"/>
      <c r="M12" s="72"/>
      <c r="N12" s="75"/>
      <c r="O12" s="78"/>
      <c r="P12" s="79"/>
      <c r="Q12" s="102"/>
      <c r="R12" s="79"/>
      <c r="S12" s="79"/>
      <c r="T12" s="103"/>
      <c r="U12" s="69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8"/>
      <c r="E13" s="24"/>
      <c r="F13" s="24"/>
      <c r="G13" s="30"/>
      <c r="H13" s="26"/>
      <c r="I13" s="23"/>
      <c r="J13" s="30"/>
      <c r="K13" s="69"/>
      <c r="L13" s="69"/>
      <c r="M13" s="23"/>
      <c r="N13" s="67"/>
      <c r="O13" s="118"/>
      <c r="P13" s="71"/>
      <c r="Q13" s="100"/>
      <c r="R13" s="9"/>
      <c r="S13" s="9"/>
      <c r="T13" s="101"/>
      <c r="U13" s="69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116"/>
      <c r="C14" s="22"/>
      <c r="D14" s="28"/>
      <c r="E14" s="24"/>
      <c r="F14" s="24"/>
      <c r="G14" s="30"/>
      <c r="H14" s="26"/>
      <c r="I14" s="23"/>
      <c r="J14" s="30"/>
      <c r="K14" s="20"/>
      <c r="L14" s="20"/>
      <c r="M14" s="23"/>
      <c r="N14" s="67"/>
      <c r="O14" s="68"/>
      <c r="P14" s="9"/>
      <c r="Q14" s="108"/>
      <c r="R14" s="9"/>
      <c r="S14" s="9"/>
      <c r="T14" s="101"/>
      <c r="U14" s="105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31"/>
      <c r="B15" s="40"/>
      <c r="C15" s="33"/>
      <c r="D15" s="41"/>
      <c r="E15" s="35"/>
      <c r="F15" s="35"/>
      <c r="G15" s="37"/>
      <c r="H15" s="38"/>
      <c r="I15" s="72"/>
      <c r="J15" s="37"/>
      <c r="K15" s="74"/>
      <c r="L15" s="74"/>
      <c r="M15" s="72"/>
      <c r="N15" s="75"/>
      <c r="O15" s="78"/>
      <c r="P15" s="79"/>
      <c r="Q15" s="102"/>
      <c r="R15" s="79"/>
      <c r="S15" s="79"/>
      <c r="T15" s="103"/>
      <c r="U15" s="105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31"/>
      <c r="B16" s="39"/>
      <c r="C16" s="33"/>
      <c r="D16" s="42"/>
      <c r="E16" s="35"/>
      <c r="F16" s="35"/>
      <c r="G16" s="43"/>
      <c r="H16" s="38"/>
      <c r="I16" s="72"/>
      <c r="J16" s="72"/>
      <c r="K16" s="31"/>
      <c r="L16" s="31"/>
      <c r="M16" s="72"/>
      <c r="N16" s="75"/>
      <c r="O16" s="72"/>
      <c r="P16" s="75"/>
      <c r="Q16" s="106"/>
      <c r="R16" s="79"/>
      <c r="S16" s="79"/>
      <c r="T16" s="107"/>
      <c r="U16" s="105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44"/>
      <c r="C17" s="22"/>
      <c r="D17" s="45"/>
      <c r="E17" s="46"/>
      <c r="F17" s="47"/>
      <c r="G17" s="48"/>
      <c r="H17" s="49"/>
      <c r="I17" s="23"/>
      <c r="J17" s="23"/>
      <c r="K17" s="23"/>
      <c r="L17" s="23"/>
      <c r="M17" s="23"/>
      <c r="N17" s="67"/>
      <c r="O17" s="23"/>
      <c r="P17" s="67"/>
      <c r="Q17" s="108"/>
      <c r="R17" s="9"/>
      <c r="S17" s="9"/>
      <c r="T17" s="109"/>
      <c r="U17" s="105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44"/>
      <c r="C18" s="22"/>
      <c r="D18" s="45"/>
      <c r="E18" s="24"/>
      <c r="F18" s="24"/>
      <c r="G18" s="48"/>
      <c r="H18" s="50"/>
      <c r="I18" s="23"/>
      <c r="J18" s="23"/>
      <c r="K18" s="46"/>
      <c r="L18" s="46"/>
      <c r="M18" s="23"/>
      <c r="N18" s="67"/>
      <c r="O18" s="23"/>
      <c r="P18" s="67"/>
      <c r="Q18" s="108"/>
      <c r="R18" s="9"/>
      <c r="S18" s="9"/>
      <c r="T18" s="109"/>
      <c r="U18" s="105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44"/>
      <c r="C19" s="51"/>
      <c r="D19" s="45"/>
      <c r="E19" s="46"/>
      <c r="F19" s="47"/>
      <c r="G19" s="48"/>
      <c r="H19" s="49"/>
      <c r="I19" s="23"/>
      <c r="J19" s="23"/>
      <c r="K19" s="23"/>
      <c r="L19" s="23"/>
      <c r="M19" s="23"/>
      <c r="N19" s="67"/>
      <c r="O19" s="23"/>
      <c r="P19" s="67"/>
      <c r="Q19" s="110"/>
      <c r="R19" s="9"/>
      <c r="S19" s="9"/>
      <c r="T19" s="109"/>
      <c r="U19" s="111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4"/>
      <c r="C20" s="22"/>
      <c r="D20" s="45"/>
      <c r="E20" s="24"/>
      <c r="F20" s="24"/>
      <c r="G20" s="48"/>
      <c r="H20" s="50"/>
      <c r="I20" s="23"/>
      <c r="J20" s="23"/>
      <c r="K20" s="23"/>
      <c r="L20" s="23"/>
      <c r="M20" s="23"/>
      <c r="N20" s="67"/>
      <c r="O20" s="23"/>
      <c r="P20" s="67"/>
      <c r="Q20" s="110"/>
      <c r="R20" s="9"/>
      <c r="S20" s="9"/>
      <c r="T20" s="109"/>
      <c r="U20" s="111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4"/>
      <c r="C21" s="22"/>
      <c r="D21" s="45"/>
      <c r="E21" s="24"/>
      <c r="F21" s="24"/>
      <c r="G21" s="48"/>
      <c r="H21" s="50"/>
      <c r="I21" s="23"/>
      <c r="J21" s="23"/>
      <c r="K21" s="23"/>
      <c r="L21" s="23"/>
      <c r="M21" s="23"/>
      <c r="N21" s="67"/>
      <c r="O21" s="23"/>
      <c r="P21" s="67"/>
      <c r="Q21" s="110"/>
      <c r="R21" s="9"/>
      <c r="S21" s="9"/>
      <c r="T21" s="109"/>
      <c r="U21" s="111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1"/>
      <c r="B22" s="52"/>
      <c r="C22" s="33"/>
      <c r="D22" s="42"/>
      <c r="E22" s="35"/>
      <c r="F22" s="35"/>
      <c r="G22" s="53"/>
      <c r="H22" s="54"/>
      <c r="I22" s="72"/>
      <c r="J22" s="72"/>
      <c r="K22" s="72"/>
      <c r="L22" s="72"/>
      <c r="M22" s="72"/>
      <c r="N22" s="75"/>
      <c r="O22" s="72"/>
      <c r="P22" s="75"/>
      <c r="Q22" s="104"/>
      <c r="R22" s="79"/>
      <c r="S22" s="79"/>
      <c r="T22" s="107"/>
      <c r="U22" s="111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1"/>
      <c r="B23" s="52"/>
      <c r="C23" s="33"/>
      <c r="D23" s="42"/>
      <c r="E23" s="35"/>
      <c r="F23" s="35"/>
      <c r="G23" s="53"/>
      <c r="H23" s="54"/>
      <c r="I23" s="72"/>
      <c r="J23" s="72"/>
      <c r="K23" s="72"/>
      <c r="L23" s="72"/>
      <c r="M23" s="72"/>
      <c r="N23" s="75"/>
      <c r="O23" s="72"/>
      <c r="P23" s="75"/>
      <c r="Q23" s="104"/>
      <c r="R23" s="79"/>
      <c r="S23" s="79"/>
      <c r="T23" s="107"/>
      <c r="U23" s="111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1"/>
      <c r="B24" s="52"/>
      <c r="C24" s="33"/>
      <c r="D24" s="42"/>
      <c r="E24" s="35"/>
      <c r="F24" s="35"/>
      <c r="G24" s="53"/>
      <c r="H24" s="54"/>
      <c r="I24" s="72"/>
      <c r="J24" s="72"/>
      <c r="K24" s="72"/>
      <c r="L24" s="72"/>
      <c r="M24" s="72"/>
      <c r="N24" s="75"/>
      <c r="O24" s="72"/>
      <c r="P24" s="75"/>
      <c r="Q24" s="104"/>
      <c r="R24" s="79"/>
      <c r="S24" s="79"/>
      <c r="T24" s="107"/>
      <c r="U24" s="111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58</v>
      </c>
      <c r="B25" s="6"/>
      <c r="C25" s="55">
        <f>SUM(C8:C24)</f>
        <v>377595</v>
      </c>
      <c r="D25" s="56">
        <f>SUM(D8:D24)</f>
        <v>0</v>
      </c>
      <c r="E25" s="57"/>
      <c r="F25" s="57"/>
      <c r="G25" s="57"/>
      <c r="H25" s="55" t="s">
        <v>59</v>
      </c>
      <c r="I25" s="68">
        <f>SUM(I8:I24)</f>
        <v>56639.25</v>
      </c>
      <c r="J25" s="57"/>
      <c r="K25" s="68">
        <f>SUM(K8:K17)</f>
        <v>0</v>
      </c>
      <c r="L25" s="68"/>
      <c r="M25" s="68">
        <f>SUM(M8:M24)</f>
        <v>17254</v>
      </c>
      <c r="N25" s="55" t="s">
        <v>59</v>
      </c>
      <c r="O25" s="68">
        <f>SUM(O8:O24)</f>
        <v>0</v>
      </c>
      <c r="P25" s="55" t="s">
        <v>59</v>
      </c>
      <c r="Q25" s="55" t="s">
        <v>59</v>
      </c>
      <c r="R25" s="55"/>
      <c r="S25" s="55"/>
      <c r="T25" s="68">
        <f>SUM(T8:T24)</f>
        <v>255000</v>
      </c>
      <c r="U25" s="112">
        <f>D25+C25-T25-I25-K25-M25-O25</f>
        <v>48701.75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8" t="s">
        <v>60</v>
      </c>
      <c r="B26" s="58"/>
      <c r="C26" s="58" t="s">
        <v>61</v>
      </c>
      <c r="D26" s="58"/>
      <c r="E26" s="58"/>
      <c r="F26" s="59">
        <f>O26</f>
        <v>255000</v>
      </c>
      <c r="G26" s="60"/>
      <c r="H26" s="61" t="s">
        <v>62</v>
      </c>
      <c r="I26" s="80"/>
      <c r="J26" s="80"/>
      <c r="K26" s="80"/>
      <c r="L26" s="80"/>
      <c r="M26" s="81"/>
      <c r="N26" s="58" t="s">
        <v>63</v>
      </c>
      <c r="O26" s="82">
        <v>255000</v>
      </c>
      <c r="P26" s="83"/>
      <c r="Q26" s="83"/>
      <c r="R26" s="83"/>
      <c r="S26" s="83"/>
      <c r="T26" s="83"/>
      <c r="U26" s="113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8"/>
      <c r="B27" s="58"/>
      <c r="C27" s="58" t="s">
        <v>64</v>
      </c>
      <c r="D27" s="58"/>
      <c r="E27" s="58"/>
      <c r="F27" s="59">
        <v>0</v>
      </c>
      <c r="G27" s="60"/>
      <c r="H27" s="62"/>
      <c r="I27" s="84"/>
      <c r="J27" s="84"/>
      <c r="K27" s="84"/>
      <c r="L27" s="84"/>
      <c r="M27" s="85"/>
      <c r="N27" s="58" t="s">
        <v>65</v>
      </c>
      <c r="O27" s="119" t="s">
        <v>66</v>
      </c>
      <c r="P27" s="120"/>
      <c r="Q27" s="120"/>
      <c r="R27" s="120"/>
      <c r="S27" s="120"/>
      <c r="T27" s="120"/>
      <c r="U27" s="121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3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4" workbookViewId="0">
      <selection activeCell="A4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4"/>
      <c r="J2" s="7"/>
      <c r="K2" s="7"/>
      <c r="L2" s="7"/>
      <c r="M2" s="7"/>
      <c r="N2" s="7"/>
      <c r="O2" s="65" t="s">
        <v>4</v>
      </c>
      <c r="P2" s="65"/>
      <c r="Q2" s="88">
        <v>12197</v>
      </c>
      <c r="R2" s="66" t="s">
        <v>5</v>
      </c>
      <c r="S2" s="66"/>
      <c r="T2" s="89" t="s">
        <v>6</v>
      </c>
      <c r="U2" s="89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7</v>
      </c>
      <c r="B3" s="6"/>
      <c r="C3" s="9">
        <v>2600000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20" t="s">
        <v>11</v>
      </c>
      <c r="K3" s="20"/>
      <c r="L3" s="20"/>
      <c r="M3" s="20"/>
      <c r="N3" s="20"/>
      <c r="O3" s="6" t="s">
        <v>12</v>
      </c>
      <c r="P3" s="6"/>
      <c r="Q3" s="20" t="s">
        <v>13</v>
      </c>
      <c r="R3" s="90" t="s">
        <v>14</v>
      </c>
      <c r="S3" s="91"/>
      <c r="T3" s="92" t="s">
        <v>15</v>
      </c>
      <c r="U3" s="92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9">
        <v>1258650.19</v>
      </c>
      <c r="D4" s="9"/>
      <c r="E4" s="9"/>
      <c r="F4" s="9" t="s">
        <v>17</v>
      </c>
      <c r="G4" s="11"/>
      <c r="H4" s="6" t="s">
        <v>18</v>
      </c>
      <c r="I4" s="6"/>
      <c r="J4" s="20" t="s">
        <v>19</v>
      </c>
      <c r="K4" s="20"/>
      <c r="L4" s="20"/>
      <c r="M4" s="20"/>
      <c r="N4" s="20"/>
      <c r="O4" s="6" t="s">
        <v>20</v>
      </c>
      <c r="P4" s="6"/>
      <c r="Q4" s="67" t="s">
        <v>21</v>
      </c>
      <c r="R4" s="9" t="s">
        <v>22</v>
      </c>
      <c r="S4" s="67" t="s">
        <v>23</v>
      </c>
      <c r="T4" s="93" t="s">
        <v>24</v>
      </c>
      <c r="U4" s="94" t="s">
        <v>23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2" t="s">
        <v>28</v>
      </c>
      <c r="L5" s="13"/>
      <c r="M5" s="12" t="s">
        <v>29</v>
      </c>
      <c r="N5" s="14"/>
      <c r="O5" s="12" t="s">
        <v>30</v>
      </c>
      <c r="P5" s="14"/>
      <c r="Q5" s="95" t="s">
        <v>31</v>
      </c>
      <c r="R5" s="96"/>
      <c r="S5" s="96"/>
      <c r="T5" s="93" t="s">
        <v>32</v>
      </c>
      <c r="U5" s="97" t="s">
        <v>33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34</v>
      </c>
      <c r="C6" s="17"/>
      <c r="D6" s="17"/>
      <c r="E6" s="17"/>
      <c r="F6" s="18"/>
      <c r="G6" s="6"/>
      <c r="H6" s="16" t="s">
        <v>35</v>
      </c>
      <c r="I6" s="17"/>
      <c r="J6" s="18"/>
      <c r="K6" s="16" t="s">
        <v>36</v>
      </c>
      <c r="L6" s="17"/>
      <c r="M6" s="16" t="s">
        <v>37</v>
      </c>
      <c r="N6" s="18"/>
      <c r="O6" s="16" t="s">
        <v>38</v>
      </c>
      <c r="P6" s="18"/>
      <c r="Q6" s="98" t="s">
        <v>39</v>
      </c>
      <c r="R6" s="99"/>
      <c r="S6" s="99"/>
      <c r="T6" s="93"/>
      <c r="U6" s="97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9" t="s">
        <v>45</v>
      </c>
      <c r="H7" s="6" t="s">
        <v>46</v>
      </c>
      <c r="I7" s="9" t="s">
        <v>47</v>
      </c>
      <c r="J7" s="9" t="s">
        <v>48</v>
      </c>
      <c r="K7" s="66" t="s">
        <v>47</v>
      </c>
      <c r="L7" s="66" t="s">
        <v>48</v>
      </c>
      <c r="M7" s="9" t="s">
        <v>47</v>
      </c>
      <c r="N7" s="6" t="s">
        <v>48</v>
      </c>
      <c r="O7" s="6" t="s">
        <v>47</v>
      </c>
      <c r="P7" s="6" t="s">
        <v>48</v>
      </c>
      <c r="Q7" s="9" t="s">
        <v>49</v>
      </c>
      <c r="R7" s="9" t="s">
        <v>50</v>
      </c>
      <c r="S7" s="9" t="s">
        <v>51</v>
      </c>
      <c r="T7" s="93"/>
      <c r="U7" s="97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44095</v>
      </c>
      <c r="C8" s="22">
        <v>377595</v>
      </c>
      <c r="D8" s="23"/>
      <c r="E8" s="24" t="s">
        <v>52</v>
      </c>
      <c r="F8" s="25" t="s">
        <v>53</v>
      </c>
      <c r="G8" s="23"/>
      <c r="H8" s="26">
        <v>0.15</v>
      </c>
      <c r="I8" s="23">
        <f>C8*H8</f>
        <v>56639.25</v>
      </c>
      <c r="J8" s="46" t="s">
        <v>54</v>
      </c>
      <c r="K8" s="20">
        <v>0</v>
      </c>
      <c r="L8" s="20"/>
      <c r="M8" s="23">
        <v>100</v>
      </c>
      <c r="N8" s="67" t="s">
        <v>55</v>
      </c>
      <c r="O8" s="68"/>
      <c r="P8" s="9"/>
      <c r="Q8" s="100" t="s">
        <v>56</v>
      </c>
      <c r="R8" s="9">
        <v>850000</v>
      </c>
      <c r="S8" s="9">
        <v>377595</v>
      </c>
      <c r="T8" s="101">
        <v>255000</v>
      </c>
      <c r="U8" s="69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/>
      <c r="B9" s="21"/>
      <c r="C9" s="27"/>
      <c r="D9" s="28"/>
      <c r="E9" s="24"/>
      <c r="F9" s="24"/>
      <c r="G9" s="29"/>
      <c r="H9" s="26"/>
      <c r="I9" s="23"/>
      <c r="J9" s="46"/>
      <c r="K9" s="69"/>
      <c r="L9" s="69"/>
      <c r="M9" s="23">
        <v>17154</v>
      </c>
      <c r="N9" s="67" t="s">
        <v>57</v>
      </c>
      <c r="O9" s="68"/>
      <c r="P9" s="9"/>
      <c r="Q9" s="100"/>
      <c r="R9" s="9"/>
      <c r="S9" s="9"/>
      <c r="T9" s="101"/>
      <c r="U9" s="69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31">
        <v>2</v>
      </c>
      <c r="B10" s="32">
        <v>44104</v>
      </c>
      <c r="C10" s="33"/>
      <c r="D10" s="34"/>
      <c r="E10" s="35"/>
      <c r="F10" s="35"/>
      <c r="G10" s="43"/>
      <c r="H10" s="38"/>
      <c r="I10" s="72"/>
      <c r="J10" s="37"/>
      <c r="K10" s="31"/>
      <c r="L10" s="31"/>
      <c r="M10" s="72">
        <v>50</v>
      </c>
      <c r="N10" s="75" t="s">
        <v>55</v>
      </c>
      <c r="O10" s="78"/>
      <c r="P10" s="79"/>
      <c r="Q10" s="102" t="s">
        <v>67</v>
      </c>
      <c r="R10" s="79">
        <v>65016</v>
      </c>
      <c r="S10" s="79">
        <v>65016</v>
      </c>
      <c r="T10" s="103">
        <v>19504.8</v>
      </c>
      <c r="U10" s="69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31"/>
      <c r="B11" s="32"/>
      <c r="C11" s="115"/>
      <c r="D11" s="34"/>
      <c r="E11" s="35"/>
      <c r="F11" s="35"/>
      <c r="G11" s="37"/>
      <c r="H11" s="38"/>
      <c r="I11" s="72"/>
      <c r="J11" s="73"/>
      <c r="K11" s="74"/>
      <c r="L11" s="74"/>
      <c r="M11" s="72"/>
      <c r="N11" s="75"/>
      <c r="O11" s="117"/>
      <c r="P11" s="77"/>
      <c r="Q11" s="102"/>
      <c r="R11" s="79"/>
      <c r="S11" s="79"/>
      <c r="T11" s="103"/>
      <c r="U11" s="69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31"/>
      <c r="B12" s="32"/>
      <c r="C12" s="33"/>
      <c r="D12" s="34"/>
      <c r="E12" s="36"/>
      <c r="F12" s="35"/>
      <c r="G12" s="37"/>
      <c r="H12" s="38"/>
      <c r="I12" s="72"/>
      <c r="J12" s="37"/>
      <c r="K12" s="31"/>
      <c r="L12" s="31"/>
      <c r="M12" s="72"/>
      <c r="N12" s="75"/>
      <c r="O12" s="78"/>
      <c r="P12" s="79"/>
      <c r="Q12" s="102"/>
      <c r="R12" s="79"/>
      <c r="S12" s="79"/>
      <c r="T12" s="103"/>
      <c r="U12" s="69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8"/>
      <c r="E13" s="24"/>
      <c r="F13" s="24"/>
      <c r="G13" s="30"/>
      <c r="H13" s="26"/>
      <c r="I13" s="23"/>
      <c r="J13" s="30"/>
      <c r="K13" s="69"/>
      <c r="L13" s="69"/>
      <c r="M13" s="23"/>
      <c r="N13" s="67"/>
      <c r="O13" s="118"/>
      <c r="P13" s="71"/>
      <c r="Q13" s="100"/>
      <c r="R13" s="9"/>
      <c r="S13" s="9"/>
      <c r="T13" s="101"/>
      <c r="U13" s="69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116"/>
      <c r="C14" s="22"/>
      <c r="D14" s="28"/>
      <c r="E14" s="24"/>
      <c r="F14" s="24"/>
      <c r="G14" s="30"/>
      <c r="H14" s="26"/>
      <c r="I14" s="23"/>
      <c r="J14" s="30"/>
      <c r="K14" s="20"/>
      <c r="L14" s="20"/>
      <c r="M14" s="23"/>
      <c r="N14" s="67"/>
      <c r="O14" s="68"/>
      <c r="P14" s="9"/>
      <c r="Q14" s="108"/>
      <c r="R14" s="9"/>
      <c r="S14" s="9"/>
      <c r="T14" s="101"/>
      <c r="U14" s="105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31"/>
      <c r="B15" s="40"/>
      <c r="C15" s="33"/>
      <c r="D15" s="41"/>
      <c r="E15" s="35"/>
      <c r="F15" s="35"/>
      <c r="G15" s="37"/>
      <c r="H15" s="38"/>
      <c r="I15" s="72"/>
      <c r="J15" s="37"/>
      <c r="K15" s="74"/>
      <c r="L15" s="74"/>
      <c r="M15" s="72"/>
      <c r="N15" s="75"/>
      <c r="O15" s="78"/>
      <c r="P15" s="79"/>
      <c r="Q15" s="102"/>
      <c r="R15" s="79"/>
      <c r="S15" s="79"/>
      <c r="T15" s="103"/>
      <c r="U15" s="105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31"/>
      <c r="B16" s="39"/>
      <c r="C16" s="33"/>
      <c r="D16" s="42"/>
      <c r="E16" s="35"/>
      <c r="F16" s="35"/>
      <c r="G16" s="43"/>
      <c r="H16" s="38"/>
      <c r="I16" s="72"/>
      <c r="J16" s="72"/>
      <c r="K16" s="31"/>
      <c r="L16" s="31"/>
      <c r="M16" s="72"/>
      <c r="N16" s="75"/>
      <c r="O16" s="72"/>
      <c r="P16" s="75"/>
      <c r="Q16" s="106"/>
      <c r="R16" s="79"/>
      <c r="S16" s="79"/>
      <c r="T16" s="107"/>
      <c r="U16" s="105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44"/>
      <c r="C17" s="22"/>
      <c r="D17" s="45"/>
      <c r="E17" s="46"/>
      <c r="F17" s="47"/>
      <c r="G17" s="48"/>
      <c r="H17" s="49"/>
      <c r="I17" s="23"/>
      <c r="J17" s="23"/>
      <c r="K17" s="23"/>
      <c r="L17" s="23"/>
      <c r="M17" s="23"/>
      <c r="N17" s="67"/>
      <c r="O17" s="23"/>
      <c r="P17" s="67"/>
      <c r="Q17" s="108"/>
      <c r="R17" s="9"/>
      <c r="S17" s="9"/>
      <c r="T17" s="109"/>
      <c r="U17" s="105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44"/>
      <c r="C18" s="22"/>
      <c r="D18" s="45"/>
      <c r="E18" s="24"/>
      <c r="F18" s="24"/>
      <c r="G18" s="48"/>
      <c r="H18" s="50"/>
      <c r="I18" s="23"/>
      <c r="J18" s="23"/>
      <c r="K18" s="46"/>
      <c r="L18" s="46"/>
      <c r="M18" s="23"/>
      <c r="N18" s="67"/>
      <c r="O18" s="23"/>
      <c r="P18" s="67"/>
      <c r="Q18" s="108"/>
      <c r="R18" s="9"/>
      <c r="S18" s="9"/>
      <c r="T18" s="109"/>
      <c r="U18" s="105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44"/>
      <c r="C19" s="51"/>
      <c r="D19" s="45"/>
      <c r="E19" s="46"/>
      <c r="F19" s="47"/>
      <c r="G19" s="48"/>
      <c r="H19" s="49"/>
      <c r="I19" s="23"/>
      <c r="J19" s="23"/>
      <c r="K19" s="23"/>
      <c r="L19" s="23"/>
      <c r="M19" s="23"/>
      <c r="N19" s="67"/>
      <c r="O19" s="23"/>
      <c r="P19" s="67"/>
      <c r="Q19" s="110"/>
      <c r="R19" s="9"/>
      <c r="S19" s="9"/>
      <c r="T19" s="109"/>
      <c r="U19" s="111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4"/>
      <c r="C20" s="22"/>
      <c r="D20" s="45"/>
      <c r="E20" s="24"/>
      <c r="F20" s="24"/>
      <c r="G20" s="48"/>
      <c r="H20" s="50"/>
      <c r="I20" s="23"/>
      <c r="J20" s="23"/>
      <c r="K20" s="23"/>
      <c r="L20" s="23"/>
      <c r="M20" s="23"/>
      <c r="N20" s="67"/>
      <c r="O20" s="23"/>
      <c r="P20" s="67"/>
      <c r="Q20" s="110"/>
      <c r="R20" s="9"/>
      <c r="S20" s="9"/>
      <c r="T20" s="109"/>
      <c r="U20" s="111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4"/>
      <c r="C21" s="22"/>
      <c r="D21" s="45"/>
      <c r="E21" s="24"/>
      <c r="F21" s="24"/>
      <c r="G21" s="48"/>
      <c r="H21" s="50"/>
      <c r="I21" s="23"/>
      <c r="J21" s="23"/>
      <c r="K21" s="23"/>
      <c r="L21" s="23"/>
      <c r="M21" s="23"/>
      <c r="N21" s="67"/>
      <c r="O21" s="23"/>
      <c r="P21" s="67"/>
      <c r="Q21" s="110"/>
      <c r="R21" s="9"/>
      <c r="S21" s="9"/>
      <c r="T21" s="109"/>
      <c r="U21" s="111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1"/>
      <c r="B22" s="52"/>
      <c r="C22" s="33"/>
      <c r="D22" s="42"/>
      <c r="E22" s="35"/>
      <c r="F22" s="35"/>
      <c r="G22" s="53"/>
      <c r="H22" s="54"/>
      <c r="I22" s="72"/>
      <c r="J22" s="72"/>
      <c r="K22" s="72"/>
      <c r="L22" s="72"/>
      <c r="M22" s="72"/>
      <c r="N22" s="75"/>
      <c r="O22" s="72"/>
      <c r="P22" s="75"/>
      <c r="Q22" s="104"/>
      <c r="R22" s="79"/>
      <c r="S22" s="79"/>
      <c r="T22" s="107"/>
      <c r="U22" s="111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1"/>
      <c r="B23" s="52"/>
      <c r="C23" s="33"/>
      <c r="D23" s="42"/>
      <c r="E23" s="35"/>
      <c r="F23" s="35"/>
      <c r="G23" s="53"/>
      <c r="H23" s="54"/>
      <c r="I23" s="72"/>
      <c r="J23" s="72"/>
      <c r="K23" s="72"/>
      <c r="L23" s="72"/>
      <c r="M23" s="72"/>
      <c r="N23" s="75"/>
      <c r="O23" s="72"/>
      <c r="P23" s="75"/>
      <c r="Q23" s="104"/>
      <c r="R23" s="79"/>
      <c r="S23" s="79"/>
      <c r="T23" s="107"/>
      <c r="U23" s="111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1"/>
      <c r="B24" s="52"/>
      <c r="C24" s="33"/>
      <c r="D24" s="42"/>
      <c r="E24" s="35"/>
      <c r="F24" s="35"/>
      <c r="G24" s="53"/>
      <c r="H24" s="54"/>
      <c r="I24" s="72"/>
      <c r="J24" s="72"/>
      <c r="K24" s="72"/>
      <c r="L24" s="72"/>
      <c r="M24" s="72"/>
      <c r="N24" s="75"/>
      <c r="O24" s="72"/>
      <c r="P24" s="75"/>
      <c r="Q24" s="104"/>
      <c r="R24" s="79"/>
      <c r="S24" s="79"/>
      <c r="T24" s="107"/>
      <c r="U24" s="111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58</v>
      </c>
      <c r="B25" s="6"/>
      <c r="C25" s="55">
        <f>SUM(C8:C24)</f>
        <v>377595</v>
      </c>
      <c r="D25" s="56">
        <f>SUM(D8:D24)</f>
        <v>0</v>
      </c>
      <c r="E25" s="57"/>
      <c r="F25" s="57"/>
      <c r="G25" s="57"/>
      <c r="H25" s="55" t="s">
        <v>59</v>
      </c>
      <c r="I25" s="68">
        <f>SUM(I8:I24)</f>
        <v>56639.25</v>
      </c>
      <c r="J25" s="57"/>
      <c r="K25" s="68">
        <f>SUM(K8:K17)</f>
        <v>0</v>
      </c>
      <c r="L25" s="68"/>
      <c r="M25" s="68">
        <f>SUM(M8:M24)</f>
        <v>17304</v>
      </c>
      <c r="N25" s="55" t="s">
        <v>59</v>
      </c>
      <c r="O25" s="68">
        <f>SUM(O8:O24)</f>
        <v>0</v>
      </c>
      <c r="P25" s="55" t="s">
        <v>59</v>
      </c>
      <c r="Q25" s="55" t="s">
        <v>59</v>
      </c>
      <c r="R25" s="55"/>
      <c r="S25" s="55"/>
      <c r="T25" s="68">
        <f>SUM(T8:T24)</f>
        <v>274504.8</v>
      </c>
      <c r="U25" s="112">
        <f>D25+C25-T25-I25-K25-M25-O25</f>
        <v>29146.95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8" t="s">
        <v>60</v>
      </c>
      <c r="B26" s="58"/>
      <c r="C26" s="58" t="s">
        <v>61</v>
      </c>
      <c r="D26" s="58"/>
      <c r="E26" s="58"/>
      <c r="F26" s="59">
        <f>O26</f>
        <v>19504.8</v>
      </c>
      <c r="G26" s="60"/>
      <c r="H26" s="61" t="s">
        <v>62</v>
      </c>
      <c r="I26" s="80"/>
      <c r="J26" s="80"/>
      <c r="K26" s="80"/>
      <c r="L26" s="80"/>
      <c r="M26" s="81"/>
      <c r="N26" s="58" t="s">
        <v>63</v>
      </c>
      <c r="O26" s="82">
        <v>19504.8</v>
      </c>
      <c r="P26" s="83"/>
      <c r="Q26" s="83"/>
      <c r="R26" s="83"/>
      <c r="S26" s="83"/>
      <c r="T26" s="83"/>
      <c r="U26" s="113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8"/>
      <c r="B27" s="58"/>
      <c r="C27" s="58" t="s">
        <v>64</v>
      </c>
      <c r="D27" s="58"/>
      <c r="E27" s="58"/>
      <c r="F27" s="59">
        <v>0</v>
      </c>
      <c r="G27" s="60"/>
      <c r="H27" s="62"/>
      <c r="I27" s="84"/>
      <c r="J27" s="84"/>
      <c r="K27" s="84"/>
      <c r="L27" s="84"/>
      <c r="M27" s="85"/>
      <c r="N27" s="58" t="s">
        <v>65</v>
      </c>
      <c r="O27" s="86">
        <f>O26</f>
        <v>19504.8</v>
      </c>
      <c r="P27" s="87"/>
      <c r="Q27" s="87"/>
      <c r="R27" s="87"/>
      <c r="S27" s="87"/>
      <c r="T27" s="87"/>
      <c r="U27" s="11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3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4" workbookViewId="0">
      <selection activeCell="A4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4"/>
      <c r="J2" s="7"/>
      <c r="K2" s="7"/>
      <c r="L2" s="7"/>
      <c r="M2" s="7"/>
      <c r="N2" s="7"/>
      <c r="O2" s="65" t="s">
        <v>4</v>
      </c>
      <c r="P2" s="65"/>
      <c r="Q2" s="88">
        <v>12197</v>
      </c>
      <c r="R2" s="66" t="s">
        <v>5</v>
      </c>
      <c r="S2" s="66"/>
      <c r="T2" s="89" t="s">
        <v>6</v>
      </c>
      <c r="U2" s="89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7</v>
      </c>
      <c r="B3" s="6"/>
      <c r="C3" s="9">
        <v>2600000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20" t="s">
        <v>11</v>
      </c>
      <c r="K3" s="20"/>
      <c r="L3" s="20"/>
      <c r="M3" s="20"/>
      <c r="N3" s="20"/>
      <c r="O3" s="6" t="s">
        <v>12</v>
      </c>
      <c r="P3" s="6"/>
      <c r="Q3" s="20" t="s">
        <v>13</v>
      </c>
      <c r="R3" s="90" t="s">
        <v>14</v>
      </c>
      <c r="S3" s="91"/>
      <c r="T3" s="92" t="s">
        <v>15</v>
      </c>
      <c r="U3" s="92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9">
        <v>1258650.19</v>
      </c>
      <c r="D4" s="9"/>
      <c r="E4" s="9"/>
      <c r="F4" s="9" t="s">
        <v>17</v>
      </c>
      <c r="G4" s="11"/>
      <c r="H4" s="6" t="s">
        <v>18</v>
      </c>
      <c r="I4" s="6"/>
      <c r="J4" s="20" t="s">
        <v>19</v>
      </c>
      <c r="K4" s="20"/>
      <c r="L4" s="20"/>
      <c r="M4" s="20"/>
      <c r="N4" s="20"/>
      <c r="O4" s="6" t="s">
        <v>20</v>
      </c>
      <c r="P4" s="6"/>
      <c r="Q4" s="67" t="s">
        <v>21</v>
      </c>
      <c r="R4" s="9" t="s">
        <v>22</v>
      </c>
      <c r="S4" s="67" t="s">
        <v>23</v>
      </c>
      <c r="T4" s="93" t="s">
        <v>24</v>
      </c>
      <c r="U4" s="94" t="s">
        <v>23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2" t="s">
        <v>28</v>
      </c>
      <c r="L5" s="13"/>
      <c r="M5" s="12" t="s">
        <v>29</v>
      </c>
      <c r="N5" s="14"/>
      <c r="O5" s="12" t="s">
        <v>30</v>
      </c>
      <c r="P5" s="14"/>
      <c r="Q5" s="95" t="s">
        <v>31</v>
      </c>
      <c r="R5" s="96"/>
      <c r="S5" s="96"/>
      <c r="T5" s="93" t="s">
        <v>32</v>
      </c>
      <c r="U5" s="97" t="s">
        <v>33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34</v>
      </c>
      <c r="C6" s="17"/>
      <c r="D6" s="17"/>
      <c r="E6" s="17"/>
      <c r="F6" s="18"/>
      <c r="G6" s="6"/>
      <c r="H6" s="16" t="s">
        <v>35</v>
      </c>
      <c r="I6" s="17"/>
      <c r="J6" s="18"/>
      <c r="K6" s="16" t="s">
        <v>36</v>
      </c>
      <c r="L6" s="17"/>
      <c r="M6" s="16" t="s">
        <v>37</v>
      </c>
      <c r="N6" s="18"/>
      <c r="O6" s="16" t="s">
        <v>38</v>
      </c>
      <c r="P6" s="18"/>
      <c r="Q6" s="98" t="s">
        <v>39</v>
      </c>
      <c r="R6" s="99"/>
      <c r="S6" s="99"/>
      <c r="T6" s="93"/>
      <c r="U6" s="97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9" t="s">
        <v>45</v>
      </c>
      <c r="H7" s="6" t="s">
        <v>46</v>
      </c>
      <c r="I7" s="9" t="s">
        <v>47</v>
      </c>
      <c r="J7" s="9" t="s">
        <v>48</v>
      </c>
      <c r="K7" s="66" t="s">
        <v>47</v>
      </c>
      <c r="L7" s="66" t="s">
        <v>48</v>
      </c>
      <c r="M7" s="9" t="s">
        <v>47</v>
      </c>
      <c r="N7" s="6" t="s">
        <v>48</v>
      </c>
      <c r="O7" s="6" t="s">
        <v>47</v>
      </c>
      <c r="P7" s="6" t="s">
        <v>48</v>
      </c>
      <c r="Q7" s="9" t="s">
        <v>49</v>
      </c>
      <c r="R7" s="9" t="s">
        <v>50</v>
      </c>
      <c r="S7" s="9" t="s">
        <v>51</v>
      </c>
      <c r="T7" s="93"/>
      <c r="U7" s="97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44095</v>
      </c>
      <c r="C8" s="22">
        <v>377595</v>
      </c>
      <c r="D8" s="23"/>
      <c r="E8" s="24" t="s">
        <v>52</v>
      </c>
      <c r="F8" s="25" t="s">
        <v>53</v>
      </c>
      <c r="G8" s="23"/>
      <c r="H8" s="26">
        <v>0.15</v>
      </c>
      <c r="I8" s="23">
        <f>C8*H8</f>
        <v>56639.25</v>
      </c>
      <c r="J8" s="46" t="s">
        <v>54</v>
      </c>
      <c r="K8" s="20">
        <v>0</v>
      </c>
      <c r="L8" s="20"/>
      <c r="M8" s="23">
        <v>100</v>
      </c>
      <c r="N8" s="67" t="s">
        <v>55</v>
      </c>
      <c r="O8" s="68"/>
      <c r="P8" s="9"/>
      <c r="Q8" s="100" t="s">
        <v>56</v>
      </c>
      <c r="R8" s="9">
        <v>850000</v>
      </c>
      <c r="S8" s="9">
        <v>377595</v>
      </c>
      <c r="T8" s="101">
        <v>255000</v>
      </c>
      <c r="U8" s="69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/>
      <c r="B9" s="21"/>
      <c r="C9" s="27"/>
      <c r="D9" s="28"/>
      <c r="E9" s="24"/>
      <c r="F9" s="24"/>
      <c r="G9" s="29"/>
      <c r="H9" s="26"/>
      <c r="I9" s="23"/>
      <c r="J9" s="46"/>
      <c r="K9" s="69"/>
      <c r="L9" s="69"/>
      <c r="M9" s="23">
        <v>17154</v>
      </c>
      <c r="N9" s="67" t="s">
        <v>57</v>
      </c>
      <c r="O9" s="68"/>
      <c r="P9" s="9"/>
      <c r="Q9" s="100"/>
      <c r="R9" s="9"/>
      <c r="S9" s="9"/>
      <c r="T9" s="101"/>
      <c r="U9" s="69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2</v>
      </c>
      <c r="B10" s="21">
        <v>44104</v>
      </c>
      <c r="C10" s="22"/>
      <c r="D10" s="28"/>
      <c r="E10" s="24"/>
      <c r="F10" s="24"/>
      <c r="G10" s="29"/>
      <c r="H10" s="26"/>
      <c r="I10" s="23"/>
      <c r="J10" s="30"/>
      <c r="K10" s="20"/>
      <c r="L10" s="20"/>
      <c r="M10" s="23">
        <v>50</v>
      </c>
      <c r="N10" s="67" t="s">
        <v>55</v>
      </c>
      <c r="O10" s="68"/>
      <c r="P10" s="9"/>
      <c r="Q10" s="100" t="s">
        <v>67</v>
      </c>
      <c r="R10" s="9">
        <v>65016</v>
      </c>
      <c r="S10" s="9">
        <v>65016</v>
      </c>
      <c r="T10" s="101">
        <v>19504.8</v>
      </c>
      <c r="U10" s="69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8" customHeight="1" spans="1:16384">
      <c r="A11" s="31">
        <v>3</v>
      </c>
      <c r="B11" s="32">
        <v>44161</v>
      </c>
      <c r="C11" s="115"/>
      <c r="D11" s="34"/>
      <c r="E11" s="35"/>
      <c r="F11" s="35"/>
      <c r="G11" s="37"/>
      <c r="H11" s="38"/>
      <c r="I11" s="72"/>
      <c r="J11" s="73"/>
      <c r="K11" s="74"/>
      <c r="L11" s="74"/>
      <c r="M11" s="72"/>
      <c r="N11" s="75"/>
      <c r="O11" s="117"/>
      <c r="P11" s="77"/>
      <c r="Q11" s="102" t="s">
        <v>68</v>
      </c>
      <c r="R11" s="79"/>
      <c r="S11" s="79"/>
      <c r="T11" s="103">
        <v>5302</v>
      </c>
      <c r="U11" s="69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6" customHeight="1" spans="1:16384">
      <c r="A12" s="31"/>
      <c r="B12" s="32"/>
      <c r="C12" s="33"/>
      <c r="D12" s="34"/>
      <c r="E12" s="36"/>
      <c r="F12" s="35"/>
      <c r="G12" s="37"/>
      <c r="H12" s="38"/>
      <c r="I12" s="72"/>
      <c r="J12" s="37"/>
      <c r="K12" s="31"/>
      <c r="L12" s="31"/>
      <c r="M12" s="72"/>
      <c r="N12" s="75"/>
      <c r="O12" s="78"/>
      <c r="P12" s="79"/>
      <c r="Q12" s="102"/>
      <c r="R12" s="79"/>
      <c r="S12" s="79"/>
      <c r="T12" s="103"/>
      <c r="U12" s="69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8"/>
      <c r="E13" s="24"/>
      <c r="F13" s="24"/>
      <c r="G13" s="30"/>
      <c r="H13" s="26"/>
      <c r="I13" s="23"/>
      <c r="J13" s="30"/>
      <c r="K13" s="69"/>
      <c r="L13" s="69"/>
      <c r="M13" s="23"/>
      <c r="N13" s="67"/>
      <c r="O13" s="118"/>
      <c r="P13" s="71"/>
      <c r="Q13" s="100"/>
      <c r="R13" s="9"/>
      <c r="S13" s="9"/>
      <c r="T13" s="101"/>
      <c r="U13" s="69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116"/>
      <c r="C14" s="22"/>
      <c r="D14" s="28"/>
      <c r="E14" s="24"/>
      <c r="F14" s="24"/>
      <c r="G14" s="30"/>
      <c r="H14" s="26"/>
      <c r="I14" s="23"/>
      <c r="J14" s="30"/>
      <c r="K14" s="20"/>
      <c r="L14" s="20"/>
      <c r="M14" s="23"/>
      <c r="N14" s="67"/>
      <c r="O14" s="68"/>
      <c r="P14" s="9"/>
      <c r="Q14" s="108"/>
      <c r="R14" s="9"/>
      <c r="S14" s="9"/>
      <c r="T14" s="101"/>
      <c r="U14" s="105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31"/>
      <c r="B15" s="40"/>
      <c r="C15" s="33"/>
      <c r="D15" s="41"/>
      <c r="E15" s="35"/>
      <c r="F15" s="35"/>
      <c r="G15" s="37"/>
      <c r="H15" s="38"/>
      <c r="I15" s="72"/>
      <c r="J15" s="37"/>
      <c r="K15" s="74"/>
      <c r="L15" s="74"/>
      <c r="M15" s="72"/>
      <c r="N15" s="75"/>
      <c r="O15" s="78"/>
      <c r="P15" s="79"/>
      <c r="Q15" s="102"/>
      <c r="R15" s="79"/>
      <c r="S15" s="79"/>
      <c r="T15" s="103"/>
      <c r="U15" s="105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31"/>
      <c r="B16" s="39"/>
      <c r="C16" s="33"/>
      <c r="D16" s="42"/>
      <c r="E16" s="35"/>
      <c r="F16" s="35"/>
      <c r="G16" s="43"/>
      <c r="H16" s="38"/>
      <c r="I16" s="72"/>
      <c r="J16" s="72"/>
      <c r="K16" s="31"/>
      <c r="L16" s="31"/>
      <c r="M16" s="72"/>
      <c r="N16" s="75"/>
      <c r="O16" s="72"/>
      <c r="P16" s="75"/>
      <c r="Q16" s="106"/>
      <c r="R16" s="79"/>
      <c r="S16" s="79"/>
      <c r="T16" s="107"/>
      <c r="U16" s="105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44"/>
      <c r="C17" s="22"/>
      <c r="D17" s="45"/>
      <c r="E17" s="46"/>
      <c r="F17" s="47"/>
      <c r="G17" s="48"/>
      <c r="H17" s="49"/>
      <c r="I17" s="23"/>
      <c r="J17" s="23"/>
      <c r="K17" s="23"/>
      <c r="L17" s="23"/>
      <c r="M17" s="23"/>
      <c r="N17" s="67"/>
      <c r="O17" s="23"/>
      <c r="P17" s="67"/>
      <c r="Q17" s="108"/>
      <c r="R17" s="9"/>
      <c r="S17" s="9"/>
      <c r="T17" s="109"/>
      <c r="U17" s="105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44"/>
      <c r="C18" s="22"/>
      <c r="D18" s="45"/>
      <c r="E18" s="24"/>
      <c r="F18" s="24"/>
      <c r="G18" s="48"/>
      <c r="H18" s="50"/>
      <c r="I18" s="23"/>
      <c r="J18" s="23"/>
      <c r="K18" s="46"/>
      <c r="L18" s="46"/>
      <c r="M18" s="23"/>
      <c r="N18" s="67"/>
      <c r="O18" s="23"/>
      <c r="P18" s="67"/>
      <c r="Q18" s="108"/>
      <c r="R18" s="9"/>
      <c r="S18" s="9"/>
      <c r="T18" s="109"/>
      <c r="U18" s="105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44"/>
      <c r="C19" s="51"/>
      <c r="D19" s="45"/>
      <c r="E19" s="46"/>
      <c r="F19" s="47"/>
      <c r="G19" s="48"/>
      <c r="H19" s="49"/>
      <c r="I19" s="23"/>
      <c r="J19" s="23"/>
      <c r="K19" s="23"/>
      <c r="L19" s="23"/>
      <c r="M19" s="23"/>
      <c r="N19" s="67"/>
      <c r="O19" s="23"/>
      <c r="P19" s="67"/>
      <c r="Q19" s="110"/>
      <c r="R19" s="9"/>
      <c r="S19" s="9"/>
      <c r="T19" s="109"/>
      <c r="U19" s="111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4"/>
      <c r="C20" s="22"/>
      <c r="D20" s="45"/>
      <c r="E20" s="24"/>
      <c r="F20" s="24"/>
      <c r="G20" s="48"/>
      <c r="H20" s="50"/>
      <c r="I20" s="23"/>
      <c r="J20" s="23"/>
      <c r="K20" s="23"/>
      <c r="L20" s="23"/>
      <c r="M20" s="23"/>
      <c r="N20" s="67"/>
      <c r="O20" s="23"/>
      <c r="P20" s="67"/>
      <c r="Q20" s="110"/>
      <c r="R20" s="9"/>
      <c r="S20" s="9"/>
      <c r="T20" s="109"/>
      <c r="U20" s="111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4"/>
      <c r="C21" s="22"/>
      <c r="D21" s="45"/>
      <c r="E21" s="24"/>
      <c r="F21" s="24"/>
      <c r="G21" s="48"/>
      <c r="H21" s="50"/>
      <c r="I21" s="23"/>
      <c r="J21" s="23"/>
      <c r="K21" s="23"/>
      <c r="L21" s="23"/>
      <c r="M21" s="23"/>
      <c r="N21" s="67"/>
      <c r="O21" s="23"/>
      <c r="P21" s="67"/>
      <c r="Q21" s="110"/>
      <c r="R21" s="9"/>
      <c r="S21" s="9"/>
      <c r="T21" s="109"/>
      <c r="U21" s="111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1"/>
      <c r="B22" s="52"/>
      <c r="C22" s="33"/>
      <c r="D22" s="42"/>
      <c r="E22" s="35"/>
      <c r="F22" s="35"/>
      <c r="G22" s="53"/>
      <c r="H22" s="54"/>
      <c r="I22" s="72"/>
      <c r="J22" s="72"/>
      <c r="K22" s="72"/>
      <c r="L22" s="72"/>
      <c r="M22" s="72"/>
      <c r="N22" s="75"/>
      <c r="O22" s="72"/>
      <c r="P22" s="75"/>
      <c r="Q22" s="104"/>
      <c r="R22" s="79"/>
      <c r="S22" s="79"/>
      <c r="T22" s="107"/>
      <c r="U22" s="111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1"/>
      <c r="B23" s="52"/>
      <c r="C23" s="33"/>
      <c r="D23" s="42"/>
      <c r="E23" s="35"/>
      <c r="F23" s="35"/>
      <c r="G23" s="53"/>
      <c r="H23" s="54"/>
      <c r="I23" s="72"/>
      <c r="J23" s="72"/>
      <c r="K23" s="72"/>
      <c r="L23" s="72"/>
      <c r="M23" s="72"/>
      <c r="N23" s="75"/>
      <c r="O23" s="72"/>
      <c r="P23" s="75"/>
      <c r="Q23" s="104"/>
      <c r="R23" s="79"/>
      <c r="S23" s="79"/>
      <c r="T23" s="107"/>
      <c r="U23" s="111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1"/>
      <c r="B24" s="52"/>
      <c r="C24" s="33"/>
      <c r="D24" s="42"/>
      <c r="E24" s="35"/>
      <c r="F24" s="35"/>
      <c r="G24" s="53"/>
      <c r="H24" s="54"/>
      <c r="I24" s="72"/>
      <c r="J24" s="72"/>
      <c r="K24" s="72"/>
      <c r="L24" s="72"/>
      <c r="M24" s="72"/>
      <c r="N24" s="75"/>
      <c r="O24" s="72"/>
      <c r="P24" s="75"/>
      <c r="Q24" s="104"/>
      <c r="R24" s="79"/>
      <c r="S24" s="79"/>
      <c r="T24" s="107"/>
      <c r="U24" s="111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58</v>
      </c>
      <c r="B25" s="6"/>
      <c r="C25" s="55">
        <f>SUM(C8:C24)</f>
        <v>377595</v>
      </c>
      <c r="D25" s="56">
        <f>SUM(D8:D24)</f>
        <v>0</v>
      </c>
      <c r="E25" s="57"/>
      <c r="F25" s="57"/>
      <c r="G25" s="57"/>
      <c r="H25" s="55" t="s">
        <v>59</v>
      </c>
      <c r="I25" s="68">
        <f>SUM(I8:I24)</f>
        <v>56639.25</v>
      </c>
      <c r="J25" s="57"/>
      <c r="K25" s="68">
        <f>SUM(K8:K17)</f>
        <v>0</v>
      </c>
      <c r="L25" s="68"/>
      <c r="M25" s="68">
        <f>SUM(M8:M24)</f>
        <v>17304</v>
      </c>
      <c r="N25" s="55" t="s">
        <v>59</v>
      </c>
      <c r="O25" s="68">
        <f>SUM(O8:O24)</f>
        <v>0</v>
      </c>
      <c r="P25" s="55" t="s">
        <v>59</v>
      </c>
      <c r="Q25" s="55" t="s">
        <v>59</v>
      </c>
      <c r="R25" s="55"/>
      <c r="S25" s="55"/>
      <c r="T25" s="68">
        <f>SUM(T8:T24)</f>
        <v>279806.8</v>
      </c>
      <c r="U25" s="112">
        <f>D25+C25-T25-I25-K25-M25-O25</f>
        <v>23844.95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8" t="s">
        <v>60</v>
      </c>
      <c r="B26" s="58"/>
      <c r="C26" s="58" t="s">
        <v>61</v>
      </c>
      <c r="D26" s="58"/>
      <c r="E26" s="58"/>
      <c r="F26" s="59">
        <f>O26</f>
        <v>5302</v>
      </c>
      <c r="G26" s="60"/>
      <c r="H26" s="61" t="s">
        <v>62</v>
      </c>
      <c r="I26" s="80"/>
      <c r="J26" s="80"/>
      <c r="K26" s="80"/>
      <c r="L26" s="80"/>
      <c r="M26" s="81"/>
      <c r="N26" s="58" t="s">
        <v>63</v>
      </c>
      <c r="O26" s="82">
        <v>5302</v>
      </c>
      <c r="P26" s="83"/>
      <c r="Q26" s="83"/>
      <c r="R26" s="83"/>
      <c r="S26" s="83"/>
      <c r="T26" s="83"/>
      <c r="U26" s="113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8"/>
      <c r="B27" s="58"/>
      <c r="C27" s="58" t="s">
        <v>64</v>
      </c>
      <c r="D27" s="58"/>
      <c r="E27" s="58"/>
      <c r="F27" s="59">
        <v>0</v>
      </c>
      <c r="G27" s="60"/>
      <c r="H27" s="62"/>
      <c r="I27" s="84"/>
      <c r="J27" s="84"/>
      <c r="K27" s="84"/>
      <c r="L27" s="84"/>
      <c r="M27" s="85"/>
      <c r="N27" s="58" t="s">
        <v>65</v>
      </c>
      <c r="O27" s="86">
        <f>O26</f>
        <v>5302</v>
      </c>
      <c r="P27" s="87"/>
      <c r="Q27" s="87"/>
      <c r="R27" s="87"/>
      <c r="S27" s="87"/>
      <c r="T27" s="87"/>
      <c r="U27" s="11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3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"/>
  <sheetViews>
    <sheetView tabSelected="1" topLeftCell="G1" workbookViewId="0">
      <selection activeCell="T12" sqref="T12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4"/>
      <c r="J2" s="7"/>
      <c r="K2" s="7"/>
      <c r="L2" s="7"/>
      <c r="M2" s="7"/>
      <c r="N2" s="7"/>
      <c r="O2" s="65" t="s">
        <v>4</v>
      </c>
      <c r="P2" s="65"/>
      <c r="Q2" s="88">
        <v>12197</v>
      </c>
      <c r="R2" s="66" t="s">
        <v>5</v>
      </c>
      <c r="S2" s="66"/>
      <c r="T2" s="89" t="s">
        <v>6</v>
      </c>
      <c r="U2" s="89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7</v>
      </c>
      <c r="B3" s="6"/>
      <c r="C3" s="9">
        <v>2600000</v>
      </c>
      <c r="D3" s="9"/>
      <c r="E3" s="9"/>
      <c r="F3" s="9" t="s">
        <v>8</v>
      </c>
      <c r="G3" s="10" t="s">
        <v>9</v>
      </c>
      <c r="H3" s="6" t="s">
        <v>10</v>
      </c>
      <c r="I3" s="6"/>
      <c r="J3" s="20" t="s">
        <v>11</v>
      </c>
      <c r="K3" s="20"/>
      <c r="L3" s="20"/>
      <c r="M3" s="20"/>
      <c r="N3" s="20"/>
      <c r="O3" s="6" t="s">
        <v>12</v>
      </c>
      <c r="P3" s="6"/>
      <c r="Q3" s="20" t="s">
        <v>13</v>
      </c>
      <c r="R3" s="90" t="s">
        <v>14</v>
      </c>
      <c r="S3" s="91"/>
      <c r="T3" s="92" t="s">
        <v>15</v>
      </c>
      <c r="U3" s="92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16</v>
      </c>
      <c r="B4" s="6"/>
      <c r="C4" s="9">
        <v>1258650.19</v>
      </c>
      <c r="D4" s="9"/>
      <c r="E4" s="9"/>
      <c r="F4" s="9" t="s">
        <v>17</v>
      </c>
      <c r="G4" s="11"/>
      <c r="H4" s="6" t="s">
        <v>18</v>
      </c>
      <c r="I4" s="6"/>
      <c r="J4" s="20" t="s">
        <v>19</v>
      </c>
      <c r="K4" s="20"/>
      <c r="L4" s="20"/>
      <c r="M4" s="20"/>
      <c r="N4" s="20"/>
      <c r="O4" s="6" t="s">
        <v>20</v>
      </c>
      <c r="P4" s="6"/>
      <c r="Q4" s="67" t="s">
        <v>21</v>
      </c>
      <c r="R4" s="9" t="s">
        <v>22</v>
      </c>
      <c r="S4" s="67" t="s">
        <v>23</v>
      </c>
      <c r="T4" s="93" t="s">
        <v>24</v>
      </c>
      <c r="U4" s="94" t="s">
        <v>23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25</v>
      </c>
      <c r="B5" s="12" t="s">
        <v>26</v>
      </c>
      <c r="C5" s="13"/>
      <c r="D5" s="13"/>
      <c r="E5" s="13"/>
      <c r="F5" s="14"/>
      <c r="G5" s="15" t="s">
        <v>27</v>
      </c>
      <c r="H5" s="12" t="s">
        <v>26</v>
      </c>
      <c r="I5" s="13"/>
      <c r="J5" s="14"/>
      <c r="K5" s="12" t="s">
        <v>28</v>
      </c>
      <c r="L5" s="13"/>
      <c r="M5" s="12" t="s">
        <v>29</v>
      </c>
      <c r="N5" s="14"/>
      <c r="O5" s="12" t="s">
        <v>30</v>
      </c>
      <c r="P5" s="14"/>
      <c r="Q5" s="95" t="s">
        <v>31</v>
      </c>
      <c r="R5" s="96"/>
      <c r="S5" s="96"/>
      <c r="T5" s="93" t="s">
        <v>32</v>
      </c>
      <c r="U5" s="97" t="s">
        <v>33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34</v>
      </c>
      <c r="C6" s="17"/>
      <c r="D6" s="17"/>
      <c r="E6" s="17"/>
      <c r="F6" s="18"/>
      <c r="G6" s="6"/>
      <c r="H6" s="16" t="s">
        <v>35</v>
      </c>
      <c r="I6" s="17"/>
      <c r="J6" s="18"/>
      <c r="K6" s="16" t="s">
        <v>36</v>
      </c>
      <c r="L6" s="17"/>
      <c r="M6" s="16" t="s">
        <v>37</v>
      </c>
      <c r="N6" s="18"/>
      <c r="O6" s="16" t="s">
        <v>38</v>
      </c>
      <c r="P6" s="18"/>
      <c r="Q6" s="98" t="s">
        <v>39</v>
      </c>
      <c r="R6" s="99"/>
      <c r="S6" s="99"/>
      <c r="T6" s="93"/>
      <c r="U6" s="97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9" t="s">
        <v>45</v>
      </c>
      <c r="H7" s="6" t="s">
        <v>46</v>
      </c>
      <c r="I7" s="9" t="s">
        <v>47</v>
      </c>
      <c r="J7" s="9" t="s">
        <v>48</v>
      </c>
      <c r="K7" s="66" t="s">
        <v>47</v>
      </c>
      <c r="L7" s="66" t="s">
        <v>48</v>
      </c>
      <c r="M7" s="9" t="s">
        <v>47</v>
      </c>
      <c r="N7" s="6" t="s">
        <v>48</v>
      </c>
      <c r="O7" s="6" t="s">
        <v>47</v>
      </c>
      <c r="P7" s="6" t="s">
        <v>48</v>
      </c>
      <c r="Q7" s="9" t="s">
        <v>49</v>
      </c>
      <c r="R7" s="9" t="s">
        <v>50</v>
      </c>
      <c r="S7" s="9" t="s">
        <v>51</v>
      </c>
      <c r="T7" s="93"/>
      <c r="U7" s="97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44095</v>
      </c>
      <c r="C8" s="22">
        <v>377595</v>
      </c>
      <c r="D8" s="23"/>
      <c r="E8" s="24" t="s">
        <v>52</v>
      </c>
      <c r="F8" s="25" t="s">
        <v>53</v>
      </c>
      <c r="G8" s="23"/>
      <c r="H8" s="26">
        <v>0.15</v>
      </c>
      <c r="I8" s="23">
        <f>C8*H8</f>
        <v>56639.25</v>
      </c>
      <c r="J8" s="46" t="s">
        <v>54</v>
      </c>
      <c r="K8" s="20">
        <v>0</v>
      </c>
      <c r="L8" s="20"/>
      <c r="M8" s="23">
        <v>100</v>
      </c>
      <c r="N8" s="67" t="s">
        <v>55</v>
      </c>
      <c r="O8" s="68"/>
      <c r="P8" s="9"/>
      <c r="Q8" s="100" t="s">
        <v>56</v>
      </c>
      <c r="R8" s="9">
        <v>850000</v>
      </c>
      <c r="S8" s="9">
        <v>377595</v>
      </c>
      <c r="T8" s="101">
        <v>255000</v>
      </c>
      <c r="U8" s="69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/>
      <c r="B9" s="21"/>
      <c r="C9" s="27"/>
      <c r="D9" s="28"/>
      <c r="E9" s="24"/>
      <c r="F9" s="24"/>
      <c r="G9" s="29"/>
      <c r="H9" s="26"/>
      <c r="I9" s="23"/>
      <c r="J9" s="46"/>
      <c r="K9" s="69"/>
      <c r="L9" s="69"/>
      <c r="M9" s="23">
        <v>17154</v>
      </c>
      <c r="N9" s="67" t="s">
        <v>57</v>
      </c>
      <c r="O9" s="68"/>
      <c r="P9" s="9"/>
      <c r="Q9" s="100"/>
      <c r="R9" s="9"/>
      <c r="S9" s="9"/>
      <c r="T9" s="101"/>
      <c r="U9" s="69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2</v>
      </c>
      <c r="B10" s="21">
        <v>44104</v>
      </c>
      <c r="C10" s="22"/>
      <c r="D10" s="28"/>
      <c r="E10" s="24"/>
      <c r="F10" s="24"/>
      <c r="G10" s="29"/>
      <c r="H10" s="26"/>
      <c r="I10" s="23"/>
      <c r="J10" s="30"/>
      <c r="K10" s="20"/>
      <c r="L10" s="20"/>
      <c r="M10" s="23">
        <v>50</v>
      </c>
      <c r="N10" s="67" t="s">
        <v>55</v>
      </c>
      <c r="O10" s="68"/>
      <c r="P10" s="9"/>
      <c r="Q10" s="100" t="s">
        <v>67</v>
      </c>
      <c r="R10" s="9">
        <v>65016</v>
      </c>
      <c r="S10" s="9">
        <v>65016</v>
      </c>
      <c r="T10" s="101">
        <v>19504.8</v>
      </c>
      <c r="U10" s="69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8" customHeight="1" spans="1:16384">
      <c r="A11" s="20">
        <v>3</v>
      </c>
      <c r="B11" s="21">
        <v>44161</v>
      </c>
      <c r="C11" s="27"/>
      <c r="D11" s="28"/>
      <c r="E11" s="24"/>
      <c r="F11" s="24"/>
      <c r="G11" s="30"/>
      <c r="H11" s="26"/>
      <c r="I11" s="23"/>
      <c r="J11" s="46"/>
      <c r="K11" s="69"/>
      <c r="L11" s="69"/>
      <c r="M11" s="23"/>
      <c r="N11" s="67"/>
      <c r="O11" s="70"/>
      <c r="P11" s="71"/>
      <c r="Q11" s="100" t="s">
        <v>68</v>
      </c>
      <c r="R11" s="9"/>
      <c r="S11" s="9"/>
      <c r="T11" s="101">
        <v>5302</v>
      </c>
      <c r="U11" s="69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2" customHeight="1" spans="1:16384">
      <c r="A12" s="31">
        <v>4</v>
      </c>
      <c r="B12" s="32">
        <v>44452</v>
      </c>
      <c r="C12" s="33">
        <v>503460.08</v>
      </c>
      <c r="D12" s="34"/>
      <c r="E12" s="35" t="s">
        <v>69</v>
      </c>
      <c r="F12" s="36" t="s">
        <v>70</v>
      </c>
      <c r="G12" s="37"/>
      <c r="H12" s="38">
        <v>0.15</v>
      </c>
      <c r="I12" s="72">
        <v>75519.01</v>
      </c>
      <c r="J12" s="73" t="s">
        <v>54</v>
      </c>
      <c r="K12" s="31">
        <v>21096.92</v>
      </c>
      <c r="L12" s="74" t="s">
        <v>71</v>
      </c>
      <c r="M12" s="72">
        <v>150</v>
      </c>
      <c r="N12" s="75" t="s">
        <v>55</v>
      </c>
      <c r="O12" s="76"/>
      <c r="P12" s="77"/>
      <c r="Q12" s="102" t="s">
        <v>56</v>
      </c>
      <c r="R12" s="79">
        <v>850000</v>
      </c>
      <c r="S12" s="79">
        <v>637623.7</v>
      </c>
      <c r="T12" s="103">
        <v>382623.7</v>
      </c>
      <c r="U12" s="69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31"/>
      <c r="B13" s="39"/>
      <c r="C13" s="33"/>
      <c r="D13" s="34"/>
      <c r="E13" s="35"/>
      <c r="F13" s="35"/>
      <c r="G13" s="37"/>
      <c r="H13" s="38"/>
      <c r="I13" s="72"/>
      <c r="J13" s="37"/>
      <c r="K13" s="31"/>
      <c r="M13" s="72"/>
      <c r="N13" s="75"/>
      <c r="O13" s="78"/>
      <c r="P13" s="79"/>
      <c r="Q13" s="104" t="s">
        <v>67</v>
      </c>
      <c r="R13" s="79">
        <v>65016</v>
      </c>
      <c r="S13" s="79">
        <v>65016</v>
      </c>
      <c r="T13" s="103">
        <v>45511.2</v>
      </c>
      <c r="U13" s="105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2" customHeight="1" spans="1:16384">
      <c r="A14" s="31"/>
      <c r="B14" s="40"/>
      <c r="C14" s="33"/>
      <c r="D14" s="41"/>
      <c r="E14" s="35"/>
      <c r="F14" s="35"/>
      <c r="G14" s="37"/>
      <c r="H14" s="38"/>
      <c r="I14" s="72"/>
      <c r="J14" s="37"/>
      <c r="K14" s="74"/>
      <c r="L14" s="74"/>
      <c r="M14" s="72"/>
      <c r="N14" s="75"/>
      <c r="O14" s="78"/>
      <c r="P14" s="79"/>
      <c r="Q14" s="102"/>
      <c r="R14" s="79"/>
      <c r="S14" s="79"/>
      <c r="T14" s="103"/>
      <c r="U14" s="105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29" customHeight="1" spans="1:16384">
      <c r="A15" s="31"/>
      <c r="B15" s="39"/>
      <c r="C15" s="33"/>
      <c r="D15" s="42"/>
      <c r="E15" s="35"/>
      <c r="F15" s="35"/>
      <c r="G15" s="43"/>
      <c r="H15" s="38"/>
      <c r="I15" s="72"/>
      <c r="J15" s="72"/>
      <c r="K15" s="31"/>
      <c r="L15" s="31"/>
      <c r="M15" s="72"/>
      <c r="N15" s="75"/>
      <c r="O15" s="72"/>
      <c r="P15" s="75"/>
      <c r="Q15" s="106"/>
      <c r="R15" s="79"/>
      <c r="S15" s="79"/>
      <c r="T15" s="107"/>
      <c r="U15" s="105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hidden="1" customHeight="1" spans="1:16384">
      <c r="A16" s="20"/>
      <c r="B16" s="44"/>
      <c r="C16" s="22"/>
      <c r="D16" s="45"/>
      <c r="E16" s="46"/>
      <c r="F16" s="47"/>
      <c r="G16" s="48"/>
      <c r="H16" s="49"/>
      <c r="I16" s="23"/>
      <c r="J16" s="23"/>
      <c r="K16" s="23"/>
      <c r="L16" s="23"/>
      <c r="M16" s="23"/>
      <c r="N16" s="67"/>
      <c r="O16" s="23"/>
      <c r="P16" s="67"/>
      <c r="Q16" s="108"/>
      <c r="R16" s="9"/>
      <c r="S16" s="9"/>
      <c r="T16" s="109"/>
      <c r="U16" s="105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44"/>
      <c r="C17" s="22"/>
      <c r="D17" s="45"/>
      <c r="E17" s="24"/>
      <c r="F17" s="24"/>
      <c r="G17" s="48"/>
      <c r="H17" s="50"/>
      <c r="I17" s="23"/>
      <c r="J17" s="23"/>
      <c r="K17" s="46"/>
      <c r="L17" s="46"/>
      <c r="M17" s="23"/>
      <c r="N17" s="67"/>
      <c r="O17" s="23"/>
      <c r="P17" s="67"/>
      <c r="Q17" s="108"/>
      <c r="R17" s="9"/>
      <c r="S17" s="9"/>
      <c r="T17" s="109"/>
      <c r="U17" s="105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31" hidden="1" customHeight="1" spans="1:16384">
      <c r="A18" s="20"/>
      <c r="B18" s="44"/>
      <c r="C18" s="51"/>
      <c r="D18" s="45"/>
      <c r="E18" s="46"/>
      <c r="F18" s="47"/>
      <c r="G18" s="48"/>
      <c r="H18" s="49"/>
      <c r="I18" s="23"/>
      <c r="J18" s="23"/>
      <c r="K18" s="23"/>
      <c r="L18" s="23"/>
      <c r="M18" s="23"/>
      <c r="N18" s="67"/>
      <c r="O18" s="23"/>
      <c r="P18" s="67"/>
      <c r="Q18" s="110"/>
      <c r="R18" s="9"/>
      <c r="S18" s="9"/>
      <c r="T18" s="109"/>
      <c r="U18" s="111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44"/>
      <c r="C19" s="22"/>
      <c r="D19" s="45"/>
      <c r="E19" s="24"/>
      <c r="F19" s="24"/>
      <c r="G19" s="48"/>
      <c r="H19" s="50"/>
      <c r="I19" s="23"/>
      <c r="J19" s="23"/>
      <c r="K19" s="23"/>
      <c r="L19" s="23"/>
      <c r="M19" s="23"/>
      <c r="N19" s="67"/>
      <c r="O19" s="23"/>
      <c r="P19" s="67"/>
      <c r="Q19" s="110"/>
      <c r="R19" s="9"/>
      <c r="S19" s="9"/>
      <c r="T19" s="109"/>
      <c r="U19" s="111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4"/>
      <c r="C20" s="22"/>
      <c r="D20" s="45"/>
      <c r="E20" s="24"/>
      <c r="F20" s="24"/>
      <c r="G20" s="48"/>
      <c r="H20" s="50"/>
      <c r="I20" s="23"/>
      <c r="J20" s="23"/>
      <c r="K20" s="23"/>
      <c r="L20" s="23"/>
      <c r="M20" s="23"/>
      <c r="N20" s="67"/>
      <c r="O20" s="23"/>
      <c r="P20" s="67"/>
      <c r="Q20" s="110"/>
      <c r="R20" s="9"/>
      <c r="S20" s="9"/>
      <c r="T20" s="109"/>
      <c r="U20" s="111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31"/>
      <c r="B21" s="52"/>
      <c r="C21" s="33"/>
      <c r="D21" s="42"/>
      <c r="E21" s="35"/>
      <c r="F21" s="35"/>
      <c r="G21" s="53"/>
      <c r="H21" s="54"/>
      <c r="I21" s="72"/>
      <c r="J21" s="72"/>
      <c r="K21" s="72"/>
      <c r="L21" s="72"/>
      <c r="M21" s="72"/>
      <c r="N21" s="75"/>
      <c r="O21" s="72"/>
      <c r="P21" s="75"/>
      <c r="Q21" s="104"/>
      <c r="R21" s="79"/>
      <c r="S21" s="79"/>
      <c r="T21" s="107"/>
      <c r="U21" s="111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1"/>
      <c r="B22" s="52"/>
      <c r="C22" s="33"/>
      <c r="D22" s="42"/>
      <c r="E22" s="35"/>
      <c r="F22" s="35"/>
      <c r="G22" s="53"/>
      <c r="H22" s="54"/>
      <c r="I22" s="72"/>
      <c r="J22" s="72"/>
      <c r="K22" s="72"/>
      <c r="L22" s="72"/>
      <c r="M22" s="72"/>
      <c r="N22" s="75"/>
      <c r="O22" s="72"/>
      <c r="P22" s="75"/>
      <c r="Q22" s="104"/>
      <c r="R22" s="79"/>
      <c r="S22" s="79"/>
      <c r="T22" s="107"/>
      <c r="U22" s="111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1"/>
      <c r="B23" s="52"/>
      <c r="C23" s="33"/>
      <c r="D23" s="42"/>
      <c r="E23" s="35"/>
      <c r="F23" s="35"/>
      <c r="G23" s="53"/>
      <c r="H23" s="54"/>
      <c r="I23" s="72"/>
      <c r="J23" s="72"/>
      <c r="K23" s="72"/>
      <c r="L23" s="72"/>
      <c r="M23" s="72"/>
      <c r="N23" s="75"/>
      <c r="O23" s="72"/>
      <c r="P23" s="75"/>
      <c r="Q23" s="104"/>
      <c r="R23" s="79"/>
      <c r="S23" s="79"/>
      <c r="T23" s="107"/>
      <c r="U23" s="111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0" customHeight="1" spans="1:16384">
      <c r="A24" s="6" t="s">
        <v>58</v>
      </c>
      <c r="B24" s="6"/>
      <c r="C24" s="55">
        <f>SUM(C8:C23)</f>
        <v>881055.08</v>
      </c>
      <c r="D24" s="56">
        <f>SUM(D8:D23)</f>
        <v>0</v>
      </c>
      <c r="E24" s="57"/>
      <c r="F24" s="57"/>
      <c r="G24" s="57"/>
      <c r="H24" s="55" t="s">
        <v>59</v>
      </c>
      <c r="I24" s="68">
        <f>SUM(I8:I23)</f>
        <v>132158.26</v>
      </c>
      <c r="J24" s="57"/>
      <c r="K24" s="68">
        <f>SUM(K8:K16)</f>
        <v>21096.92</v>
      </c>
      <c r="L24" s="68"/>
      <c r="M24" s="68">
        <f>SUM(M8:M23)</f>
        <v>17454</v>
      </c>
      <c r="N24" s="55" t="s">
        <v>59</v>
      </c>
      <c r="O24" s="68">
        <f>SUM(O8:O23)</f>
        <v>0</v>
      </c>
      <c r="P24" s="55" t="s">
        <v>59</v>
      </c>
      <c r="Q24" s="55" t="s">
        <v>59</v>
      </c>
      <c r="R24" s="55"/>
      <c r="S24" s="55"/>
      <c r="T24" s="68">
        <f>SUM(T8:T23)</f>
        <v>707941.7</v>
      </c>
      <c r="U24" s="112">
        <f>D24+C24-T24-I24-K24-M24-O24</f>
        <v>2404.2</v>
      </c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58" t="s">
        <v>60</v>
      </c>
      <c r="B25" s="58"/>
      <c r="C25" s="58" t="s">
        <v>61</v>
      </c>
      <c r="D25" s="58"/>
      <c r="E25" s="58"/>
      <c r="F25" s="59">
        <f>O25</f>
        <v>428134.9</v>
      </c>
      <c r="G25" s="60"/>
      <c r="H25" s="61" t="s">
        <v>62</v>
      </c>
      <c r="I25" s="80"/>
      <c r="J25" s="80"/>
      <c r="K25" s="80"/>
      <c r="L25" s="80"/>
      <c r="M25" s="81"/>
      <c r="N25" s="58" t="s">
        <v>63</v>
      </c>
      <c r="O25" s="82">
        <f>T12+T13</f>
        <v>428134.9</v>
      </c>
      <c r="P25" s="83"/>
      <c r="Q25" s="83"/>
      <c r="R25" s="83"/>
      <c r="S25" s="83"/>
      <c r="T25" s="83"/>
      <c r="U25" s="113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8"/>
      <c r="B26" s="58"/>
      <c r="C26" s="58" t="s">
        <v>64</v>
      </c>
      <c r="D26" s="58"/>
      <c r="E26" s="58"/>
      <c r="F26" s="59">
        <v>0</v>
      </c>
      <c r="G26" s="60"/>
      <c r="H26" s="62"/>
      <c r="I26" s="84"/>
      <c r="J26" s="84"/>
      <c r="K26" s="84"/>
      <c r="L26" s="84"/>
      <c r="M26" s="85"/>
      <c r="N26" s="58" t="s">
        <v>65</v>
      </c>
      <c r="O26" s="86">
        <f>O25</f>
        <v>428134.9</v>
      </c>
      <c r="P26" s="87"/>
      <c r="Q26" s="87"/>
      <c r="R26" s="87"/>
      <c r="S26" s="87"/>
      <c r="T26" s="87"/>
      <c r="U26" s="11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spans="2:16384">
      <c r="B27" s="2"/>
      <c r="E27" s="3"/>
      <c r="F27" s="3"/>
      <c r="G27" s="3"/>
      <c r="I27" s="3"/>
      <c r="J27" s="3"/>
      <c r="M27" s="3"/>
      <c r="T27" s="3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63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4:B24"/>
    <mergeCell ref="C25:E25"/>
    <mergeCell ref="F25:G25"/>
    <mergeCell ref="O25:U25"/>
    <mergeCell ref="C26:E26"/>
    <mergeCell ref="F26:G26"/>
    <mergeCell ref="O26:U26"/>
    <mergeCell ref="A5:A7"/>
    <mergeCell ref="T5:T7"/>
    <mergeCell ref="U5:U7"/>
    <mergeCell ref="A25:B26"/>
    <mergeCell ref="H25:M26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1-1</vt:lpstr>
      <vt:lpstr>1-2</vt:lpstr>
      <vt:lpstr>1-3</vt:lpstr>
      <vt:lpstr>2-1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朱敏</cp:lastModifiedBy>
  <dcterms:created xsi:type="dcterms:W3CDTF">2017-01-11T04:48:00Z</dcterms:created>
  <dcterms:modified xsi:type="dcterms:W3CDTF">2021-09-16T07:31:01Z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1A390ACFD0BF4B20BA0DED5C257CCDEA</vt:lpwstr>
  </property>
</Properties>
</file>