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8"/>
  </bookViews>
  <sheets>
    <sheet name="第一次" sheetId="7" r:id="rId1"/>
    <sheet name="第二次" sheetId="8" r:id="rId2"/>
    <sheet name="第三次" sheetId="9" r:id="rId3"/>
    <sheet name="第四次" sheetId="10" r:id="rId4"/>
    <sheet name="第五次" sheetId="11" r:id="rId5"/>
    <sheet name="第六次" sheetId="12" r:id="rId6"/>
    <sheet name="第七次" sheetId="13" r:id="rId7"/>
    <sheet name="第八次" sheetId="14" r:id="rId8"/>
    <sheet name="第九次" sheetId="15" r:id="rId9"/>
  </sheets>
  <calcPr calcId="144525"/>
</workbook>
</file>

<file path=xl/sharedStrings.xml><?xml version="1.0" encoding="utf-8"?>
<sst xmlns="http://schemas.openxmlformats.org/spreadsheetml/2006/main" count="863" uniqueCount="74">
  <si>
    <t xml:space="preserve">工程款支付证书 </t>
  </si>
  <si>
    <t>工程名称</t>
  </si>
  <si>
    <t>合肥市排水办2020年排水设施养护巡查应急服务（第2包）续签</t>
  </si>
  <si>
    <t>建设单位</t>
  </si>
  <si>
    <t>合肥市排水办</t>
  </si>
  <si>
    <t>ERP编号</t>
  </si>
  <si>
    <t>档案编号</t>
  </si>
  <si>
    <t>2020001</t>
  </si>
  <si>
    <t>合同金额</t>
  </si>
  <si>
    <t>中标时间</t>
  </si>
  <si>
    <t>已提供工程资料</t>
  </si>
  <si>
    <t>中标通知书、施工合同、内部承包协议</t>
  </si>
  <si>
    <t>保存地址</t>
  </si>
  <si>
    <t>庐江</t>
  </si>
  <si>
    <t>责任单位</t>
  </si>
  <si>
    <t>东部大区</t>
  </si>
  <si>
    <t>决算金额</t>
  </si>
  <si>
    <t>决算时间</t>
  </si>
  <si>
    <t>项目部印章</t>
  </si>
  <si>
    <t>无</t>
  </si>
  <si>
    <t>施工人</t>
  </si>
  <si>
    <t>邰贺胜13866661033</t>
  </si>
  <si>
    <t>区域责任人</t>
  </si>
  <si>
    <t>施迎东</t>
  </si>
  <si>
    <t>省办负责人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</si>
  <si>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</si>
  <si>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</si>
  <si>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</si>
  <si>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</si>
  <si>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</si>
  <si>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</si>
  <si>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</si>
  <si>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</si>
  <si>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</si>
  <si>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</si>
  <si>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</si>
  <si>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</si>
  <si>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</si>
  <si>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</si>
  <si>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</si>
  <si>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</si>
  <si>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</si>
  <si>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</si>
  <si>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</si>
  <si>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</si>
  <si>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</si>
  <si>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</si>
  <si>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</si>
  <si>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</si>
  <si>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</si>
  <si>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</si>
  <si>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</si>
  <si>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中行</t>
  </si>
  <si>
    <t>175202745165</t>
  </si>
  <si>
    <t>转账费</t>
  </si>
  <si>
    <t>安徽省晟青劳务有限公司-劳务
开户行：建行合肥钟楼支行营业部
账号：3405 0148 8608 0000 2554 7</t>
  </si>
  <si>
    <t>税金合作人已转财务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</si>
  <si>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</si>
  <si>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</si>
  <si>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</si>
  <si>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</si>
  <si>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</si>
  <si>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</si>
  <si>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</si>
  <si>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</si>
  <si>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壹拾玖万肆仟陆佰贰拾陆元整</t>
  </si>
  <si>
    <t>安徽省晟青劳务有限公司-劳务
开户行：建行合肥钟楼支行营业部
账号：3405 0148 8608 0000 2547</t>
  </si>
  <si>
    <t>壹拾玖万玖仟壹佰捌拾肆元叁角伍分</t>
  </si>
  <si>
    <t>175 257 190 682</t>
  </si>
  <si>
    <t>贰拾万零陆仟壹佰捌拾玖元陆角伍分</t>
  </si>
  <si>
    <t>贰拾贰万肆仟零捌拾壹元玖角伍分</t>
  </si>
  <si>
    <t>贰拾叁万柒仟玖佰叁拾壹元零伍分</t>
  </si>
  <si>
    <t>全部管理费</t>
  </si>
  <si>
    <t>安徽恒美博人力资源有限公司-劳务
开户行：徽商银行滁州丰乐路支行
账号：2410 1010 2100 0649 116</t>
  </si>
</sst>
</file>

<file path=xl/styles.xml><?xml version="1.0" encoding="utf-8"?>
<styleSheet xmlns="http://schemas.openxmlformats.org/spreadsheetml/2006/main">
  <numFmts count="12">
    <numFmt numFmtId="176" formatCode="#,##0.0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7" formatCode="yy/m/d;@"/>
    <numFmt numFmtId="178" formatCode="yyyy&quot;年&quot;m&quot;月&quot;d&quot;日&quot;;@"/>
    <numFmt numFmtId="179" formatCode="0.00_ "/>
    <numFmt numFmtId="180" formatCode="0.0%"/>
    <numFmt numFmtId="181" formatCode="0.00_);[Red]\(0.00\)"/>
    <numFmt numFmtId="182" formatCode="#,##0_ "/>
    <numFmt numFmtId="183" formatCode="[DBNum2][$RMB]General;[Red][DBNum2][$RMB]General"/>
  </numFmts>
  <fonts count="37">
    <font>
      <sz val="11"/>
      <name val="宋体"/>
      <charset val="134"/>
    </font>
    <font>
      <sz val="9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11"/>
      <color rgb="FF000000"/>
      <name val="宋体"/>
      <charset val="134"/>
    </font>
    <font>
      <sz val="10"/>
      <name val="宋体"/>
      <charset val="134"/>
    </font>
    <font>
      <sz val="8"/>
      <name val="宋体"/>
      <charset val="134"/>
    </font>
    <font>
      <sz val="9"/>
      <color rgb="FFFF0000"/>
      <name val="宋体"/>
      <charset val="134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b/>
      <sz val="9"/>
      <name val="Arial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9"/>
      <color rgb="FFFF0000"/>
      <name val="宋体"/>
      <charset val="134"/>
    </font>
    <font>
      <sz val="8"/>
      <color rgb="FFFF0000"/>
      <name val="宋体"/>
      <charset val="134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0" fillId="7" borderId="12" applyNumberFormat="0" applyAlignment="0" applyProtection="0">
      <alignment vertical="center"/>
    </xf>
    <xf numFmtId="44" fontId="5" fillId="0" borderId="0">
      <protection locked="0"/>
    </xf>
    <xf numFmtId="41" fontId="16" fillId="0" borderId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16" borderId="14" applyNumberFormat="0" applyFont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5" fillId="0" borderId="0">
      <protection locked="0"/>
    </xf>
    <xf numFmtId="0" fontId="30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1" fillId="8" borderId="13" applyNumberFormat="0" applyAlignment="0" applyProtection="0">
      <alignment vertical="center"/>
    </xf>
    <xf numFmtId="0" fontId="33" fillId="8" borderId="12" applyNumberFormat="0" applyAlignment="0" applyProtection="0">
      <alignment vertical="center"/>
    </xf>
    <xf numFmtId="0" fontId="34" fillId="23" borderId="18" applyNumberFormat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36" fillId="0" borderId="0">
      <protection locked="0"/>
    </xf>
  </cellStyleXfs>
  <cellXfs count="131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177" fontId="1" fillId="2" borderId="0" xfId="50" applyNumberFormat="1" applyFont="1" applyFill="1" applyBorder="1" applyAlignment="1" applyProtection="1">
      <alignment horizontal="center" vertical="center"/>
    </xf>
    <xf numFmtId="176" fontId="1" fillId="2" borderId="0" xfId="50" applyNumberFormat="1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2" fillId="2" borderId="1" xfId="50" applyFont="1" applyFill="1" applyBorder="1" applyAlignment="1" applyProtection="1">
      <alignment horizontal="center" vertical="center"/>
    </xf>
    <xf numFmtId="0" fontId="3" fillId="2" borderId="2" xfId="50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 shrinkToFit="1"/>
    </xf>
    <xf numFmtId="0" fontId="4" fillId="2" borderId="3" xfId="50" applyFont="1" applyFill="1" applyBorder="1" applyAlignment="1" applyProtection="1">
      <alignment horizontal="center" vertical="center" shrinkToFit="1"/>
    </xf>
    <xf numFmtId="176" fontId="3" fillId="2" borderId="2" xfId="50" applyNumberFormat="1" applyFont="1" applyFill="1" applyBorder="1" applyAlignment="1" applyProtection="1">
      <alignment horizontal="center" vertical="center" wrapText="1"/>
    </xf>
    <xf numFmtId="178" fontId="3" fillId="2" borderId="4" xfId="50" applyNumberFormat="1" applyFont="1" applyFill="1" applyBorder="1" applyAlignment="1" applyProtection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right" vertical="center" wrapText="1"/>
    </xf>
    <xf numFmtId="176" fontId="1" fillId="2" borderId="4" xfId="50" applyNumberFormat="1" applyFont="1" applyFill="1" applyBorder="1" applyAlignment="1" applyProtection="1">
      <alignment horizontal="center" vertical="center" wrapText="1"/>
    </xf>
    <xf numFmtId="0" fontId="3" fillId="3" borderId="3" xfId="50" applyFont="1" applyFill="1" applyBorder="1" applyAlignment="1" applyProtection="1">
      <alignment horizontal="center" vertical="center" wrapText="1"/>
    </xf>
    <xf numFmtId="0" fontId="3" fillId="3" borderId="5" xfId="50" applyFont="1" applyFill="1" applyBorder="1" applyAlignment="1" applyProtection="1">
      <alignment horizontal="center" vertical="center" wrapText="1"/>
    </xf>
    <xf numFmtId="0" fontId="3" fillId="3" borderId="4" xfId="50" applyFont="1" applyFill="1" applyBorder="1" applyAlignment="1" applyProtection="1">
      <alignment horizontal="center" vertical="center" wrapText="1"/>
    </xf>
    <xf numFmtId="0" fontId="3" fillId="3" borderId="2" xfId="50" applyFont="1" applyFill="1" applyBorder="1" applyAlignment="1" applyProtection="1">
      <alignment horizontal="center" vertical="center" wrapText="1"/>
    </xf>
    <xf numFmtId="0" fontId="3" fillId="2" borderId="3" xfId="50" applyFont="1" applyFill="1" applyBorder="1" applyAlignment="1" applyProtection="1">
      <alignment horizontal="center" vertical="center" wrapText="1"/>
    </xf>
    <xf numFmtId="0" fontId="3" fillId="2" borderId="5" xfId="50" applyFont="1" applyFill="1" applyBorder="1" applyAlignment="1" applyProtection="1">
      <alignment horizontal="center" vertical="center" wrapText="1"/>
    </xf>
    <xf numFmtId="0" fontId="3" fillId="2" borderId="4" xfId="50" applyFont="1" applyFill="1" applyBorder="1" applyAlignment="1" applyProtection="1">
      <alignment horizontal="center" vertical="center" wrapText="1"/>
    </xf>
    <xf numFmtId="177" fontId="3" fillId="2" borderId="2" xfId="50" applyNumberFormat="1" applyFont="1" applyFill="1" applyBorder="1" applyAlignment="1" applyProtection="1">
      <alignment horizontal="center" vertical="center" wrapText="1"/>
    </xf>
    <xf numFmtId="0" fontId="1" fillId="2" borderId="2" xfId="50" applyFont="1" applyFill="1" applyBorder="1" applyAlignment="1" applyProtection="1">
      <alignment horizontal="center" vertical="center" wrapText="1"/>
    </xf>
    <xf numFmtId="178" fontId="5" fillId="0" borderId="2" xfId="0" applyNumberFormat="1" applyFont="1" applyFill="1" applyBorder="1" applyAlignment="1">
      <alignment horizontal="center" vertical="center"/>
    </xf>
    <xf numFmtId="176" fontId="6" fillId="2" borderId="4" xfId="50" applyNumberFormat="1" applyFont="1" applyFill="1" applyBorder="1" applyAlignment="1" applyProtection="1">
      <alignment horizontal="right" vertical="center" shrinkToFit="1"/>
    </xf>
    <xf numFmtId="176" fontId="1" fillId="2" borderId="2" xfId="50" applyNumberFormat="1" applyFont="1" applyFill="1" applyBorder="1" applyAlignment="1" applyProtection="1">
      <alignment horizontal="right" vertical="center" shrinkToFit="1"/>
    </xf>
    <xf numFmtId="179" fontId="5" fillId="0" borderId="2" xfId="0" applyNumberFormat="1" applyFont="1" applyFill="1" applyBorder="1" applyAlignment="1">
      <alignment horizontal="center" vertical="center"/>
    </xf>
    <xf numFmtId="180" fontId="1" fillId="2" borderId="2" xfId="19" applyNumberFormat="1" applyFont="1" applyFill="1" applyBorder="1" applyAlignment="1" applyProtection="1">
      <alignment horizontal="center" vertical="center" wrapText="1"/>
    </xf>
    <xf numFmtId="176" fontId="1" fillId="2" borderId="4" xfId="50" applyNumberFormat="1" applyFont="1" applyFill="1" applyBorder="1" applyAlignment="1" applyProtection="1">
      <alignment horizontal="right" vertical="center" shrinkToFit="1"/>
    </xf>
    <xf numFmtId="179" fontId="5" fillId="0" borderId="2" xfId="0" applyNumberFormat="1" applyFont="1" applyFill="1" applyBorder="1" applyAlignment="1">
      <alignment vertical="center"/>
    </xf>
    <xf numFmtId="176" fontId="1" fillId="2" borderId="2" xfId="50" applyNumberFormat="1" applyFont="1" applyFill="1" applyBorder="1" applyAlignment="1" applyProtection="1">
      <alignment vertical="center" shrinkToFit="1"/>
    </xf>
    <xf numFmtId="178" fontId="0" fillId="0" borderId="2" xfId="0" applyNumberFormat="1" applyFont="1" applyFill="1" applyBorder="1" applyAlignment="1">
      <alignment horizontal="center" vertical="center"/>
    </xf>
    <xf numFmtId="179" fontId="0" fillId="0" borderId="2" xfId="0" applyNumberFormat="1" applyFont="1" applyFill="1" applyBorder="1" applyAlignment="1">
      <alignment vertical="center"/>
    </xf>
    <xf numFmtId="179" fontId="0" fillId="0" borderId="2" xfId="0" applyNumberFormat="1" applyFont="1" applyFill="1" applyBorder="1" applyAlignment="1">
      <alignment horizontal="center" vertical="center"/>
    </xf>
    <xf numFmtId="176" fontId="1" fillId="2" borderId="2" xfId="50" applyNumberFormat="1" applyFont="1" applyFill="1" applyBorder="1" applyAlignment="1" applyProtection="1">
      <alignment horizontal="left" vertical="center" wrapText="1" shrinkToFit="1"/>
    </xf>
    <xf numFmtId="178" fontId="0" fillId="0" borderId="6" xfId="0" applyNumberFormat="1" applyFont="1" applyFill="1" applyBorder="1" applyAlignment="1">
      <alignment horizontal="center" vertical="center"/>
    </xf>
    <xf numFmtId="178" fontId="0" fillId="2" borderId="2" xfId="50" applyNumberFormat="1" applyFont="1" applyFill="1" applyBorder="1" applyAlignment="1" applyProtection="1">
      <alignment horizontal="center" vertical="center" shrinkToFit="1"/>
    </xf>
    <xf numFmtId="176" fontId="7" fillId="2" borderId="2" xfId="50" applyNumberFormat="1" applyFont="1" applyFill="1" applyBorder="1" applyAlignment="1" applyProtection="1">
      <alignment horizontal="right" vertical="center" shrinkToFit="1"/>
    </xf>
    <xf numFmtId="179" fontId="1" fillId="2" borderId="2" xfId="4" applyNumberFormat="1" applyFont="1" applyFill="1" applyBorder="1" applyAlignment="1" applyProtection="1">
      <alignment horizontal="center" vertical="center" wrapText="1"/>
    </xf>
    <xf numFmtId="178" fontId="6" fillId="2" borderId="2" xfId="50" applyNumberFormat="1" applyFont="1" applyFill="1" applyBorder="1" applyAlignment="1" applyProtection="1">
      <alignment horizontal="center" vertical="center" shrinkToFit="1"/>
    </xf>
    <xf numFmtId="176" fontId="1" fillId="2" borderId="2" xfId="50" applyNumberFormat="1" applyFont="1" applyFill="1" applyBorder="1" applyAlignment="1" applyProtection="1">
      <alignment vertical="center" wrapText="1" shrinkToFit="1"/>
    </xf>
    <xf numFmtId="9" fontId="1" fillId="2" borderId="2" xfId="19" applyNumberFormat="1" applyFont="1" applyFill="1" applyBorder="1" applyAlignment="1" applyProtection="1">
      <alignment horizontal="center" vertical="center" wrapText="1"/>
    </xf>
    <xf numFmtId="0" fontId="8" fillId="2" borderId="2" xfId="50" applyFont="1" applyFill="1" applyBorder="1" applyAlignment="1" applyProtection="1">
      <alignment horizontal="center" vertical="center" wrapText="1"/>
    </xf>
    <xf numFmtId="178" fontId="9" fillId="2" borderId="2" xfId="50" applyNumberFormat="1" applyFont="1" applyFill="1" applyBorder="1" applyAlignment="1" applyProtection="1">
      <alignment horizontal="center" vertical="center" shrinkToFit="1"/>
    </xf>
    <xf numFmtId="176" fontId="9" fillId="2" borderId="4" xfId="50" applyNumberFormat="1" applyFont="1" applyFill="1" applyBorder="1" applyAlignment="1" applyProtection="1">
      <alignment horizontal="right" vertical="center" shrinkToFit="1"/>
    </xf>
    <xf numFmtId="179" fontId="8" fillId="2" borderId="2" xfId="4" applyNumberFormat="1" applyFont="1" applyFill="1" applyBorder="1" applyAlignment="1" applyProtection="1">
      <alignment horizontal="center" vertical="center" wrapText="1"/>
    </xf>
    <xf numFmtId="179" fontId="10" fillId="0" borderId="2" xfId="0" applyNumberFormat="1" applyFont="1" applyFill="1" applyBorder="1" applyAlignment="1">
      <alignment horizontal="center" vertical="center"/>
    </xf>
    <xf numFmtId="176" fontId="8" fillId="2" borderId="2" xfId="50" applyNumberFormat="1" applyFont="1" applyFill="1" applyBorder="1" applyAlignment="1" applyProtection="1">
      <alignment vertical="center" wrapText="1" shrinkToFit="1"/>
    </xf>
    <xf numFmtId="9" fontId="8" fillId="2" borderId="2" xfId="19" applyNumberFormat="1" applyFont="1" applyFill="1" applyBorder="1" applyAlignment="1" applyProtection="1">
      <alignment horizontal="center" vertical="center" wrapText="1"/>
    </xf>
    <xf numFmtId="176" fontId="9" fillId="2" borderId="4" xfId="50" applyNumberFormat="1" applyFont="1" applyFill="1" applyBorder="1" applyAlignment="1" applyProtection="1">
      <alignment horizontal="right" vertical="center" shrinkToFit="1"/>
    </xf>
    <xf numFmtId="0" fontId="3" fillId="2" borderId="2" xfId="50" applyFont="1" applyFill="1" applyBorder="1" applyAlignment="1" applyProtection="1">
      <alignment horizontal="center" vertical="center" shrinkToFit="1"/>
    </xf>
    <xf numFmtId="179" fontId="3" fillId="2" borderId="2" xfId="50" applyNumberFormat="1" applyFont="1" applyFill="1" applyBorder="1" applyAlignment="1" applyProtection="1">
      <alignment horizontal="center" vertical="center" shrinkToFit="1"/>
    </xf>
    <xf numFmtId="176" fontId="11" fillId="2" borderId="2" xfId="50" applyNumberFormat="1" applyFont="1" applyFill="1" applyBorder="1" applyAlignment="1" applyProtection="1">
      <alignment horizontal="right" vertical="center" shrinkToFit="1"/>
    </xf>
    <xf numFmtId="0" fontId="12" fillId="2" borderId="2" xfId="50" applyFont="1" applyFill="1" applyBorder="1" applyAlignment="1" applyProtection="1">
      <alignment horizontal="center" vertical="center" wrapText="1"/>
    </xf>
    <xf numFmtId="181" fontId="13" fillId="2" borderId="3" xfId="50" applyNumberFormat="1" applyFont="1" applyFill="1" applyBorder="1" applyAlignment="1" applyProtection="1">
      <alignment horizontal="center" vertical="center" shrinkToFit="1"/>
    </xf>
    <xf numFmtId="181" fontId="13" fillId="2" borderId="5" xfId="50" applyNumberFormat="1" applyFont="1" applyFill="1" applyBorder="1" applyAlignment="1" applyProtection="1">
      <alignment horizontal="center" vertical="center" shrinkToFit="1"/>
    </xf>
    <xf numFmtId="0" fontId="13" fillId="2" borderId="7" xfId="50" applyFont="1" applyFill="1" applyBorder="1" applyAlignment="1" applyProtection="1">
      <alignment horizontal="center" vertical="center" wrapText="1"/>
    </xf>
    <xf numFmtId="0" fontId="13" fillId="2" borderId="8" xfId="50" applyFont="1" applyFill="1" applyBorder="1" applyAlignment="1" applyProtection="1">
      <alignment horizontal="center" vertical="center" wrapText="1"/>
    </xf>
    <xf numFmtId="0" fontId="0" fillId="2" borderId="0" xfId="0" applyFont="1" applyFill="1" applyAlignment="1">
      <alignment vertical="center"/>
    </xf>
    <xf numFmtId="0" fontId="4" fillId="2" borderId="5" xfId="50" applyFont="1" applyFill="1" applyBorder="1" applyAlignment="1" applyProtection="1">
      <alignment horizontal="center" vertical="center" shrinkToFit="1"/>
    </xf>
    <xf numFmtId="0" fontId="3" fillId="2" borderId="2" xfId="50" applyFont="1" applyFill="1" applyBorder="1" applyAlignment="1" applyProtection="1">
      <alignment horizontal="center" vertical="center"/>
    </xf>
    <xf numFmtId="0" fontId="3" fillId="2" borderId="2" xfId="50" applyNumberFormat="1" applyFont="1" applyFill="1" applyBorder="1" applyAlignment="1" applyProtection="1">
      <alignment horizontal="center" vertical="center" shrinkToFit="1"/>
    </xf>
    <xf numFmtId="176" fontId="1" fillId="2" borderId="2" xfId="50" applyNumberFormat="1" applyFont="1" applyFill="1" applyBorder="1" applyAlignment="1" applyProtection="1">
      <alignment horizontal="center" vertical="center" wrapText="1"/>
    </xf>
    <xf numFmtId="176" fontId="3" fillId="3" borderId="3" xfId="50" applyNumberFormat="1" applyFont="1" applyFill="1" applyBorder="1" applyAlignment="1" applyProtection="1">
      <alignment horizontal="center" vertical="center" wrapText="1"/>
    </xf>
    <xf numFmtId="176" fontId="3" fillId="2" borderId="3" xfId="50" applyNumberFormat="1" applyFont="1" applyFill="1" applyBorder="1" applyAlignment="1" applyProtection="1">
      <alignment vertical="center" wrapText="1"/>
    </xf>
    <xf numFmtId="176" fontId="3" fillId="2" borderId="2" xfId="50" applyNumberFormat="1" applyFont="1" applyFill="1" applyBorder="1" applyAlignment="1" applyProtection="1">
      <alignment horizontal="center" vertical="center" shrinkToFit="1"/>
    </xf>
    <xf numFmtId="176" fontId="1" fillId="2" borderId="2" xfId="50" applyNumberFormat="1" applyFont="1" applyFill="1" applyBorder="1" applyAlignment="1" applyProtection="1">
      <alignment horizontal="center" vertical="center" wrapText="1" shrinkToFit="1"/>
    </xf>
    <xf numFmtId="176" fontId="3" fillId="2" borderId="2" xfId="50" applyNumberFormat="1" applyFont="1" applyFill="1" applyBorder="1" applyAlignment="1" applyProtection="1">
      <alignment horizontal="right" vertical="center" shrinkToFit="1"/>
    </xf>
    <xf numFmtId="176" fontId="0" fillId="2" borderId="2" xfId="50" applyNumberFormat="1" applyFont="1" applyFill="1" applyBorder="1" applyAlignment="1" applyProtection="1">
      <alignment horizontal="left" vertical="center" wrapText="1"/>
    </xf>
    <xf numFmtId="0" fontId="1" fillId="2" borderId="2" xfId="50" applyFont="1" applyFill="1" applyBorder="1" applyAlignment="1" applyProtection="1">
      <alignment horizontal="center" vertical="center"/>
    </xf>
    <xf numFmtId="182" fontId="1" fillId="2" borderId="2" xfId="50" applyNumberFormat="1" applyFont="1" applyFill="1" applyBorder="1" applyAlignment="1" applyProtection="1">
      <alignment vertical="center" shrinkToFit="1"/>
    </xf>
    <xf numFmtId="176" fontId="1" fillId="2" borderId="2" xfId="50" applyNumberFormat="1" applyFont="1" applyFill="1" applyBorder="1" applyAlignment="1" applyProtection="1">
      <alignment vertical="center" wrapText="1"/>
    </xf>
    <xf numFmtId="182" fontId="1" fillId="2" borderId="2" xfId="50" applyNumberFormat="1" applyFont="1" applyFill="1" applyBorder="1" applyAlignment="1" applyProtection="1">
      <alignment horizontal="center" vertical="center" shrinkToFit="1"/>
    </xf>
    <xf numFmtId="10" fontId="0" fillId="0" borderId="2" xfId="0" applyNumberFormat="1" applyFont="1" applyFill="1" applyBorder="1" applyAlignment="1">
      <alignment vertical="center"/>
    </xf>
    <xf numFmtId="10" fontId="0" fillId="0" borderId="2" xfId="0" applyNumberFormat="1" applyFont="1" applyFill="1" applyBorder="1" applyAlignment="1">
      <alignment vertical="center" wrapText="1"/>
    </xf>
    <xf numFmtId="176" fontId="8" fillId="2" borderId="2" xfId="50" applyNumberFormat="1" applyFont="1" applyFill="1" applyBorder="1" applyAlignment="1" applyProtection="1">
      <alignment horizontal="right" vertical="center" shrinkToFit="1"/>
    </xf>
    <xf numFmtId="176" fontId="8" fillId="2" borderId="2" xfId="50" applyNumberFormat="1" applyFont="1" applyFill="1" applyBorder="1" applyAlignment="1" applyProtection="1">
      <alignment horizontal="center" vertical="center" wrapText="1" shrinkToFit="1"/>
    </xf>
    <xf numFmtId="176" fontId="8" fillId="2" borderId="2" xfId="50" applyNumberFormat="1" applyFont="1" applyFill="1" applyBorder="1" applyAlignment="1" applyProtection="1">
      <alignment horizontal="center" vertical="center" wrapText="1"/>
    </xf>
    <xf numFmtId="10" fontId="10" fillId="0" borderId="2" xfId="0" applyNumberFormat="1" applyFont="1" applyFill="1" applyBorder="1" applyAlignment="1">
      <alignment vertical="center"/>
    </xf>
    <xf numFmtId="176" fontId="1" fillId="2" borderId="2" xfId="50" applyNumberFormat="1" applyFont="1" applyFill="1" applyBorder="1" applyAlignment="1" applyProtection="1">
      <alignment horizontal="center" vertical="center" shrinkToFit="1"/>
    </xf>
    <xf numFmtId="10" fontId="10" fillId="0" borderId="2" xfId="0" applyNumberFormat="1" applyFont="1" applyFill="1" applyBorder="1" applyAlignment="1">
      <alignment vertical="center" wrapText="1"/>
    </xf>
    <xf numFmtId="0" fontId="13" fillId="2" borderId="9" xfId="50" applyFont="1" applyFill="1" applyBorder="1" applyAlignment="1" applyProtection="1">
      <alignment horizontal="center" vertical="center" wrapText="1"/>
    </xf>
    <xf numFmtId="0" fontId="13" fillId="2" borderId="10" xfId="50" applyFont="1" applyFill="1" applyBorder="1" applyAlignment="1" applyProtection="1">
      <alignment horizontal="center" vertical="center" wrapText="1"/>
    </xf>
    <xf numFmtId="176" fontId="13" fillId="2" borderId="3" xfId="50" applyNumberFormat="1" applyFont="1" applyFill="1" applyBorder="1" applyAlignment="1" applyProtection="1">
      <alignment horizontal="center" vertical="center" shrinkToFit="1"/>
    </xf>
    <xf numFmtId="176" fontId="13" fillId="2" borderId="5" xfId="50" applyNumberFormat="1" applyFont="1" applyFill="1" applyBorder="1" applyAlignment="1" applyProtection="1">
      <alignment horizontal="center" vertical="center" shrinkToFit="1"/>
    </xf>
    <xf numFmtId="0" fontId="13" fillId="2" borderId="1" xfId="50" applyFont="1" applyFill="1" applyBorder="1" applyAlignment="1" applyProtection="1">
      <alignment horizontal="center" vertical="center" wrapText="1"/>
    </xf>
    <xf numFmtId="0" fontId="13" fillId="2" borderId="11" xfId="50" applyFont="1" applyFill="1" applyBorder="1" applyAlignment="1" applyProtection="1">
      <alignment horizontal="center" vertical="center" wrapText="1"/>
    </xf>
    <xf numFmtId="183" fontId="13" fillId="2" borderId="3" xfId="50" applyNumberFormat="1" applyFont="1" applyFill="1" applyBorder="1" applyAlignment="1" applyProtection="1">
      <alignment horizontal="center" vertical="center" shrinkToFit="1"/>
    </xf>
    <xf numFmtId="183" fontId="13" fillId="2" borderId="5" xfId="50" applyNumberFormat="1" applyFont="1" applyFill="1" applyBorder="1" applyAlignment="1" applyProtection="1">
      <alignment horizontal="center" vertical="center" shrinkToFit="1"/>
    </xf>
    <xf numFmtId="49" fontId="0" fillId="2" borderId="2" xfId="50" applyNumberFormat="1" applyFont="1" applyFill="1" applyBorder="1" applyAlignment="1">
      <alignment horizontal="center" vertical="center"/>
      <protection locked="0"/>
    </xf>
    <xf numFmtId="0" fontId="4" fillId="2" borderId="3" xfId="50" applyFont="1" applyFill="1" applyBorder="1" applyAlignment="1" applyProtection="1">
      <alignment horizontal="center" vertical="center" wrapText="1"/>
    </xf>
    <xf numFmtId="0" fontId="4" fillId="2" borderId="5" xfId="50" applyFont="1" applyFill="1" applyBorder="1" applyAlignment="1" applyProtection="1">
      <alignment horizontal="center" vertical="center" wrapText="1"/>
    </xf>
    <xf numFmtId="0" fontId="6" fillId="2" borderId="2" xfId="50" applyFont="1" applyFill="1" applyBorder="1" applyAlignment="1" applyProtection="1">
      <alignment horizontal="center" vertical="center" wrapText="1"/>
    </xf>
    <xf numFmtId="176" fontId="4" fillId="2" borderId="2" xfId="50" applyNumberFormat="1" applyFont="1" applyFill="1" applyBorder="1" applyAlignment="1" applyProtection="1">
      <alignment horizontal="center" vertical="center" wrapText="1"/>
    </xf>
    <xf numFmtId="176" fontId="6" fillId="2" borderId="2" xfId="50" applyNumberFormat="1" applyFont="1" applyFill="1" applyBorder="1" applyAlignment="1" applyProtection="1">
      <alignment horizontal="center" vertical="center" wrapText="1"/>
    </xf>
    <xf numFmtId="176" fontId="3" fillId="3" borderId="5" xfId="50" applyNumberFormat="1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/>
    </xf>
    <xf numFmtId="176" fontId="3" fillId="2" borderId="5" xfId="50" applyNumberFormat="1" applyFont="1" applyFill="1" applyBorder="1" applyAlignment="1" applyProtection="1">
      <alignment vertical="center" wrapText="1"/>
    </xf>
    <xf numFmtId="176" fontId="0" fillId="2" borderId="2" xfId="50" applyNumberFormat="1" applyFont="1" applyFill="1" applyBorder="1" applyAlignment="1" applyProtection="1">
      <alignment horizontal="right" vertical="center" shrinkToFit="1"/>
    </xf>
    <xf numFmtId="179" fontId="1" fillId="2" borderId="2" xfId="50" applyNumberFormat="1" applyFont="1" applyFill="1" applyBorder="1" applyAlignment="1" applyProtection="1">
      <alignment horizontal="center" vertical="center"/>
    </xf>
    <xf numFmtId="179" fontId="0" fillId="2" borderId="2" xfId="0" applyNumberFormat="1" applyFont="1" applyFill="1" applyBorder="1" applyAlignment="1">
      <alignment vertical="center"/>
    </xf>
    <xf numFmtId="176" fontId="14" fillId="2" borderId="2" xfId="50" applyNumberFormat="1" applyFont="1" applyFill="1" applyBorder="1" applyAlignment="1" applyProtection="1">
      <alignment horizontal="center" vertical="center" wrapText="1"/>
    </xf>
    <xf numFmtId="179" fontId="10" fillId="2" borderId="2" xfId="0" applyNumberFormat="1" applyFont="1" applyFill="1" applyBorder="1" applyAlignment="1">
      <alignment vertical="center"/>
    </xf>
    <xf numFmtId="179" fontId="8" fillId="2" borderId="2" xfId="50" applyNumberFormat="1" applyFont="1" applyFill="1" applyBorder="1" applyAlignment="1" applyProtection="1">
      <alignment horizontal="center" vertical="center"/>
    </xf>
    <xf numFmtId="0" fontId="3" fillId="2" borderId="2" xfId="50" applyNumberFormat="1" applyFont="1" applyFill="1" applyBorder="1" applyAlignment="1" applyProtection="1">
      <alignment horizontal="center" vertical="center" wrapText="1"/>
    </xf>
    <xf numFmtId="179" fontId="3" fillId="2" borderId="2" xfId="50" applyNumberFormat="1" applyFont="1" applyFill="1" applyBorder="1" applyAlignment="1" applyProtection="1">
      <alignment horizontal="right" vertical="center"/>
    </xf>
    <xf numFmtId="176" fontId="13" fillId="2" borderId="4" xfId="50" applyNumberFormat="1" applyFont="1" applyFill="1" applyBorder="1" applyAlignment="1" applyProtection="1">
      <alignment horizontal="center" vertical="center" shrinkToFit="1"/>
    </xf>
    <xf numFmtId="183" fontId="13" fillId="2" borderId="4" xfId="50" applyNumberFormat="1" applyFont="1" applyFill="1" applyBorder="1" applyAlignment="1" applyProtection="1">
      <alignment horizontal="center" vertical="center" shrinkToFit="1"/>
    </xf>
    <xf numFmtId="0" fontId="14" fillId="2" borderId="2" xfId="50" applyNumberFormat="1" applyFont="1" applyFill="1" applyBorder="1" applyAlignment="1" applyProtection="1">
      <alignment horizontal="center" vertical="center" wrapText="1"/>
    </xf>
    <xf numFmtId="176" fontId="8" fillId="2" borderId="2" xfId="50" applyNumberFormat="1" applyFont="1" applyFill="1" applyBorder="1" applyAlignment="1" applyProtection="1">
      <alignment horizontal="center" vertical="center" shrinkToFit="1"/>
    </xf>
    <xf numFmtId="49" fontId="1" fillId="2" borderId="2" xfId="50" applyNumberFormat="1" applyFont="1" applyFill="1" applyBorder="1" applyAlignment="1" applyProtection="1">
      <alignment horizontal="center" vertical="center" wrapText="1"/>
    </xf>
    <xf numFmtId="49" fontId="1" fillId="2" borderId="2" xfId="50" applyNumberFormat="1" applyFont="1" applyFill="1" applyBorder="1" applyAlignment="1" applyProtection="1">
      <alignment horizontal="center" vertical="center" wrapText="1" shrinkToFit="1"/>
    </xf>
    <xf numFmtId="9" fontId="1" fillId="2" borderId="2" xfId="19" applyFont="1" applyFill="1" applyBorder="1" applyAlignment="1" applyProtection="1">
      <alignment horizontal="center" vertical="center" wrapText="1"/>
    </xf>
    <xf numFmtId="0" fontId="13" fillId="2" borderId="3" xfId="50" applyFont="1" applyFill="1" applyBorder="1" applyAlignment="1" applyProtection="1">
      <alignment horizontal="center" vertical="center" shrinkToFit="1"/>
    </xf>
    <xf numFmtId="0" fontId="13" fillId="2" borderId="5" xfId="50" applyFont="1" applyFill="1" applyBorder="1" applyAlignment="1" applyProtection="1">
      <alignment horizontal="center" vertical="center" shrinkToFit="1"/>
    </xf>
    <xf numFmtId="0" fontId="13" fillId="2" borderId="4" xfId="50" applyFont="1" applyFill="1" applyBorder="1" applyAlignment="1" applyProtection="1">
      <alignment horizontal="center" vertical="center" shrinkToFit="1"/>
    </xf>
    <xf numFmtId="178" fontId="10" fillId="2" borderId="2" xfId="50" applyNumberFormat="1" applyFont="1" applyFill="1" applyBorder="1" applyAlignment="1" applyProtection="1">
      <alignment horizontal="center" vertical="center" shrinkToFit="1"/>
    </xf>
    <xf numFmtId="176" fontId="15" fillId="2" borderId="2" xfId="50" applyNumberFormat="1" applyFont="1" applyFill="1" applyBorder="1" applyAlignment="1" applyProtection="1">
      <alignment horizontal="right" vertical="center" shrinkToFit="1"/>
    </xf>
    <xf numFmtId="176" fontId="8" fillId="2" borderId="2" xfId="50" applyNumberFormat="1" applyFont="1" applyFill="1" applyBorder="1" applyAlignment="1" applyProtection="1">
      <alignment horizontal="left" vertical="center" wrapText="1" shrinkToFit="1"/>
    </xf>
    <xf numFmtId="180" fontId="8" fillId="2" borderId="2" xfId="19" applyNumberFormat="1" applyFont="1" applyFill="1" applyBorder="1" applyAlignment="1" applyProtection="1">
      <alignment horizontal="center" vertical="center" wrapText="1"/>
    </xf>
    <xf numFmtId="178" fontId="10" fillId="0" borderId="6" xfId="0" applyNumberFormat="1" applyFont="1" applyFill="1" applyBorder="1" applyAlignment="1">
      <alignment horizontal="center" vertical="center"/>
    </xf>
    <xf numFmtId="176" fontId="8" fillId="2" borderId="2" xfId="50" applyNumberFormat="1" applyFont="1" applyFill="1" applyBorder="1" applyAlignment="1" applyProtection="1">
      <alignment vertical="center" shrinkToFit="1"/>
    </xf>
    <xf numFmtId="0" fontId="8" fillId="2" borderId="2" xfId="50" applyFont="1" applyFill="1" applyBorder="1" applyAlignment="1" applyProtection="1">
      <alignment horizontal="center" vertical="center"/>
    </xf>
    <xf numFmtId="176" fontId="14" fillId="2" borderId="2" xfId="50" applyNumberFormat="1" applyFont="1" applyFill="1" applyBorder="1" applyAlignment="1" applyProtection="1">
      <alignment horizontal="right" vertical="center" shrinkToFit="1"/>
    </xf>
    <xf numFmtId="176" fontId="10" fillId="2" borderId="2" xfId="50" applyNumberFormat="1" applyFont="1" applyFill="1" applyBorder="1" applyAlignment="1" applyProtection="1">
      <alignment horizontal="left" vertical="center" wrapText="1"/>
    </xf>
    <xf numFmtId="176" fontId="10" fillId="2" borderId="2" xfId="50" applyNumberFormat="1" applyFont="1" applyFill="1" applyBorder="1" applyAlignment="1" applyProtection="1">
      <alignment horizontal="right" vertical="center" shrinkToFit="1"/>
    </xf>
    <xf numFmtId="178" fontId="10" fillId="0" borderId="2" xfId="0" applyNumberFormat="1" applyFont="1" applyFill="1" applyBorder="1" applyAlignment="1">
      <alignment horizontal="center" vertical="center"/>
    </xf>
    <xf numFmtId="179" fontId="10" fillId="0" borderId="2" xfId="0" applyNumberFormat="1" applyFont="1" applyFill="1" applyBorder="1" applyAlignment="1">
      <alignment vertical="center"/>
    </xf>
    <xf numFmtId="182" fontId="8" fillId="2" borderId="2" xfId="50" applyNumberFormat="1" applyFont="1" applyFill="1" applyBorder="1" applyAlignment="1" applyProtection="1">
      <alignment horizontal="center" vertical="center" shrinkToFit="1"/>
    </xf>
    <xf numFmtId="176" fontId="8" fillId="2" borderId="2" xfId="50" applyNumberFormat="1" applyFont="1" applyFill="1" applyBorder="1" applyAlignment="1" applyProtection="1">
      <alignment vertical="center" wrapText="1"/>
    </xf>
    <xf numFmtId="176" fontId="8" fillId="2" borderId="4" xfId="50" applyNumberFormat="1" applyFont="1" applyFill="1" applyBorder="1" applyAlignment="1" applyProtection="1">
      <alignment horizontal="right" vertical="center" shrinkToFit="1"/>
    </xf>
    <xf numFmtId="182" fontId="8" fillId="2" borderId="2" xfId="50" applyNumberFormat="1" applyFont="1" applyFill="1" applyBorder="1" applyAlignment="1" applyProtection="1">
      <alignment vertical="center" shrinkToFi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4" Type="http://schemas.openxmlformats.org/officeDocument/2006/relationships/image" Target="../media/image13.png"/><Relationship Id="rId3" Type="http://schemas.openxmlformats.org/officeDocument/2006/relationships/image" Target="../media/image12.png"/><Relationship Id="rId2" Type="http://schemas.openxmlformats.org/officeDocument/2006/relationships/image" Target="../media/image10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9" Type="http://schemas.openxmlformats.org/officeDocument/2006/relationships/image" Target="../media/image20.png"/><Relationship Id="rId8" Type="http://schemas.openxmlformats.org/officeDocument/2006/relationships/image" Target="../media/image19.png"/><Relationship Id="rId7" Type="http://schemas.openxmlformats.org/officeDocument/2006/relationships/image" Target="../media/image18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Relationship Id="rId3" Type="http://schemas.openxmlformats.org/officeDocument/2006/relationships/image" Target="../media/image14.png"/><Relationship Id="rId2" Type="http://schemas.openxmlformats.org/officeDocument/2006/relationships/image" Target="../media/image10.png"/><Relationship Id="rId10" Type="http://schemas.openxmlformats.org/officeDocument/2006/relationships/image" Target="../media/image21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4" Type="http://schemas.openxmlformats.org/officeDocument/2006/relationships/image" Target="../media/image23.png"/><Relationship Id="rId3" Type="http://schemas.openxmlformats.org/officeDocument/2006/relationships/image" Target="../media/image22.png"/><Relationship Id="rId2" Type="http://schemas.openxmlformats.org/officeDocument/2006/relationships/image" Target="../media/image10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10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23495</xdr:colOff>
      <xdr:row>27</xdr:row>
      <xdr:rowOff>91440</xdr:rowOff>
    </xdr:from>
    <xdr:to>
      <xdr:col>8</xdr:col>
      <xdr:colOff>239395</xdr:colOff>
      <xdr:row>53</xdr:row>
      <xdr:rowOff>137160</xdr:rowOff>
    </xdr:to>
    <xdr:pic>
      <xdr:nvPicPr>
        <xdr:cNvPr id="2" name="图片 1" descr="_NE5N({TUP93Q@0MCDTR3P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495" y="10293350"/>
          <a:ext cx="8666480" cy="4503420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320040</xdr:colOff>
      <xdr:row>28</xdr:row>
      <xdr:rowOff>83820</xdr:rowOff>
    </xdr:from>
    <xdr:to>
      <xdr:col>15</xdr:col>
      <xdr:colOff>645160</xdr:colOff>
      <xdr:row>45</xdr:row>
      <xdr:rowOff>38100</xdr:rowOff>
    </xdr:to>
    <xdr:pic>
      <xdr:nvPicPr>
        <xdr:cNvPr id="3" name="图片 2" descr="11f8322297f4b9cde5926290c5e24e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770620" y="10457180"/>
          <a:ext cx="6014085" cy="2868930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7</xdr:row>
      <xdr:rowOff>419100</xdr:rowOff>
    </xdr:from>
    <xdr:to>
      <xdr:col>8</xdr:col>
      <xdr:colOff>693420</xdr:colOff>
      <xdr:row>9</xdr:row>
      <xdr:rowOff>318770</xdr:rowOff>
    </xdr:to>
    <xdr:pic>
      <xdr:nvPicPr>
        <xdr:cNvPr id="4" name="图片 3" descr="@JK0@L5LKKBCNCB87U]4@ER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635625" y="2861310"/>
          <a:ext cx="3508375" cy="8394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342900</xdr:colOff>
      <xdr:row>7</xdr:row>
      <xdr:rowOff>419100</xdr:rowOff>
    </xdr:from>
    <xdr:to>
      <xdr:col>8</xdr:col>
      <xdr:colOff>693420</xdr:colOff>
      <xdr:row>9</xdr:row>
      <xdr:rowOff>318770</xdr:rowOff>
    </xdr:to>
    <xdr:pic>
      <xdr:nvPicPr>
        <xdr:cNvPr id="4" name="图片 3" descr="@JK0@L5LKKBCNCB87U]4@ER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5625" y="2861310"/>
          <a:ext cx="3508375" cy="83947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</xdr:colOff>
      <xdr:row>28</xdr:row>
      <xdr:rowOff>7620</xdr:rowOff>
    </xdr:from>
    <xdr:to>
      <xdr:col>8</xdr:col>
      <xdr:colOff>472440</xdr:colOff>
      <xdr:row>55</xdr:row>
      <xdr:rowOff>32385</xdr:rowOff>
    </xdr:to>
    <xdr:pic>
      <xdr:nvPicPr>
        <xdr:cNvPr id="5" name="图片 4" descr="6E758B05883586FFF89851A32539164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53365" y="10558780"/>
          <a:ext cx="8669655" cy="4653915"/>
        </a:xfrm>
        <a:prstGeom prst="rect">
          <a:avLst/>
        </a:prstGeom>
      </xdr:spPr>
    </xdr:pic>
    <xdr:clientData/>
  </xdr:twoCellAnchor>
  <xdr:twoCellAnchor>
    <xdr:from>
      <xdr:col>8</xdr:col>
      <xdr:colOff>525780</xdr:colOff>
      <xdr:row>28</xdr:row>
      <xdr:rowOff>114300</xdr:rowOff>
    </xdr:from>
    <xdr:to>
      <xdr:col>15</xdr:col>
      <xdr:colOff>187325</xdr:colOff>
      <xdr:row>58</xdr:row>
      <xdr:rowOff>85725</xdr:rowOff>
    </xdr:to>
    <xdr:pic>
      <xdr:nvPicPr>
        <xdr:cNvPr id="6" name="图片 5"/>
        <xdr:cNvPicPr/>
      </xdr:nvPicPr>
      <xdr:blipFill>
        <a:blip r:embed="rId3"/>
      </xdr:blipFill>
      <xdr:spPr>
        <a:xfrm>
          <a:off x="8976360" y="10665460"/>
          <a:ext cx="5350510" cy="5114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342900</xdr:colOff>
      <xdr:row>7</xdr:row>
      <xdr:rowOff>419100</xdr:rowOff>
    </xdr:from>
    <xdr:to>
      <xdr:col>8</xdr:col>
      <xdr:colOff>693420</xdr:colOff>
      <xdr:row>9</xdr:row>
      <xdr:rowOff>318770</xdr:rowOff>
    </xdr:to>
    <xdr:pic>
      <xdr:nvPicPr>
        <xdr:cNvPr id="2" name="图片 1" descr="@JK0@L5LKKBCNCB87U]4@ER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5625" y="2861310"/>
          <a:ext cx="3508375" cy="83947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27</xdr:row>
      <xdr:rowOff>15240</xdr:rowOff>
    </xdr:from>
    <xdr:to>
      <xdr:col>6</xdr:col>
      <xdr:colOff>870585</xdr:colOff>
      <xdr:row>51</xdr:row>
      <xdr:rowOff>102870</xdr:rowOff>
    </xdr:to>
    <xdr:pic>
      <xdr:nvPicPr>
        <xdr:cNvPr id="5" name="图片 4" descr="2B0232BBD71AD388996124441B7F6A4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10560050"/>
          <a:ext cx="7618730" cy="420243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</xdr:colOff>
      <xdr:row>28</xdr:row>
      <xdr:rowOff>7620</xdr:rowOff>
    </xdr:from>
    <xdr:to>
      <xdr:col>12</xdr:col>
      <xdr:colOff>384810</xdr:colOff>
      <xdr:row>49</xdr:row>
      <xdr:rowOff>148590</xdr:rowOff>
    </xdr:to>
    <xdr:pic>
      <xdr:nvPicPr>
        <xdr:cNvPr id="8" name="图片 7" descr="3{WAGQ1Y9E7IP~%)4`NB]~H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085455" y="10723880"/>
          <a:ext cx="3747135" cy="37414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342900</xdr:colOff>
      <xdr:row>7</xdr:row>
      <xdr:rowOff>419100</xdr:rowOff>
    </xdr:from>
    <xdr:to>
      <xdr:col>8</xdr:col>
      <xdr:colOff>693420</xdr:colOff>
      <xdr:row>9</xdr:row>
      <xdr:rowOff>318770</xdr:rowOff>
    </xdr:to>
    <xdr:pic>
      <xdr:nvPicPr>
        <xdr:cNvPr id="2" name="图片 1" descr="@JK0@L5LKKBCNCB87U]4@ER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5625" y="2861310"/>
          <a:ext cx="3508375" cy="83947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27</xdr:row>
      <xdr:rowOff>38100</xdr:rowOff>
    </xdr:from>
    <xdr:to>
      <xdr:col>6</xdr:col>
      <xdr:colOff>1123950</xdr:colOff>
      <xdr:row>55</xdr:row>
      <xdr:rowOff>85725</xdr:rowOff>
    </xdr:to>
    <xdr:pic>
      <xdr:nvPicPr>
        <xdr:cNvPr id="5" name="图片 4" descr="U}ZO(M$(M%9UXK8)7}KROBM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8575" y="7649210"/>
          <a:ext cx="7844155" cy="4848225"/>
        </a:xfrm>
        <a:prstGeom prst="rect">
          <a:avLst/>
        </a:prstGeom>
      </xdr:spPr>
    </xdr:pic>
    <xdr:clientData/>
  </xdr:twoCellAnchor>
  <xdr:twoCellAnchor editAs="oneCell">
    <xdr:from>
      <xdr:col>6</xdr:col>
      <xdr:colOff>1152525</xdr:colOff>
      <xdr:row>27</xdr:row>
      <xdr:rowOff>75565</xdr:rowOff>
    </xdr:from>
    <xdr:to>
      <xdr:col>14</xdr:col>
      <xdr:colOff>280670</xdr:colOff>
      <xdr:row>67</xdr:row>
      <xdr:rowOff>66675</xdr:rowOff>
    </xdr:to>
    <xdr:pic>
      <xdr:nvPicPr>
        <xdr:cNvPr id="6" name="图片 5" descr="965FB9C3EA56A7EB6520088C69AD0A0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901305" y="7686675"/>
          <a:ext cx="5824855" cy="68491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342900</xdr:colOff>
      <xdr:row>7</xdr:row>
      <xdr:rowOff>419100</xdr:rowOff>
    </xdr:from>
    <xdr:to>
      <xdr:col>8</xdr:col>
      <xdr:colOff>693420</xdr:colOff>
      <xdr:row>9</xdr:row>
      <xdr:rowOff>318770</xdr:rowOff>
    </xdr:to>
    <xdr:pic>
      <xdr:nvPicPr>
        <xdr:cNvPr id="2" name="图片 1" descr="@JK0@L5LKKBCNCB87U]4@ER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5625" y="2861310"/>
          <a:ext cx="3508375" cy="839470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18</xdr:row>
      <xdr:rowOff>38100</xdr:rowOff>
    </xdr:from>
    <xdr:to>
      <xdr:col>12</xdr:col>
      <xdr:colOff>1093470</xdr:colOff>
      <xdr:row>19</xdr:row>
      <xdr:rowOff>82550</xdr:rowOff>
    </xdr:to>
    <xdr:pic>
      <xdr:nvPicPr>
        <xdr:cNvPr id="5" name="图片 4" descr="ZXYB[~$ALE_1SVDR]P18XUR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39760" y="7484110"/>
          <a:ext cx="4301490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</xdr:colOff>
      <xdr:row>27</xdr:row>
      <xdr:rowOff>57150</xdr:rowOff>
    </xdr:from>
    <xdr:to>
      <xdr:col>6</xdr:col>
      <xdr:colOff>1198245</xdr:colOff>
      <xdr:row>55</xdr:row>
      <xdr:rowOff>133350</xdr:rowOff>
    </xdr:to>
    <xdr:pic>
      <xdr:nvPicPr>
        <xdr:cNvPr id="6" name="图片 5" descr="efb43854782b02652578fa0d3a1528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0640" y="11008360"/>
          <a:ext cx="7906385" cy="4876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342900</xdr:colOff>
      <xdr:row>7</xdr:row>
      <xdr:rowOff>419100</xdr:rowOff>
    </xdr:from>
    <xdr:to>
      <xdr:col>8</xdr:col>
      <xdr:colOff>693420</xdr:colOff>
      <xdr:row>9</xdr:row>
      <xdr:rowOff>318770</xdr:rowOff>
    </xdr:to>
    <xdr:pic>
      <xdr:nvPicPr>
        <xdr:cNvPr id="2" name="图片 1" descr="@JK0@L5LKKBCNCB87U]4@ER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5625" y="2861310"/>
          <a:ext cx="3508375" cy="839470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390525</xdr:colOff>
      <xdr:row>17</xdr:row>
      <xdr:rowOff>38100</xdr:rowOff>
    </xdr:from>
    <xdr:to>
      <xdr:col>9</xdr:col>
      <xdr:colOff>746760</xdr:colOff>
      <xdr:row>18</xdr:row>
      <xdr:rowOff>107950</xdr:rowOff>
    </xdr:to>
    <xdr:pic>
      <xdr:nvPicPr>
        <xdr:cNvPr id="3" name="图片 2" descr="ZXYB[~$ALE_1SVDR]P18XUR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683250" y="7115810"/>
          <a:ext cx="4301490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107315</xdr:colOff>
      <xdr:row>30</xdr:row>
      <xdr:rowOff>133350</xdr:rowOff>
    </xdr:from>
    <xdr:to>
      <xdr:col>6</xdr:col>
      <xdr:colOff>1217295</xdr:colOff>
      <xdr:row>58</xdr:row>
      <xdr:rowOff>161925</xdr:rowOff>
    </xdr:to>
    <xdr:pic>
      <xdr:nvPicPr>
        <xdr:cNvPr id="5" name="图片 4" descr="O6M9E8`]{R~V~3]ST%OA04S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7315" y="12405360"/>
          <a:ext cx="7858760" cy="4829175"/>
        </a:xfrm>
        <a:prstGeom prst="rect">
          <a:avLst/>
        </a:prstGeom>
      </xdr:spPr>
    </xdr:pic>
    <xdr:clientData/>
  </xdr:twoCellAnchor>
  <xdr:twoCellAnchor editAs="oneCell">
    <xdr:from>
      <xdr:col>7</xdr:col>
      <xdr:colOff>358775</xdr:colOff>
      <xdr:row>31</xdr:row>
      <xdr:rowOff>19050</xdr:rowOff>
    </xdr:from>
    <xdr:to>
      <xdr:col>13</xdr:col>
      <xdr:colOff>474980</xdr:colOff>
      <xdr:row>63</xdr:row>
      <xdr:rowOff>72390</xdr:rowOff>
    </xdr:to>
    <xdr:pic>
      <xdr:nvPicPr>
        <xdr:cNvPr id="4" name="图片 3" descr="]NJH~41@`DY_`O48R)O4B3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436610" y="12462510"/>
          <a:ext cx="4713605" cy="55397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342900</xdr:colOff>
      <xdr:row>7</xdr:row>
      <xdr:rowOff>419100</xdr:rowOff>
    </xdr:from>
    <xdr:to>
      <xdr:col>8</xdr:col>
      <xdr:colOff>693420</xdr:colOff>
      <xdr:row>9</xdr:row>
      <xdr:rowOff>318770</xdr:rowOff>
    </xdr:to>
    <xdr:pic>
      <xdr:nvPicPr>
        <xdr:cNvPr id="2" name="图片 1" descr="@JK0@L5LKKBCNCB87U]4@ER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5625" y="2861310"/>
          <a:ext cx="3508375" cy="839470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390525</xdr:colOff>
      <xdr:row>17</xdr:row>
      <xdr:rowOff>38100</xdr:rowOff>
    </xdr:from>
    <xdr:to>
      <xdr:col>9</xdr:col>
      <xdr:colOff>746760</xdr:colOff>
      <xdr:row>18</xdr:row>
      <xdr:rowOff>107950</xdr:rowOff>
    </xdr:to>
    <xdr:pic>
      <xdr:nvPicPr>
        <xdr:cNvPr id="3" name="图片 2" descr="ZXYB[~$ALE_1SVDR]P18XUR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683250" y="7115810"/>
          <a:ext cx="4301490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30</xdr:row>
      <xdr:rowOff>85090</xdr:rowOff>
    </xdr:from>
    <xdr:to>
      <xdr:col>6</xdr:col>
      <xdr:colOff>647700</xdr:colOff>
      <xdr:row>62</xdr:row>
      <xdr:rowOff>19050</xdr:rowOff>
    </xdr:to>
    <xdr:pic>
      <xdr:nvPicPr>
        <xdr:cNvPr id="6" name="图片 5" descr="E6DF6880054733C36FAB2E3633BA60A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12534900"/>
          <a:ext cx="7395845" cy="5420360"/>
        </a:xfrm>
        <a:prstGeom prst="rect">
          <a:avLst/>
        </a:prstGeom>
      </xdr:spPr>
    </xdr:pic>
    <xdr:clientData/>
  </xdr:twoCellAnchor>
  <xdr:twoCellAnchor editAs="oneCell">
    <xdr:from>
      <xdr:col>5</xdr:col>
      <xdr:colOff>633095</xdr:colOff>
      <xdr:row>34</xdr:row>
      <xdr:rowOff>114300</xdr:rowOff>
    </xdr:from>
    <xdr:to>
      <xdr:col>14</xdr:col>
      <xdr:colOff>299720</xdr:colOff>
      <xdr:row>62</xdr:row>
      <xdr:rowOff>133350</xdr:rowOff>
    </xdr:to>
    <xdr:pic>
      <xdr:nvPicPr>
        <xdr:cNvPr id="7" name="图片 6" descr="A500D75E57D20EC0EF260F9831FC60E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925820" y="13249910"/>
          <a:ext cx="7819390" cy="4819650"/>
        </a:xfrm>
        <a:prstGeom prst="rect">
          <a:avLst/>
        </a:prstGeom>
      </xdr:spPr>
    </xdr:pic>
    <xdr:clientData/>
  </xdr:twoCellAnchor>
  <xdr:twoCellAnchor editAs="oneCell">
    <xdr:from>
      <xdr:col>11</xdr:col>
      <xdr:colOff>363220</xdr:colOff>
      <xdr:row>30</xdr:row>
      <xdr:rowOff>133350</xdr:rowOff>
    </xdr:from>
    <xdr:to>
      <xdr:col>18</xdr:col>
      <xdr:colOff>455930</xdr:colOff>
      <xdr:row>62</xdr:row>
      <xdr:rowOff>95250</xdr:rowOff>
    </xdr:to>
    <xdr:pic>
      <xdr:nvPicPr>
        <xdr:cNvPr id="8" name="图片 7" descr="098EE5AFA1CC06E9E118191BEC7FFA2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074400" y="12583160"/>
          <a:ext cx="8398510" cy="54483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53</xdr:row>
      <xdr:rowOff>9525</xdr:rowOff>
    </xdr:from>
    <xdr:to>
      <xdr:col>6</xdr:col>
      <xdr:colOff>1133475</xdr:colOff>
      <xdr:row>81</xdr:row>
      <xdr:rowOff>0</xdr:rowOff>
    </xdr:to>
    <xdr:pic>
      <xdr:nvPicPr>
        <xdr:cNvPr id="9" name="图片 8" descr="77AB3DB2DBE04C3CE87D5DDC62A086A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7150" y="16402685"/>
          <a:ext cx="7825105" cy="4791075"/>
        </a:xfrm>
        <a:prstGeom prst="rect">
          <a:avLst/>
        </a:prstGeom>
      </xdr:spPr>
    </xdr:pic>
    <xdr:clientData/>
  </xdr:twoCellAnchor>
  <xdr:twoCellAnchor editAs="oneCell">
    <xdr:from>
      <xdr:col>5</xdr:col>
      <xdr:colOff>974725</xdr:colOff>
      <xdr:row>58</xdr:row>
      <xdr:rowOff>95250</xdr:rowOff>
    </xdr:from>
    <xdr:to>
      <xdr:col>11</xdr:col>
      <xdr:colOff>645160</xdr:colOff>
      <xdr:row>93</xdr:row>
      <xdr:rowOff>38100</xdr:rowOff>
    </xdr:to>
    <xdr:pic>
      <xdr:nvPicPr>
        <xdr:cNvPr id="10" name="图片 9" descr="1]@P0J$CR_2%[1C`JC$9V)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267450" y="17345660"/>
          <a:ext cx="5088890" cy="5943600"/>
        </a:xfrm>
        <a:prstGeom prst="rect">
          <a:avLst/>
        </a:prstGeom>
      </xdr:spPr>
    </xdr:pic>
    <xdr:clientData/>
  </xdr:twoCellAnchor>
  <xdr:twoCellAnchor editAs="oneCell">
    <xdr:from>
      <xdr:col>9</xdr:col>
      <xdr:colOff>639445</xdr:colOff>
      <xdr:row>58</xdr:row>
      <xdr:rowOff>152400</xdr:rowOff>
    </xdr:from>
    <xdr:to>
      <xdr:col>15</xdr:col>
      <xdr:colOff>643255</xdr:colOff>
      <xdr:row>92</xdr:row>
      <xdr:rowOff>9525</xdr:rowOff>
    </xdr:to>
    <xdr:pic>
      <xdr:nvPicPr>
        <xdr:cNvPr id="11" name="图片 10" descr="KFBKNNLTMN{L@AG34QZSSGD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877425" y="17402810"/>
          <a:ext cx="4905375" cy="5686425"/>
        </a:xfrm>
        <a:prstGeom prst="rect">
          <a:avLst/>
        </a:prstGeom>
      </xdr:spPr>
    </xdr:pic>
    <xdr:clientData/>
  </xdr:twoCellAnchor>
  <xdr:twoCellAnchor editAs="oneCell">
    <xdr:from>
      <xdr:col>13</xdr:col>
      <xdr:colOff>306070</xdr:colOff>
      <xdr:row>59</xdr:row>
      <xdr:rowOff>66675</xdr:rowOff>
    </xdr:from>
    <xdr:to>
      <xdr:col>17</xdr:col>
      <xdr:colOff>62230</xdr:colOff>
      <xdr:row>93</xdr:row>
      <xdr:rowOff>161925</xdr:rowOff>
    </xdr:to>
    <xdr:pic>
      <xdr:nvPicPr>
        <xdr:cNvPr id="12" name="图片 11" descr="I({%)HC0AMT@_7J$CH6IW$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2981305" y="17488535"/>
          <a:ext cx="4990465" cy="5924550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62</xdr:row>
      <xdr:rowOff>133350</xdr:rowOff>
    </xdr:from>
    <xdr:to>
      <xdr:col>6</xdr:col>
      <xdr:colOff>262255</xdr:colOff>
      <xdr:row>88</xdr:row>
      <xdr:rowOff>73025</xdr:rowOff>
    </xdr:to>
    <xdr:pic>
      <xdr:nvPicPr>
        <xdr:cNvPr id="13" name="图片 12" descr="D]~EPP29NF96E}XP7E[FXHA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251200" y="18069560"/>
          <a:ext cx="3759835" cy="4397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342900</xdr:colOff>
      <xdr:row>7</xdr:row>
      <xdr:rowOff>419100</xdr:rowOff>
    </xdr:from>
    <xdr:to>
      <xdr:col>8</xdr:col>
      <xdr:colOff>693420</xdr:colOff>
      <xdr:row>9</xdr:row>
      <xdr:rowOff>318770</xdr:rowOff>
    </xdr:to>
    <xdr:pic>
      <xdr:nvPicPr>
        <xdr:cNvPr id="2" name="图片 1" descr="@JK0@L5LKKBCNCB87U]4@ER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5625" y="2861310"/>
          <a:ext cx="3508375" cy="839470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390525</xdr:colOff>
      <xdr:row>17</xdr:row>
      <xdr:rowOff>38100</xdr:rowOff>
    </xdr:from>
    <xdr:to>
      <xdr:col>9</xdr:col>
      <xdr:colOff>746760</xdr:colOff>
      <xdr:row>18</xdr:row>
      <xdr:rowOff>107950</xdr:rowOff>
    </xdr:to>
    <xdr:pic>
      <xdr:nvPicPr>
        <xdr:cNvPr id="3" name="图片 2" descr="ZXYB[~$ALE_1SVDR]P18XUR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683250" y="7115810"/>
          <a:ext cx="4301490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97790</xdr:colOff>
      <xdr:row>30</xdr:row>
      <xdr:rowOff>95250</xdr:rowOff>
    </xdr:from>
    <xdr:to>
      <xdr:col>6</xdr:col>
      <xdr:colOff>1188720</xdr:colOff>
      <xdr:row>58</xdr:row>
      <xdr:rowOff>85725</xdr:rowOff>
    </xdr:to>
    <xdr:pic>
      <xdr:nvPicPr>
        <xdr:cNvPr id="12" name="图片 11" descr="CY]~F%DP)3V0FXW5VYJQOHL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7790" y="12684760"/>
          <a:ext cx="7839710" cy="4791075"/>
        </a:xfrm>
        <a:prstGeom prst="rect">
          <a:avLst/>
        </a:prstGeom>
      </xdr:spPr>
    </xdr:pic>
    <xdr:clientData/>
  </xdr:twoCellAnchor>
  <xdr:twoCellAnchor editAs="oneCell">
    <xdr:from>
      <xdr:col>6</xdr:col>
      <xdr:colOff>1295400</xdr:colOff>
      <xdr:row>32</xdr:row>
      <xdr:rowOff>19050</xdr:rowOff>
    </xdr:from>
    <xdr:to>
      <xdr:col>14</xdr:col>
      <xdr:colOff>545465</xdr:colOff>
      <xdr:row>72</xdr:row>
      <xdr:rowOff>85725</xdr:rowOff>
    </xdr:to>
    <xdr:pic>
      <xdr:nvPicPr>
        <xdr:cNvPr id="4" name="图片 3" descr="5(03)K$C5I{Y]FY3PBHBBBU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044180" y="12951460"/>
          <a:ext cx="5946775" cy="69246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342900</xdr:colOff>
      <xdr:row>7</xdr:row>
      <xdr:rowOff>419100</xdr:rowOff>
    </xdr:from>
    <xdr:to>
      <xdr:col>8</xdr:col>
      <xdr:colOff>693420</xdr:colOff>
      <xdr:row>9</xdr:row>
      <xdr:rowOff>318770</xdr:rowOff>
    </xdr:to>
    <xdr:pic>
      <xdr:nvPicPr>
        <xdr:cNvPr id="2" name="图片 1" descr="@JK0@L5LKKBCNCB87U]4@ER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35625" y="2861310"/>
          <a:ext cx="3508375" cy="839470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390525</xdr:colOff>
      <xdr:row>17</xdr:row>
      <xdr:rowOff>38100</xdr:rowOff>
    </xdr:from>
    <xdr:to>
      <xdr:col>9</xdr:col>
      <xdr:colOff>746760</xdr:colOff>
      <xdr:row>18</xdr:row>
      <xdr:rowOff>107950</xdr:rowOff>
    </xdr:to>
    <xdr:pic>
      <xdr:nvPicPr>
        <xdr:cNvPr id="3" name="图片 2" descr="ZXYB[~$ALE_1SVDR]P18XUR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683250" y="7115810"/>
          <a:ext cx="4301490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33</xdr:row>
      <xdr:rowOff>161925</xdr:rowOff>
    </xdr:from>
    <xdr:to>
      <xdr:col>6</xdr:col>
      <xdr:colOff>1082040</xdr:colOff>
      <xdr:row>61</xdr:row>
      <xdr:rowOff>142875</xdr:rowOff>
    </xdr:to>
    <xdr:pic>
      <xdr:nvPicPr>
        <xdr:cNvPr id="6" name="图片 5" descr="IQA4H$97GR7`$28)JEG2X3Q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13932535"/>
          <a:ext cx="7830185" cy="4781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7" workbookViewId="0">
      <selection activeCell="A1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4.675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  <col min="16362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58"/>
      <c r="J2" s="7" t="s">
        <v>4</v>
      </c>
      <c r="K2" s="7"/>
      <c r="L2" s="7"/>
      <c r="M2" s="7"/>
      <c r="N2" s="59" t="s">
        <v>5</v>
      </c>
      <c r="O2" s="59"/>
      <c r="P2" s="60">
        <v>12151</v>
      </c>
      <c r="Q2" s="64" t="s">
        <v>6</v>
      </c>
      <c r="R2" s="64"/>
      <c r="S2" s="88" t="s">
        <v>7</v>
      </c>
      <c r="T2" s="88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8</v>
      </c>
      <c r="B3" s="6"/>
      <c r="C3" s="9">
        <v>3027265.44</v>
      </c>
      <c r="D3" s="9"/>
      <c r="E3" s="9"/>
      <c r="F3" s="9" t="s">
        <v>9</v>
      </c>
      <c r="G3" s="10">
        <v>43862</v>
      </c>
      <c r="H3" s="6" t="s">
        <v>10</v>
      </c>
      <c r="I3" s="6"/>
      <c r="J3" s="21" t="s">
        <v>11</v>
      </c>
      <c r="K3" s="21"/>
      <c r="L3" s="21"/>
      <c r="M3" s="21"/>
      <c r="N3" s="6" t="s">
        <v>12</v>
      </c>
      <c r="O3" s="6"/>
      <c r="P3" s="21" t="s">
        <v>13</v>
      </c>
      <c r="Q3" s="89" t="s">
        <v>14</v>
      </c>
      <c r="R3" s="90"/>
      <c r="S3" s="91" t="s">
        <v>15</v>
      </c>
      <c r="T3" s="91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16</v>
      </c>
      <c r="B4" s="6"/>
      <c r="C4" s="11"/>
      <c r="D4" s="11"/>
      <c r="E4" s="11"/>
      <c r="F4" s="9" t="s">
        <v>17</v>
      </c>
      <c r="G4" s="12"/>
      <c r="H4" s="6" t="s">
        <v>18</v>
      </c>
      <c r="I4" s="6"/>
      <c r="J4" s="21" t="s">
        <v>19</v>
      </c>
      <c r="K4" s="21"/>
      <c r="L4" s="21"/>
      <c r="M4" s="21"/>
      <c r="N4" s="6" t="s">
        <v>20</v>
      </c>
      <c r="O4" s="6"/>
      <c r="P4" s="61" t="s">
        <v>21</v>
      </c>
      <c r="Q4" s="9" t="s">
        <v>22</v>
      </c>
      <c r="R4" s="61" t="s">
        <v>23</v>
      </c>
      <c r="S4" s="92" t="s">
        <v>24</v>
      </c>
      <c r="T4" s="93" t="s">
        <v>23</v>
      </c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25</v>
      </c>
      <c r="B5" s="13" t="s">
        <v>26</v>
      </c>
      <c r="C5" s="14"/>
      <c r="D5" s="14"/>
      <c r="E5" s="14"/>
      <c r="F5" s="15"/>
      <c r="G5" s="16" t="s">
        <v>27</v>
      </c>
      <c r="H5" s="13" t="s">
        <v>26</v>
      </c>
      <c r="I5" s="14"/>
      <c r="J5" s="15"/>
      <c r="K5" s="16" t="s">
        <v>28</v>
      </c>
      <c r="L5" s="13" t="s">
        <v>29</v>
      </c>
      <c r="M5" s="15"/>
      <c r="N5" s="13" t="s">
        <v>30</v>
      </c>
      <c r="O5" s="15"/>
      <c r="P5" s="62" t="s">
        <v>31</v>
      </c>
      <c r="Q5" s="94"/>
      <c r="R5" s="94"/>
      <c r="S5" s="92" t="s">
        <v>32</v>
      </c>
      <c r="T5" s="95" t="s">
        <v>33</v>
      </c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7" t="s">
        <v>34</v>
      </c>
      <c r="C6" s="18"/>
      <c r="D6" s="18"/>
      <c r="E6" s="18"/>
      <c r="F6" s="19"/>
      <c r="G6" s="6"/>
      <c r="H6" s="17" t="s">
        <v>35</v>
      </c>
      <c r="I6" s="18"/>
      <c r="J6" s="19"/>
      <c r="K6" s="6" t="s">
        <v>36</v>
      </c>
      <c r="L6" s="17" t="s">
        <v>37</v>
      </c>
      <c r="M6" s="19"/>
      <c r="N6" s="17" t="s">
        <v>38</v>
      </c>
      <c r="O6" s="19"/>
      <c r="P6" s="63" t="s">
        <v>39</v>
      </c>
      <c r="Q6" s="96"/>
      <c r="R6" s="96"/>
      <c r="S6" s="92"/>
      <c r="T6" s="95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20" t="s">
        <v>40</v>
      </c>
      <c r="C7" s="6" t="s">
        <v>41</v>
      </c>
      <c r="D7" s="6" t="s">
        <v>42</v>
      </c>
      <c r="E7" s="9" t="s">
        <v>43</v>
      </c>
      <c r="F7" s="9" t="s">
        <v>44</v>
      </c>
      <c r="G7" s="20" t="s">
        <v>45</v>
      </c>
      <c r="H7" s="6" t="s">
        <v>46</v>
      </c>
      <c r="I7" s="9" t="s">
        <v>47</v>
      </c>
      <c r="J7" s="9" t="s">
        <v>48</v>
      </c>
      <c r="K7" s="64" t="s">
        <v>47</v>
      </c>
      <c r="L7" s="9" t="s">
        <v>47</v>
      </c>
      <c r="M7" s="6" t="s">
        <v>48</v>
      </c>
      <c r="N7" s="6" t="s">
        <v>47</v>
      </c>
      <c r="O7" s="6" t="s">
        <v>48</v>
      </c>
      <c r="P7" s="9" t="s">
        <v>49</v>
      </c>
      <c r="Q7" s="9" t="s">
        <v>50</v>
      </c>
      <c r="R7" s="9" t="s">
        <v>51</v>
      </c>
      <c r="S7" s="92"/>
      <c r="T7" s="95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21">
        <v>1</v>
      </c>
      <c r="B8" s="22">
        <v>43942</v>
      </c>
      <c r="C8" s="23">
        <v>204975</v>
      </c>
      <c r="D8" s="24"/>
      <c r="E8" s="25" t="s">
        <v>52</v>
      </c>
      <c r="F8" s="25" t="s">
        <v>53</v>
      </c>
      <c r="G8" s="24"/>
      <c r="H8" s="26">
        <v>0.05</v>
      </c>
      <c r="I8" s="24">
        <v>10249</v>
      </c>
      <c r="J8" s="65"/>
      <c r="K8" s="21">
        <v>10027.66</v>
      </c>
      <c r="L8" s="24">
        <v>100</v>
      </c>
      <c r="M8" s="61" t="s">
        <v>54</v>
      </c>
      <c r="N8" s="66"/>
      <c r="O8" s="9"/>
      <c r="P8" s="67" t="s">
        <v>55</v>
      </c>
      <c r="Q8" s="9">
        <v>2700000</v>
      </c>
      <c r="R8" s="9">
        <v>200000</v>
      </c>
      <c r="S8" s="97">
        <v>194626</v>
      </c>
      <c r="T8" s="68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29" customHeight="1" spans="1:16384">
      <c r="A9" s="21"/>
      <c r="B9" s="22"/>
      <c r="C9" s="27"/>
      <c r="D9" s="28"/>
      <c r="E9" s="25"/>
      <c r="F9" s="25"/>
      <c r="G9" s="29"/>
      <c r="H9" s="26"/>
      <c r="I9" s="24"/>
      <c r="J9" s="65" t="s">
        <v>56</v>
      </c>
      <c r="K9" s="68">
        <v>-10027.66</v>
      </c>
      <c r="L9" s="24"/>
      <c r="M9" s="61"/>
      <c r="N9" s="66"/>
      <c r="O9" s="9"/>
      <c r="P9" s="67"/>
      <c r="Q9" s="9"/>
      <c r="R9" s="9"/>
      <c r="S9" s="97"/>
      <c r="T9" s="68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29" customHeight="1" spans="1:16384">
      <c r="A10" s="21"/>
      <c r="B10" s="22"/>
      <c r="C10" s="23"/>
      <c r="D10" s="28"/>
      <c r="E10" s="25"/>
      <c r="F10" s="25"/>
      <c r="G10" s="29"/>
      <c r="H10" s="26"/>
      <c r="I10" s="24"/>
      <c r="J10" s="33"/>
      <c r="K10" s="21"/>
      <c r="L10" s="24"/>
      <c r="M10" s="61"/>
      <c r="N10" s="66"/>
      <c r="O10" s="9"/>
      <c r="P10" s="67"/>
      <c r="Q10" s="9"/>
      <c r="R10" s="9"/>
      <c r="S10" s="97"/>
      <c r="T10" s="68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29" customHeight="1" spans="1:16384">
      <c r="A11" s="41"/>
      <c r="B11" s="125"/>
      <c r="C11" s="129"/>
      <c r="D11" s="126"/>
      <c r="E11" s="45"/>
      <c r="F11" s="45"/>
      <c r="G11" s="117"/>
      <c r="H11" s="118"/>
      <c r="I11" s="74"/>
      <c r="J11" s="117"/>
      <c r="K11" s="121"/>
      <c r="L11" s="74"/>
      <c r="M11" s="76"/>
      <c r="N11" s="130"/>
      <c r="O11" s="128"/>
      <c r="P11" s="123"/>
      <c r="Q11" s="100"/>
      <c r="R11" s="100"/>
      <c r="S11" s="124"/>
      <c r="T11" s="68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29" customHeight="1" spans="1:16384">
      <c r="A12" s="41"/>
      <c r="B12" s="125"/>
      <c r="C12" s="43"/>
      <c r="D12" s="126"/>
      <c r="E12" s="45"/>
      <c r="F12" s="45"/>
      <c r="G12" s="117"/>
      <c r="H12" s="118"/>
      <c r="I12" s="74"/>
      <c r="J12" s="117"/>
      <c r="K12" s="41"/>
      <c r="L12" s="74"/>
      <c r="M12" s="76"/>
      <c r="N12" s="122"/>
      <c r="O12" s="100"/>
      <c r="P12" s="123"/>
      <c r="Q12" s="100"/>
      <c r="R12" s="100"/>
      <c r="S12" s="124"/>
      <c r="T12" s="68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29" customHeight="1" spans="1:16384">
      <c r="A13" s="21"/>
      <c r="B13" s="30"/>
      <c r="C13" s="23"/>
      <c r="D13" s="31"/>
      <c r="E13" s="25"/>
      <c r="F13" s="25"/>
      <c r="G13" s="33"/>
      <c r="H13" s="26"/>
      <c r="I13" s="24"/>
      <c r="J13" s="33"/>
      <c r="K13" s="68"/>
      <c r="L13" s="24"/>
      <c r="M13" s="61"/>
      <c r="N13" s="71"/>
      <c r="O13" s="70"/>
      <c r="P13" s="67"/>
      <c r="Q13" s="9"/>
      <c r="R13" s="9"/>
      <c r="S13" s="97"/>
      <c r="T13" s="68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21"/>
      <c r="B14" s="34"/>
      <c r="C14" s="23"/>
      <c r="D14" s="31"/>
      <c r="E14" s="25"/>
      <c r="F14" s="25"/>
      <c r="G14" s="33"/>
      <c r="H14" s="26"/>
      <c r="I14" s="24"/>
      <c r="J14" s="33"/>
      <c r="K14" s="21"/>
      <c r="L14" s="24"/>
      <c r="M14" s="61"/>
      <c r="N14" s="66"/>
      <c r="O14" s="9"/>
      <c r="P14" s="72"/>
      <c r="Q14" s="9"/>
      <c r="R14" s="9"/>
      <c r="S14" s="97"/>
      <c r="T14" s="98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29" customHeight="1" spans="1:16384">
      <c r="A15" s="21"/>
      <c r="B15" s="35"/>
      <c r="C15" s="23"/>
      <c r="D15" s="36"/>
      <c r="E15" s="32"/>
      <c r="F15" s="32"/>
      <c r="G15" s="33"/>
      <c r="H15" s="26"/>
      <c r="I15" s="24"/>
      <c r="J15" s="33"/>
      <c r="K15" s="68"/>
      <c r="L15" s="24"/>
      <c r="M15" s="61"/>
      <c r="N15" s="66"/>
      <c r="O15" s="9"/>
      <c r="P15" s="67"/>
      <c r="Q15" s="9"/>
      <c r="R15" s="9"/>
      <c r="S15" s="97"/>
      <c r="T15" s="98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21"/>
      <c r="B16" s="34"/>
      <c r="C16" s="23"/>
      <c r="D16" s="37"/>
      <c r="E16" s="32"/>
      <c r="F16" s="32"/>
      <c r="G16" s="29"/>
      <c r="H16" s="26"/>
      <c r="I16" s="24"/>
      <c r="J16" s="24"/>
      <c r="K16" s="21"/>
      <c r="L16" s="24"/>
      <c r="M16" s="61"/>
      <c r="N16" s="24"/>
      <c r="O16" s="61"/>
      <c r="P16" s="72"/>
      <c r="Q16" s="9"/>
      <c r="R16" s="9"/>
      <c r="S16" s="99"/>
      <c r="T16" s="98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customHeight="1" spans="1:16384">
      <c r="A17" s="21"/>
      <c r="B17" s="38"/>
      <c r="C17" s="23"/>
      <c r="D17" s="37"/>
      <c r="E17" s="65"/>
      <c r="F17" s="110"/>
      <c r="G17" s="39"/>
      <c r="H17" s="111"/>
      <c r="I17" s="24"/>
      <c r="J17" s="24"/>
      <c r="K17" s="24"/>
      <c r="L17" s="24"/>
      <c r="M17" s="61"/>
      <c r="N17" s="24"/>
      <c r="O17" s="61"/>
      <c r="P17" s="72"/>
      <c r="Q17" s="9"/>
      <c r="R17" s="9"/>
      <c r="S17" s="99"/>
      <c r="T17" s="98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customHeight="1" spans="1:16384">
      <c r="A18" s="21"/>
      <c r="B18" s="38"/>
      <c r="C18" s="23"/>
      <c r="D18" s="37"/>
      <c r="E18" s="32"/>
      <c r="F18" s="32"/>
      <c r="G18" s="39"/>
      <c r="H18" s="40"/>
      <c r="I18" s="24"/>
      <c r="J18" s="24"/>
      <c r="K18" s="65"/>
      <c r="L18" s="24"/>
      <c r="M18" s="61"/>
      <c r="N18" s="24"/>
      <c r="O18" s="61"/>
      <c r="P18" s="72"/>
      <c r="Q18" s="9"/>
      <c r="R18" s="9"/>
      <c r="S18" s="99"/>
      <c r="T18" s="98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customHeight="1" spans="1:16384">
      <c r="A19" s="21"/>
      <c r="B19" s="38"/>
      <c r="C19" s="109"/>
      <c r="D19" s="37"/>
      <c r="E19" s="65"/>
      <c r="F19" s="110"/>
      <c r="G19" s="39"/>
      <c r="H19" s="111"/>
      <c r="I19" s="24"/>
      <c r="J19" s="24"/>
      <c r="K19" s="24"/>
      <c r="L19" s="24"/>
      <c r="M19" s="61"/>
      <c r="N19" s="24"/>
      <c r="O19" s="61"/>
      <c r="P19" s="73"/>
      <c r="Q19" s="9"/>
      <c r="R19" s="9"/>
      <c r="S19" s="99"/>
      <c r="T19" s="102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customHeight="1" spans="1:16384">
      <c r="A20" s="21"/>
      <c r="B20" s="38"/>
      <c r="C20" s="23"/>
      <c r="D20" s="37"/>
      <c r="E20" s="32"/>
      <c r="F20" s="32"/>
      <c r="G20" s="39"/>
      <c r="H20" s="40"/>
      <c r="I20" s="24"/>
      <c r="J20" s="24"/>
      <c r="K20" s="24"/>
      <c r="L20" s="24"/>
      <c r="M20" s="61"/>
      <c r="N20" s="24"/>
      <c r="O20" s="61"/>
      <c r="P20" s="73"/>
      <c r="Q20" s="9"/>
      <c r="R20" s="9"/>
      <c r="S20" s="99"/>
      <c r="T20" s="102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customHeight="1" spans="1:16384">
      <c r="A21" s="21"/>
      <c r="B21" s="38"/>
      <c r="C21" s="23"/>
      <c r="D21" s="37"/>
      <c r="E21" s="32"/>
      <c r="F21" s="32"/>
      <c r="G21" s="39"/>
      <c r="H21" s="40"/>
      <c r="I21" s="24"/>
      <c r="J21" s="24"/>
      <c r="K21" s="24"/>
      <c r="L21" s="24"/>
      <c r="M21" s="61"/>
      <c r="N21" s="24"/>
      <c r="O21" s="61"/>
      <c r="P21" s="73"/>
      <c r="Q21" s="9"/>
      <c r="R21" s="9"/>
      <c r="S21" s="99"/>
      <c r="T21" s="102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customHeight="1" spans="1:16384">
      <c r="A22" s="41"/>
      <c r="B22" s="42"/>
      <c r="C22" s="43"/>
      <c r="D22" s="44"/>
      <c r="E22" s="45"/>
      <c r="F22" s="45"/>
      <c r="G22" s="46"/>
      <c r="H22" s="47"/>
      <c r="I22" s="74"/>
      <c r="J22" s="74"/>
      <c r="K22" s="74"/>
      <c r="L22" s="74"/>
      <c r="M22" s="76"/>
      <c r="N22" s="74"/>
      <c r="O22" s="76"/>
      <c r="P22" s="79"/>
      <c r="Q22" s="100"/>
      <c r="R22" s="100"/>
      <c r="S22" s="101"/>
      <c r="T22" s="102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customHeight="1" spans="1:16384">
      <c r="A23" s="41"/>
      <c r="B23" s="42"/>
      <c r="C23" s="43"/>
      <c r="D23" s="44"/>
      <c r="E23" s="45"/>
      <c r="F23" s="45"/>
      <c r="G23" s="46"/>
      <c r="H23" s="47"/>
      <c r="I23" s="74"/>
      <c r="J23" s="74"/>
      <c r="K23" s="74"/>
      <c r="L23" s="74"/>
      <c r="M23" s="76"/>
      <c r="N23" s="74"/>
      <c r="O23" s="76"/>
      <c r="P23" s="79"/>
      <c r="Q23" s="100"/>
      <c r="R23" s="100"/>
      <c r="S23" s="101"/>
      <c r="T23" s="102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customHeight="1" spans="1:16384">
      <c r="A24" s="41"/>
      <c r="B24" s="42"/>
      <c r="C24" s="43"/>
      <c r="D24" s="44"/>
      <c r="E24" s="45"/>
      <c r="F24" s="45"/>
      <c r="G24" s="46"/>
      <c r="H24" s="47"/>
      <c r="I24" s="74"/>
      <c r="J24" s="74"/>
      <c r="K24" s="74"/>
      <c r="L24" s="74"/>
      <c r="M24" s="76"/>
      <c r="N24" s="74"/>
      <c r="O24" s="76"/>
      <c r="P24" s="79"/>
      <c r="Q24" s="100"/>
      <c r="R24" s="100"/>
      <c r="S24" s="101"/>
      <c r="T24" s="102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49">
        <f>SUM(C8:C24)</f>
        <v>204975</v>
      </c>
      <c r="D25" s="50">
        <f>SUM(D8:D24)</f>
        <v>0</v>
      </c>
      <c r="E25" s="51"/>
      <c r="F25" s="51"/>
      <c r="G25" s="51"/>
      <c r="H25" s="49" t="s">
        <v>58</v>
      </c>
      <c r="I25" s="66">
        <f>SUM(I8:I24)</f>
        <v>10249</v>
      </c>
      <c r="J25" s="51"/>
      <c r="K25" s="66">
        <f>SUM(K8:K17)</f>
        <v>0</v>
      </c>
      <c r="L25" s="66">
        <f>SUM(L8:L24)</f>
        <v>100</v>
      </c>
      <c r="M25" s="49" t="s">
        <v>58</v>
      </c>
      <c r="N25" s="66">
        <f>SUM(N8:N24)</f>
        <v>0</v>
      </c>
      <c r="O25" s="49" t="s">
        <v>58</v>
      </c>
      <c r="P25" s="49" t="s">
        <v>58</v>
      </c>
      <c r="Q25" s="49"/>
      <c r="R25" s="49"/>
      <c r="S25" s="66">
        <f>SUM(S8:S24)</f>
        <v>194626</v>
      </c>
      <c r="T25" s="104">
        <f>D25+C25-S25-I25-K25-L25-N25</f>
        <v>0</v>
      </c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2" t="s">
        <v>59</v>
      </c>
      <c r="B26" s="52"/>
      <c r="C26" s="52" t="s">
        <v>60</v>
      </c>
      <c r="D26" s="52"/>
      <c r="E26" s="52"/>
      <c r="F26" s="53">
        <f>N26-F27</f>
        <v>194626</v>
      </c>
      <c r="G26" s="54"/>
      <c r="H26" s="55" t="s">
        <v>61</v>
      </c>
      <c r="I26" s="80"/>
      <c r="J26" s="80"/>
      <c r="K26" s="80"/>
      <c r="L26" s="81"/>
      <c r="M26" s="52" t="s">
        <v>62</v>
      </c>
      <c r="N26" s="82">
        <v>194626</v>
      </c>
      <c r="O26" s="83"/>
      <c r="P26" s="83"/>
      <c r="Q26" s="83"/>
      <c r="R26" s="83"/>
      <c r="S26" s="83"/>
      <c r="T26" s="105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2"/>
      <c r="B27" s="52"/>
      <c r="C27" s="52" t="s">
        <v>63</v>
      </c>
      <c r="D27" s="52"/>
      <c r="E27" s="52"/>
      <c r="F27" s="53">
        <v>0</v>
      </c>
      <c r="G27" s="54"/>
      <c r="H27" s="56"/>
      <c r="I27" s="84"/>
      <c r="J27" s="84"/>
      <c r="K27" s="84"/>
      <c r="L27" s="85"/>
      <c r="M27" s="52" t="s">
        <v>64</v>
      </c>
      <c r="N27" s="112" t="s">
        <v>65</v>
      </c>
      <c r="O27" s="113"/>
      <c r="P27" s="113"/>
      <c r="Q27" s="113"/>
      <c r="R27" s="113"/>
      <c r="S27" s="113"/>
      <c r="T27" s="11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L28" s="3"/>
      <c r="S28" s="3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L29" s="3"/>
      <c r="S29" s="3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L30" s="3"/>
      <c r="S30" s="3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L31" s="3"/>
      <c r="S31" s="3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L32" s="3"/>
      <c r="S32" s="3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57"/>
      <c r="E33" s="3"/>
      <c r="F33" s="3"/>
      <c r="G33" s="3"/>
      <c r="I33" s="3"/>
      <c r="J33" s="3"/>
      <c r="L33" s="3"/>
      <c r="S33" s="3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25:B25"/>
    <mergeCell ref="C26:E26"/>
    <mergeCell ref="F26:G26"/>
    <mergeCell ref="N26:T26"/>
    <mergeCell ref="C27:E27"/>
    <mergeCell ref="F27:G27"/>
    <mergeCell ref="N27:T27"/>
    <mergeCell ref="A5:A7"/>
    <mergeCell ref="S5:S7"/>
    <mergeCell ref="T5:T7"/>
    <mergeCell ref="A26:B27"/>
    <mergeCell ref="H26:L27"/>
  </mergeCells>
  <pageMargins left="0.75" right="0.75" top="1" bottom="1" header="0.5" footer="0.5"/>
  <headerFooter/>
  <ignoredErrors>
    <ignoredError sqref="F8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28" workbookViewId="0">
      <selection activeCell="M11" sqref="M11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4.675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  <col min="16362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58"/>
      <c r="J2" s="7" t="s">
        <v>4</v>
      </c>
      <c r="K2" s="7"/>
      <c r="L2" s="7"/>
      <c r="M2" s="7"/>
      <c r="N2" s="59" t="s">
        <v>5</v>
      </c>
      <c r="O2" s="59"/>
      <c r="P2" s="60">
        <v>12151</v>
      </c>
      <c r="Q2" s="64" t="s">
        <v>6</v>
      </c>
      <c r="R2" s="64"/>
      <c r="S2" s="88" t="s">
        <v>7</v>
      </c>
      <c r="T2" s="88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8</v>
      </c>
      <c r="B3" s="6"/>
      <c r="C3" s="9">
        <v>3027265.44</v>
      </c>
      <c r="D3" s="9"/>
      <c r="E3" s="9"/>
      <c r="F3" s="9" t="s">
        <v>9</v>
      </c>
      <c r="G3" s="10">
        <v>43862</v>
      </c>
      <c r="H3" s="6" t="s">
        <v>10</v>
      </c>
      <c r="I3" s="6"/>
      <c r="J3" s="21" t="s">
        <v>11</v>
      </c>
      <c r="K3" s="21"/>
      <c r="L3" s="21"/>
      <c r="M3" s="21"/>
      <c r="N3" s="6" t="s">
        <v>12</v>
      </c>
      <c r="O3" s="6"/>
      <c r="P3" s="21" t="s">
        <v>13</v>
      </c>
      <c r="Q3" s="89" t="s">
        <v>14</v>
      </c>
      <c r="R3" s="90"/>
      <c r="S3" s="91" t="s">
        <v>15</v>
      </c>
      <c r="T3" s="91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16</v>
      </c>
      <c r="B4" s="6"/>
      <c r="C4" s="11"/>
      <c r="D4" s="11"/>
      <c r="E4" s="11"/>
      <c r="F4" s="9" t="s">
        <v>17</v>
      </c>
      <c r="G4" s="12"/>
      <c r="H4" s="6" t="s">
        <v>18</v>
      </c>
      <c r="I4" s="6"/>
      <c r="J4" s="21" t="s">
        <v>19</v>
      </c>
      <c r="K4" s="21"/>
      <c r="L4" s="21"/>
      <c r="M4" s="21"/>
      <c r="N4" s="6" t="s">
        <v>20</v>
      </c>
      <c r="O4" s="6"/>
      <c r="P4" s="61" t="s">
        <v>21</v>
      </c>
      <c r="Q4" s="9" t="s">
        <v>22</v>
      </c>
      <c r="R4" s="61" t="s">
        <v>23</v>
      </c>
      <c r="S4" s="92" t="s">
        <v>24</v>
      </c>
      <c r="T4" s="93" t="s">
        <v>23</v>
      </c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25</v>
      </c>
      <c r="B5" s="13" t="s">
        <v>26</v>
      </c>
      <c r="C5" s="14"/>
      <c r="D5" s="14"/>
      <c r="E5" s="14"/>
      <c r="F5" s="15"/>
      <c r="G5" s="16" t="s">
        <v>27</v>
      </c>
      <c r="H5" s="13" t="s">
        <v>26</v>
      </c>
      <c r="I5" s="14"/>
      <c r="J5" s="15"/>
      <c r="K5" s="16" t="s">
        <v>28</v>
      </c>
      <c r="L5" s="13" t="s">
        <v>29</v>
      </c>
      <c r="M5" s="15"/>
      <c r="N5" s="13" t="s">
        <v>30</v>
      </c>
      <c r="O5" s="15"/>
      <c r="P5" s="62" t="s">
        <v>31</v>
      </c>
      <c r="Q5" s="94"/>
      <c r="R5" s="94"/>
      <c r="S5" s="92" t="s">
        <v>32</v>
      </c>
      <c r="T5" s="95" t="s">
        <v>33</v>
      </c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7" t="s">
        <v>34</v>
      </c>
      <c r="C6" s="18"/>
      <c r="D6" s="18"/>
      <c r="E6" s="18"/>
      <c r="F6" s="19"/>
      <c r="G6" s="6"/>
      <c r="H6" s="17" t="s">
        <v>35</v>
      </c>
      <c r="I6" s="18"/>
      <c r="J6" s="19"/>
      <c r="K6" s="6" t="s">
        <v>36</v>
      </c>
      <c r="L6" s="17" t="s">
        <v>37</v>
      </c>
      <c r="M6" s="19"/>
      <c r="N6" s="17" t="s">
        <v>38</v>
      </c>
      <c r="O6" s="19"/>
      <c r="P6" s="63" t="s">
        <v>39</v>
      </c>
      <c r="Q6" s="96"/>
      <c r="R6" s="96"/>
      <c r="S6" s="92"/>
      <c r="T6" s="95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20" t="s">
        <v>40</v>
      </c>
      <c r="C7" s="6" t="s">
        <v>41</v>
      </c>
      <c r="D7" s="6" t="s">
        <v>42</v>
      </c>
      <c r="E7" s="9" t="s">
        <v>43</v>
      </c>
      <c r="F7" s="9" t="s">
        <v>44</v>
      </c>
      <c r="G7" s="20" t="s">
        <v>45</v>
      </c>
      <c r="H7" s="6" t="s">
        <v>46</v>
      </c>
      <c r="I7" s="9" t="s">
        <v>47</v>
      </c>
      <c r="J7" s="9" t="s">
        <v>48</v>
      </c>
      <c r="K7" s="64" t="s">
        <v>47</v>
      </c>
      <c r="L7" s="9" t="s">
        <v>47</v>
      </c>
      <c r="M7" s="6" t="s">
        <v>48</v>
      </c>
      <c r="N7" s="6" t="s">
        <v>47</v>
      </c>
      <c r="O7" s="6" t="s">
        <v>48</v>
      </c>
      <c r="P7" s="9" t="s">
        <v>49</v>
      </c>
      <c r="Q7" s="9" t="s">
        <v>50</v>
      </c>
      <c r="R7" s="9" t="s">
        <v>51</v>
      </c>
      <c r="S7" s="92"/>
      <c r="T7" s="95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21">
        <v>1</v>
      </c>
      <c r="B8" s="22">
        <v>43942</v>
      </c>
      <c r="C8" s="23">
        <v>204975</v>
      </c>
      <c r="D8" s="24"/>
      <c r="E8" s="25" t="s">
        <v>52</v>
      </c>
      <c r="F8" s="25" t="s">
        <v>53</v>
      </c>
      <c r="G8" s="24"/>
      <c r="H8" s="26">
        <v>0.05</v>
      </c>
      <c r="I8" s="24">
        <v>10249</v>
      </c>
      <c r="J8" s="65"/>
      <c r="K8" s="21">
        <v>10027.66</v>
      </c>
      <c r="L8" s="24">
        <v>100</v>
      </c>
      <c r="M8" s="61" t="s">
        <v>54</v>
      </c>
      <c r="N8" s="66"/>
      <c r="O8" s="9"/>
      <c r="P8" s="67" t="s">
        <v>66</v>
      </c>
      <c r="Q8" s="9">
        <v>2700000</v>
      </c>
      <c r="R8" s="9">
        <v>200000</v>
      </c>
      <c r="S8" s="97">
        <v>194626</v>
      </c>
      <c r="T8" s="68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29" customHeight="1" spans="1:16384">
      <c r="A9" s="21"/>
      <c r="B9" s="22"/>
      <c r="C9" s="27"/>
      <c r="D9" s="28"/>
      <c r="E9" s="25"/>
      <c r="F9" s="25"/>
      <c r="G9" s="29"/>
      <c r="H9" s="26"/>
      <c r="I9" s="24"/>
      <c r="J9" s="65" t="s">
        <v>56</v>
      </c>
      <c r="K9" s="68">
        <v>-10027.66</v>
      </c>
      <c r="L9" s="24"/>
      <c r="M9" s="61"/>
      <c r="N9" s="66"/>
      <c r="O9" s="9"/>
      <c r="P9" s="67"/>
      <c r="Q9" s="9"/>
      <c r="R9" s="9"/>
      <c r="S9" s="97"/>
      <c r="T9" s="68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29" customHeight="1" spans="1:16384">
      <c r="A10" s="21"/>
      <c r="B10" s="22"/>
      <c r="C10" s="23"/>
      <c r="D10" s="28"/>
      <c r="E10" s="25"/>
      <c r="F10" s="25"/>
      <c r="G10" s="29"/>
      <c r="H10" s="26"/>
      <c r="I10" s="24"/>
      <c r="J10" s="33"/>
      <c r="K10" s="21"/>
      <c r="L10" s="24"/>
      <c r="M10" s="61"/>
      <c r="N10" s="66"/>
      <c r="O10" s="9"/>
      <c r="P10" s="67"/>
      <c r="Q10" s="9"/>
      <c r="R10" s="9"/>
      <c r="S10" s="97"/>
      <c r="T10" s="68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3" customHeight="1" spans="1:16384">
      <c r="A11" s="41">
        <v>2</v>
      </c>
      <c r="B11" s="125">
        <v>43991</v>
      </c>
      <c r="C11" s="129">
        <v>209773</v>
      </c>
      <c r="D11" s="126"/>
      <c r="E11" s="45" t="s">
        <v>52</v>
      </c>
      <c r="F11" s="45" t="s">
        <v>53</v>
      </c>
      <c r="G11" s="117"/>
      <c r="H11" s="118">
        <v>0.05</v>
      </c>
      <c r="I11" s="74">
        <f>C11*H11</f>
        <v>10488.65</v>
      </c>
      <c r="J11" s="75" t="s">
        <v>56</v>
      </c>
      <c r="K11" s="121">
        <v>10994.34</v>
      </c>
      <c r="L11" s="74">
        <v>100</v>
      </c>
      <c r="M11" s="76" t="s">
        <v>54</v>
      </c>
      <c r="N11" s="130"/>
      <c r="O11" s="128"/>
      <c r="P11" s="123" t="s">
        <v>66</v>
      </c>
      <c r="Q11" s="100">
        <v>2700000</v>
      </c>
      <c r="R11" s="100">
        <v>400000</v>
      </c>
      <c r="S11" s="124">
        <v>199184.35</v>
      </c>
      <c r="T11" s="68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29" customHeight="1" spans="1:16384">
      <c r="A12" s="41"/>
      <c r="B12" s="125"/>
      <c r="C12" s="43"/>
      <c r="D12" s="126"/>
      <c r="E12" s="45"/>
      <c r="F12" s="45"/>
      <c r="G12" s="117"/>
      <c r="H12" s="118"/>
      <c r="I12" s="74"/>
      <c r="J12" s="117"/>
      <c r="K12" s="41">
        <v>-10994.34</v>
      </c>
      <c r="L12" s="74"/>
      <c r="M12" s="76"/>
      <c r="N12" s="122"/>
      <c r="O12" s="100"/>
      <c r="P12" s="123"/>
      <c r="Q12" s="100"/>
      <c r="R12" s="100"/>
      <c r="S12" s="124"/>
      <c r="T12" s="68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29" customHeight="1" spans="1:16384">
      <c r="A13" s="21"/>
      <c r="B13" s="30"/>
      <c r="C13" s="23"/>
      <c r="D13" s="31"/>
      <c r="E13" s="25"/>
      <c r="F13" s="25"/>
      <c r="G13" s="33"/>
      <c r="H13" s="26"/>
      <c r="I13" s="24"/>
      <c r="J13" s="33"/>
      <c r="K13" s="68"/>
      <c r="L13" s="24"/>
      <c r="M13" s="61"/>
      <c r="N13" s="71"/>
      <c r="O13" s="70"/>
      <c r="P13" s="67"/>
      <c r="Q13" s="9"/>
      <c r="R13" s="9"/>
      <c r="S13" s="97"/>
      <c r="T13" s="68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21"/>
      <c r="B14" s="34"/>
      <c r="C14" s="23"/>
      <c r="D14" s="31"/>
      <c r="E14" s="25"/>
      <c r="F14" s="25"/>
      <c r="G14" s="33"/>
      <c r="H14" s="26"/>
      <c r="I14" s="24"/>
      <c r="J14" s="33"/>
      <c r="K14" s="21"/>
      <c r="L14" s="24"/>
      <c r="M14" s="61"/>
      <c r="N14" s="66"/>
      <c r="O14" s="9"/>
      <c r="P14" s="72"/>
      <c r="Q14" s="9"/>
      <c r="R14" s="9"/>
      <c r="S14" s="97"/>
      <c r="T14" s="98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29" customHeight="1" spans="1:16384">
      <c r="A15" s="21"/>
      <c r="B15" s="35"/>
      <c r="C15" s="23"/>
      <c r="D15" s="36"/>
      <c r="E15" s="32"/>
      <c r="F15" s="32"/>
      <c r="G15" s="33"/>
      <c r="H15" s="26"/>
      <c r="I15" s="24"/>
      <c r="J15" s="33"/>
      <c r="K15" s="68"/>
      <c r="L15" s="24"/>
      <c r="M15" s="61"/>
      <c r="N15" s="66"/>
      <c r="O15" s="9"/>
      <c r="P15" s="67"/>
      <c r="Q15" s="9"/>
      <c r="R15" s="9"/>
      <c r="S15" s="97"/>
      <c r="T15" s="98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21"/>
      <c r="B16" s="34"/>
      <c r="C16" s="23"/>
      <c r="D16" s="37"/>
      <c r="E16" s="32"/>
      <c r="F16" s="32"/>
      <c r="G16" s="29"/>
      <c r="H16" s="26"/>
      <c r="I16" s="24"/>
      <c r="J16" s="24"/>
      <c r="K16" s="21"/>
      <c r="L16" s="24"/>
      <c r="M16" s="61"/>
      <c r="N16" s="24"/>
      <c r="O16" s="61"/>
      <c r="P16" s="72"/>
      <c r="Q16" s="9"/>
      <c r="R16" s="9"/>
      <c r="S16" s="99"/>
      <c r="T16" s="98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customHeight="1" spans="1:16384">
      <c r="A17" s="21"/>
      <c r="B17" s="38"/>
      <c r="C17" s="23"/>
      <c r="D17" s="37"/>
      <c r="E17" s="65"/>
      <c r="F17" s="110"/>
      <c r="G17" s="39"/>
      <c r="H17" s="111"/>
      <c r="I17" s="24"/>
      <c r="J17" s="24"/>
      <c r="K17" s="24"/>
      <c r="L17" s="24"/>
      <c r="M17" s="61"/>
      <c r="N17" s="24"/>
      <c r="O17" s="61"/>
      <c r="P17" s="72"/>
      <c r="Q17" s="9"/>
      <c r="R17" s="9"/>
      <c r="S17" s="99"/>
      <c r="T17" s="98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customHeight="1" spans="1:16384">
      <c r="A18" s="21"/>
      <c r="B18" s="38"/>
      <c r="C18" s="23"/>
      <c r="D18" s="37"/>
      <c r="E18" s="32"/>
      <c r="F18" s="32"/>
      <c r="G18" s="39"/>
      <c r="H18" s="40"/>
      <c r="I18" s="24"/>
      <c r="J18" s="24"/>
      <c r="K18" s="65"/>
      <c r="L18" s="24"/>
      <c r="M18" s="61"/>
      <c r="N18" s="24"/>
      <c r="O18" s="61"/>
      <c r="P18" s="72"/>
      <c r="Q18" s="9"/>
      <c r="R18" s="9"/>
      <c r="S18" s="99"/>
      <c r="T18" s="98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customHeight="1" spans="1:16384">
      <c r="A19" s="21"/>
      <c r="B19" s="38"/>
      <c r="C19" s="109"/>
      <c r="D19" s="37"/>
      <c r="E19" s="65"/>
      <c r="F19" s="110"/>
      <c r="G19" s="39"/>
      <c r="H19" s="111"/>
      <c r="I19" s="24"/>
      <c r="J19" s="24"/>
      <c r="K19" s="24"/>
      <c r="L19" s="24"/>
      <c r="M19" s="61"/>
      <c r="N19" s="24"/>
      <c r="O19" s="61"/>
      <c r="P19" s="73"/>
      <c r="Q19" s="9"/>
      <c r="R19" s="9"/>
      <c r="S19" s="99"/>
      <c r="T19" s="102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customHeight="1" spans="1:16384">
      <c r="A20" s="21"/>
      <c r="B20" s="38"/>
      <c r="C20" s="23"/>
      <c r="D20" s="37"/>
      <c r="E20" s="32"/>
      <c r="F20" s="32"/>
      <c r="G20" s="39"/>
      <c r="H20" s="40"/>
      <c r="I20" s="24"/>
      <c r="J20" s="24"/>
      <c r="K20" s="24"/>
      <c r="L20" s="24"/>
      <c r="M20" s="61"/>
      <c r="N20" s="24"/>
      <c r="O20" s="61"/>
      <c r="P20" s="73"/>
      <c r="Q20" s="9"/>
      <c r="R20" s="9"/>
      <c r="S20" s="99"/>
      <c r="T20" s="102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customHeight="1" spans="1:16384">
      <c r="A21" s="21"/>
      <c r="B21" s="38"/>
      <c r="C21" s="23"/>
      <c r="D21" s="37"/>
      <c r="E21" s="32"/>
      <c r="F21" s="32"/>
      <c r="G21" s="39"/>
      <c r="H21" s="40"/>
      <c r="I21" s="24"/>
      <c r="J21" s="24"/>
      <c r="K21" s="24"/>
      <c r="L21" s="24"/>
      <c r="M21" s="61"/>
      <c r="N21" s="24"/>
      <c r="O21" s="61"/>
      <c r="P21" s="73"/>
      <c r="Q21" s="9"/>
      <c r="R21" s="9"/>
      <c r="S21" s="99"/>
      <c r="T21" s="102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customHeight="1" spans="1:16384">
      <c r="A22" s="41"/>
      <c r="B22" s="42"/>
      <c r="C22" s="43"/>
      <c r="D22" s="44"/>
      <c r="E22" s="45"/>
      <c r="F22" s="45"/>
      <c r="G22" s="46"/>
      <c r="H22" s="47"/>
      <c r="I22" s="74"/>
      <c r="J22" s="74"/>
      <c r="K22" s="74"/>
      <c r="L22" s="74"/>
      <c r="M22" s="76"/>
      <c r="N22" s="74"/>
      <c r="O22" s="76"/>
      <c r="P22" s="79"/>
      <c r="Q22" s="100"/>
      <c r="R22" s="100"/>
      <c r="S22" s="101"/>
      <c r="T22" s="102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customHeight="1" spans="1:16384">
      <c r="A23" s="41"/>
      <c r="B23" s="42"/>
      <c r="C23" s="43"/>
      <c r="D23" s="44"/>
      <c r="E23" s="45"/>
      <c r="F23" s="45"/>
      <c r="G23" s="46"/>
      <c r="H23" s="47"/>
      <c r="I23" s="74"/>
      <c r="J23" s="74"/>
      <c r="K23" s="74"/>
      <c r="L23" s="74"/>
      <c r="M23" s="76"/>
      <c r="N23" s="74"/>
      <c r="O23" s="76"/>
      <c r="P23" s="79"/>
      <c r="Q23" s="100"/>
      <c r="R23" s="100"/>
      <c r="S23" s="101"/>
      <c r="T23" s="102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customHeight="1" spans="1:16384">
      <c r="A24" s="41"/>
      <c r="B24" s="42"/>
      <c r="C24" s="43"/>
      <c r="D24" s="44"/>
      <c r="E24" s="45"/>
      <c r="F24" s="45"/>
      <c r="G24" s="46"/>
      <c r="H24" s="47"/>
      <c r="I24" s="74"/>
      <c r="J24" s="74"/>
      <c r="K24" s="74"/>
      <c r="L24" s="74"/>
      <c r="M24" s="76"/>
      <c r="N24" s="74"/>
      <c r="O24" s="76"/>
      <c r="P24" s="79"/>
      <c r="Q24" s="100"/>
      <c r="R24" s="100"/>
      <c r="S24" s="101"/>
      <c r="T24" s="102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49">
        <f>SUM(C8:C24)</f>
        <v>414748</v>
      </c>
      <c r="D25" s="50">
        <f>SUM(D8:D24)</f>
        <v>0</v>
      </c>
      <c r="E25" s="51"/>
      <c r="F25" s="51"/>
      <c r="G25" s="51"/>
      <c r="H25" s="49" t="s">
        <v>58</v>
      </c>
      <c r="I25" s="66">
        <f t="shared" ref="I25:N25" si="0">SUM(I8:I24)</f>
        <v>20737.65</v>
      </c>
      <c r="J25" s="51"/>
      <c r="K25" s="66">
        <f>SUM(K8:K17)</f>
        <v>0</v>
      </c>
      <c r="L25" s="66">
        <f t="shared" si="0"/>
        <v>200</v>
      </c>
      <c r="M25" s="49" t="s">
        <v>58</v>
      </c>
      <c r="N25" s="66">
        <f t="shared" si="0"/>
        <v>0</v>
      </c>
      <c r="O25" s="49" t="s">
        <v>58</v>
      </c>
      <c r="P25" s="49" t="s">
        <v>58</v>
      </c>
      <c r="Q25" s="49"/>
      <c r="R25" s="49"/>
      <c r="S25" s="66">
        <f>SUM(S8:S24)</f>
        <v>393810.35</v>
      </c>
      <c r="T25" s="104">
        <f>D25+C25-S25-I25-K25-L25-N25</f>
        <v>2.18278728425503e-11</v>
      </c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2" t="s">
        <v>59</v>
      </c>
      <c r="B26" s="52"/>
      <c r="C26" s="52" t="s">
        <v>60</v>
      </c>
      <c r="D26" s="52"/>
      <c r="E26" s="52"/>
      <c r="F26" s="53">
        <f>N26-F27</f>
        <v>199184.35</v>
      </c>
      <c r="G26" s="54"/>
      <c r="H26" s="55" t="s">
        <v>61</v>
      </c>
      <c r="I26" s="80"/>
      <c r="J26" s="80"/>
      <c r="K26" s="80"/>
      <c r="L26" s="81"/>
      <c r="M26" s="52" t="s">
        <v>62</v>
      </c>
      <c r="N26" s="82">
        <v>199184.35</v>
      </c>
      <c r="O26" s="83"/>
      <c r="P26" s="83"/>
      <c r="Q26" s="83"/>
      <c r="R26" s="83"/>
      <c r="S26" s="83"/>
      <c r="T26" s="105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2"/>
      <c r="B27" s="52"/>
      <c r="C27" s="52" t="s">
        <v>63</v>
      </c>
      <c r="D27" s="52"/>
      <c r="E27" s="52"/>
      <c r="F27" s="53">
        <v>0</v>
      </c>
      <c r="G27" s="54"/>
      <c r="H27" s="56"/>
      <c r="I27" s="84"/>
      <c r="J27" s="84"/>
      <c r="K27" s="84"/>
      <c r="L27" s="85"/>
      <c r="M27" s="52" t="s">
        <v>64</v>
      </c>
      <c r="N27" s="112" t="s">
        <v>67</v>
      </c>
      <c r="O27" s="113"/>
      <c r="P27" s="113"/>
      <c r="Q27" s="113"/>
      <c r="R27" s="113"/>
      <c r="S27" s="113"/>
      <c r="T27" s="11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L28" s="3"/>
      <c r="S28" s="3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L29" s="3"/>
      <c r="S29" s="3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L30" s="3"/>
      <c r="S30" s="3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L31" s="3"/>
      <c r="S31" s="3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L32" s="3"/>
      <c r="S32" s="3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57"/>
      <c r="E33" s="3"/>
      <c r="F33" s="3"/>
      <c r="G33" s="3"/>
      <c r="I33" s="3"/>
      <c r="J33" s="3"/>
      <c r="L33" s="3"/>
      <c r="S33" s="3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25:B25"/>
    <mergeCell ref="C26:E26"/>
    <mergeCell ref="F26:G26"/>
    <mergeCell ref="N26:T26"/>
    <mergeCell ref="C27:E27"/>
    <mergeCell ref="F27:G27"/>
    <mergeCell ref="N27:T27"/>
    <mergeCell ref="A5:A7"/>
    <mergeCell ref="S5:S7"/>
    <mergeCell ref="T5:T7"/>
    <mergeCell ref="A26:B27"/>
    <mergeCell ref="H26:L27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zoomScale="90" zoomScaleNormal="90" workbookViewId="0">
      <selection activeCell="A1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4.675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  <col min="16362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58"/>
      <c r="J2" s="7" t="s">
        <v>4</v>
      </c>
      <c r="K2" s="7"/>
      <c r="L2" s="7"/>
      <c r="M2" s="7"/>
      <c r="N2" s="59" t="s">
        <v>5</v>
      </c>
      <c r="O2" s="59"/>
      <c r="P2" s="60">
        <v>12151</v>
      </c>
      <c r="Q2" s="64" t="s">
        <v>6</v>
      </c>
      <c r="R2" s="64"/>
      <c r="S2" s="88" t="s">
        <v>7</v>
      </c>
      <c r="T2" s="88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8</v>
      </c>
      <c r="B3" s="6"/>
      <c r="C3" s="9">
        <v>3027265.44</v>
      </c>
      <c r="D3" s="9"/>
      <c r="E3" s="9"/>
      <c r="F3" s="9" t="s">
        <v>9</v>
      </c>
      <c r="G3" s="10">
        <v>43862</v>
      </c>
      <c r="H3" s="6" t="s">
        <v>10</v>
      </c>
      <c r="I3" s="6"/>
      <c r="J3" s="21" t="s">
        <v>11</v>
      </c>
      <c r="K3" s="21"/>
      <c r="L3" s="21"/>
      <c r="M3" s="21"/>
      <c r="N3" s="6" t="s">
        <v>12</v>
      </c>
      <c r="O3" s="6"/>
      <c r="P3" s="21" t="s">
        <v>13</v>
      </c>
      <c r="Q3" s="89" t="s">
        <v>14</v>
      </c>
      <c r="R3" s="90"/>
      <c r="S3" s="91" t="s">
        <v>15</v>
      </c>
      <c r="T3" s="91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16</v>
      </c>
      <c r="B4" s="6"/>
      <c r="C4" s="11"/>
      <c r="D4" s="11"/>
      <c r="E4" s="11"/>
      <c r="F4" s="9" t="s">
        <v>17</v>
      </c>
      <c r="G4" s="12"/>
      <c r="H4" s="6" t="s">
        <v>18</v>
      </c>
      <c r="I4" s="6"/>
      <c r="J4" s="21" t="s">
        <v>19</v>
      </c>
      <c r="K4" s="21"/>
      <c r="L4" s="21"/>
      <c r="M4" s="21"/>
      <c r="N4" s="6" t="s">
        <v>20</v>
      </c>
      <c r="O4" s="6"/>
      <c r="P4" s="61" t="s">
        <v>21</v>
      </c>
      <c r="Q4" s="9" t="s">
        <v>22</v>
      </c>
      <c r="R4" s="61" t="s">
        <v>23</v>
      </c>
      <c r="S4" s="92" t="s">
        <v>24</v>
      </c>
      <c r="T4" s="93" t="s">
        <v>23</v>
      </c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25</v>
      </c>
      <c r="B5" s="13" t="s">
        <v>26</v>
      </c>
      <c r="C5" s="14"/>
      <c r="D5" s="14"/>
      <c r="E5" s="14"/>
      <c r="F5" s="15"/>
      <c r="G5" s="16" t="s">
        <v>27</v>
      </c>
      <c r="H5" s="13" t="s">
        <v>26</v>
      </c>
      <c r="I5" s="14"/>
      <c r="J5" s="15"/>
      <c r="K5" s="16" t="s">
        <v>28</v>
      </c>
      <c r="L5" s="13" t="s">
        <v>29</v>
      </c>
      <c r="M5" s="15"/>
      <c r="N5" s="13" t="s">
        <v>30</v>
      </c>
      <c r="O5" s="15"/>
      <c r="P5" s="62" t="s">
        <v>31</v>
      </c>
      <c r="Q5" s="94"/>
      <c r="R5" s="94"/>
      <c r="S5" s="92" t="s">
        <v>32</v>
      </c>
      <c r="T5" s="95" t="s">
        <v>33</v>
      </c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7" t="s">
        <v>34</v>
      </c>
      <c r="C6" s="18"/>
      <c r="D6" s="18"/>
      <c r="E6" s="18"/>
      <c r="F6" s="19"/>
      <c r="G6" s="6"/>
      <c r="H6" s="17" t="s">
        <v>35</v>
      </c>
      <c r="I6" s="18"/>
      <c r="J6" s="19"/>
      <c r="K6" s="6" t="s">
        <v>36</v>
      </c>
      <c r="L6" s="17" t="s">
        <v>37</v>
      </c>
      <c r="M6" s="19"/>
      <c r="N6" s="17" t="s">
        <v>38</v>
      </c>
      <c r="O6" s="19"/>
      <c r="P6" s="63" t="s">
        <v>39</v>
      </c>
      <c r="Q6" s="96"/>
      <c r="R6" s="96"/>
      <c r="S6" s="92"/>
      <c r="T6" s="95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20" t="s">
        <v>40</v>
      </c>
      <c r="C7" s="6" t="s">
        <v>41</v>
      </c>
      <c r="D7" s="6" t="s">
        <v>42</v>
      </c>
      <c r="E7" s="9" t="s">
        <v>43</v>
      </c>
      <c r="F7" s="9" t="s">
        <v>44</v>
      </c>
      <c r="G7" s="20" t="s">
        <v>45</v>
      </c>
      <c r="H7" s="6" t="s">
        <v>46</v>
      </c>
      <c r="I7" s="9" t="s">
        <v>47</v>
      </c>
      <c r="J7" s="9" t="s">
        <v>48</v>
      </c>
      <c r="K7" s="64" t="s">
        <v>47</v>
      </c>
      <c r="L7" s="9" t="s">
        <v>47</v>
      </c>
      <c r="M7" s="6" t="s">
        <v>48</v>
      </c>
      <c r="N7" s="6" t="s">
        <v>47</v>
      </c>
      <c r="O7" s="6" t="s">
        <v>48</v>
      </c>
      <c r="P7" s="9" t="s">
        <v>49</v>
      </c>
      <c r="Q7" s="9" t="s">
        <v>50</v>
      </c>
      <c r="R7" s="9" t="s">
        <v>51</v>
      </c>
      <c r="S7" s="92"/>
      <c r="T7" s="95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21">
        <v>1</v>
      </c>
      <c r="B8" s="22">
        <v>43942</v>
      </c>
      <c r="C8" s="23">
        <v>204975</v>
      </c>
      <c r="D8" s="24"/>
      <c r="E8" s="25" t="s">
        <v>52</v>
      </c>
      <c r="F8" s="25" t="s">
        <v>53</v>
      </c>
      <c r="G8" s="24"/>
      <c r="H8" s="26">
        <v>0.05</v>
      </c>
      <c r="I8" s="24">
        <v>10249</v>
      </c>
      <c r="J8" s="65"/>
      <c r="K8" s="21">
        <v>10027.66</v>
      </c>
      <c r="L8" s="24">
        <v>100</v>
      </c>
      <c r="M8" s="61" t="s">
        <v>54</v>
      </c>
      <c r="N8" s="66"/>
      <c r="O8" s="9"/>
      <c r="P8" s="67" t="s">
        <v>66</v>
      </c>
      <c r="Q8" s="9">
        <v>2700000</v>
      </c>
      <c r="R8" s="9">
        <v>200000</v>
      </c>
      <c r="S8" s="97">
        <v>194626</v>
      </c>
      <c r="T8" s="68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29" customHeight="1" spans="1:16384">
      <c r="A9" s="21"/>
      <c r="B9" s="22"/>
      <c r="C9" s="27"/>
      <c r="D9" s="28"/>
      <c r="E9" s="25"/>
      <c r="F9" s="25"/>
      <c r="G9" s="29"/>
      <c r="H9" s="26"/>
      <c r="I9" s="24"/>
      <c r="J9" s="65" t="s">
        <v>56</v>
      </c>
      <c r="K9" s="68">
        <v>-10027.66</v>
      </c>
      <c r="L9" s="24"/>
      <c r="M9" s="61"/>
      <c r="N9" s="66"/>
      <c r="O9" s="9"/>
      <c r="P9" s="67"/>
      <c r="Q9" s="9"/>
      <c r="R9" s="9"/>
      <c r="S9" s="97"/>
      <c r="T9" s="68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29" customHeight="1" spans="1:16384">
      <c r="A10" s="21"/>
      <c r="B10" s="22"/>
      <c r="C10" s="23"/>
      <c r="D10" s="28"/>
      <c r="E10" s="25"/>
      <c r="F10" s="25"/>
      <c r="G10" s="29"/>
      <c r="H10" s="26"/>
      <c r="I10" s="24"/>
      <c r="J10" s="33"/>
      <c r="K10" s="21"/>
      <c r="L10" s="24"/>
      <c r="M10" s="61"/>
      <c r="N10" s="66"/>
      <c r="O10" s="9"/>
      <c r="P10" s="67"/>
      <c r="Q10" s="9"/>
      <c r="R10" s="9"/>
      <c r="S10" s="97"/>
      <c r="T10" s="68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3" customHeight="1" spans="1:16384">
      <c r="A11" s="21">
        <v>2</v>
      </c>
      <c r="B11" s="30">
        <v>43991</v>
      </c>
      <c r="C11" s="27">
        <v>209773</v>
      </c>
      <c r="D11" s="31"/>
      <c r="E11" s="32" t="s">
        <v>52</v>
      </c>
      <c r="F11" s="32" t="s">
        <v>53</v>
      </c>
      <c r="G11" s="33"/>
      <c r="H11" s="26">
        <v>0.05</v>
      </c>
      <c r="I11" s="24">
        <f>C11*H11</f>
        <v>10488.65</v>
      </c>
      <c r="J11" s="65" t="s">
        <v>56</v>
      </c>
      <c r="K11" s="68">
        <v>10994.34</v>
      </c>
      <c r="L11" s="24">
        <v>100</v>
      </c>
      <c r="M11" s="61" t="s">
        <v>54</v>
      </c>
      <c r="N11" s="69"/>
      <c r="O11" s="70"/>
      <c r="P11" s="67" t="s">
        <v>66</v>
      </c>
      <c r="Q11" s="9">
        <v>2700000</v>
      </c>
      <c r="R11" s="9">
        <v>400000</v>
      </c>
      <c r="S11" s="97">
        <v>199184.35</v>
      </c>
      <c r="T11" s="68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29" customHeight="1" spans="1:16384">
      <c r="A12" s="21"/>
      <c r="B12" s="30"/>
      <c r="C12" s="23"/>
      <c r="D12" s="31"/>
      <c r="E12" s="32"/>
      <c r="F12" s="32"/>
      <c r="G12" s="33"/>
      <c r="H12" s="26"/>
      <c r="I12" s="24"/>
      <c r="J12" s="33"/>
      <c r="K12" s="21">
        <v>-10994.34</v>
      </c>
      <c r="L12" s="24"/>
      <c r="M12" s="61"/>
      <c r="N12" s="66"/>
      <c r="O12" s="9"/>
      <c r="P12" s="67"/>
      <c r="Q12" s="9"/>
      <c r="R12" s="9"/>
      <c r="S12" s="97"/>
      <c r="T12" s="68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41">
        <v>3</v>
      </c>
      <c r="B13" s="125">
        <v>43998</v>
      </c>
      <c r="C13" s="43">
        <v>224735</v>
      </c>
      <c r="D13" s="126"/>
      <c r="E13" s="45" t="s">
        <v>52</v>
      </c>
      <c r="F13" s="45" t="s">
        <v>68</v>
      </c>
      <c r="G13" s="117"/>
      <c r="H13" s="118">
        <v>0.05</v>
      </c>
      <c r="I13" s="74">
        <f>C13*H13</f>
        <v>11236.75</v>
      </c>
      <c r="J13" s="117"/>
      <c r="K13" s="121">
        <v>10262.38</v>
      </c>
      <c r="L13" s="74">
        <v>100</v>
      </c>
      <c r="M13" s="76" t="s">
        <v>54</v>
      </c>
      <c r="N13" s="127"/>
      <c r="O13" s="128"/>
      <c r="P13" s="123" t="s">
        <v>66</v>
      </c>
      <c r="Q13" s="100">
        <v>2700000</v>
      </c>
      <c r="R13" s="100">
        <v>600000</v>
      </c>
      <c r="S13" s="124">
        <f>R13-S11-S8</f>
        <v>206189.65</v>
      </c>
      <c r="T13" s="68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41"/>
      <c r="B14" s="119"/>
      <c r="C14" s="43"/>
      <c r="D14" s="126"/>
      <c r="E14" s="45"/>
      <c r="F14" s="45"/>
      <c r="G14" s="117"/>
      <c r="H14" s="118"/>
      <c r="I14" s="74"/>
      <c r="J14" s="117"/>
      <c r="K14" s="41">
        <v>-10262.38</v>
      </c>
      <c r="L14" s="74"/>
      <c r="M14" s="76"/>
      <c r="N14" s="122"/>
      <c r="O14" s="100"/>
      <c r="P14" s="77"/>
      <c r="Q14" s="100"/>
      <c r="R14" s="100"/>
      <c r="S14" s="124"/>
      <c r="T14" s="98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29" customHeight="1" spans="1:16384">
      <c r="A15" s="21"/>
      <c r="B15" s="35"/>
      <c r="C15" s="23"/>
      <c r="D15" s="36"/>
      <c r="E15" s="32"/>
      <c r="F15" s="32"/>
      <c r="G15" s="33"/>
      <c r="H15" s="26"/>
      <c r="I15" s="24"/>
      <c r="J15" s="33"/>
      <c r="K15" s="68"/>
      <c r="L15" s="24"/>
      <c r="M15" s="61"/>
      <c r="N15" s="66"/>
      <c r="O15" s="9"/>
      <c r="P15" s="67"/>
      <c r="Q15" s="9"/>
      <c r="R15" s="9"/>
      <c r="S15" s="97"/>
      <c r="T15" s="98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21"/>
      <c r="B16" s="34"/>
      <c r="C16" s="23"/>
      <c r="D16" s="37"/>
      <c r="E16" s="32"/>
      <c r="F16" s="32"/>
      <c r="G16" s="29"/>
      <c r="H16" s="26"/>
      <c r="I16" s="24"/>
      <c r="J16" s="24"/>
      <c r="K16" s="21"/>
      <c r="L16" s="24"/>
      <c r="M16" s="61"/>
      <c r="N16" s="24"/>
      <c r="O16" s="61"/>
      <c r="P16" s="72"/>
      <c r="Q16" s="9"/>
      <c r="R16" s="9"/>
      <c r="S16" s="99"/>
      <c r="T16" s="98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customHeight="1" spans="1:16384">
      <c r="A17" s="21"/>
      <c r="B17" s="38"/>
      <c r="C17" s="23"/>
      <c r="D17" s="37"/>
      <c r="E17" s="65"/>
      <c r="F17" s="110"/>
      <c r="G17" s="39"/>
      <c r="H17" s="111"/>
      <c r="I17" s="24"/>
      <c r="J17" s="24"/>
      <c r="K17" s="24"/>
      <c r="L17" s="24"/>
      <c r="M17" s="61"/>
      <c r="N17" s="24"/>
      <c r="O17" s="61"/>
      <c r="P17" s="72"/>
      <c r="Q17" s="9"/>
      <c r="R17" s="9"/>
      <c r="S17" s="99"/>
      <c r="T17" s="98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customHeight="1" spans="1:16384">
      <c r="A18" s="21"/>
      <c r="B18" s="38"/>
      <c r="C18" s="23"/>
      <c r="D18" s="37"/>
      <c r="E18" s="32"/>
      <c r="F18" s="32"/>
      <c r="G18" s="39"/>
      <c r="H18" s="40"/>
      <c r="I18" s="24"/>
      <c r="J18" s="24"/>
      <c r="K18" s="65"/>
      <c r="L18" s="24"/>
      <c r="M18" s="61"/>
      <c r="N18" s="24"/>
      <c r="O18" s="61"/>
      <c r="P18" s="72"/>
      <c r="Q18" s="9"/>
      <c r="R18" s="9"/>
      <c r="S18" s="99"/>
      <c r="T18" s="98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customHeight="1" spans="1:16384">
      <c r="A19" s="21"/>
      <c r="B19" s="38"/>
      <c r="C19" s="109"/>
      <c r="D19" s="37"/>
      <c r="E19" s="65"/>
      <c r="F19" s="110"/>
      <c r="G19" s="39"/>
      <c r="H19" s="111"/>
      <c r="I19" s="24"/>
      <c r="J19" s="24"/>
      <c r="K19" s="24"/>
      <c r="L19" s="24"/>
      <c r="M19" s="61"/>
      <c r="N19" s="24"/>
      <c r="O19" s="61"/>
      <c r="P19" s="73"/>
      <c r="Q19" s="9"/>
      <c r="R19" s="9"/>
      <c r="S19" s="99"/>
      <c r="T19" s="102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customHeight="1" spans="1:16384">
      <c r="A20" s="21"/>
      <c r="B20" s="38"/>
      <c r="C20" s="23"/>
      <c r="D20" s="37"/>
      <c r="E20" s="32"/>
      <c r="F20" s="32"/>
      <c r="G20" s="39"/>
      <c r="H20" s="40"/>
      <c r="I20" s="24"/>
      <c r="J20" s="24"/>
      <c r="K20" s="24"/>
      <c r="L20" s="24"/>
      <c r="M20" s="61"/>
      <c r="N20" s="24"/>
      <c r="O20" s="61"/>
      <c r="P20" s="73"/>
      <c r="Q20" s="9"/>
      <c r="R20" s="9"/>
      <c r="S20" s="99"/>
      <c r="T20" s="102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customHeight="1" spans="1:16384">
      <c r="A21" s="21"/>
      <c r="B21" s="38"/>
      <c r="C21" s="23"/>
      <c r="D21" s="37"/>
      <c r="E21" s="32"/>
      <c r="F21" s="32"/>
      <c r="G21" s="39"/>
      <c r="H21" s="40"/>
      <c r="I21" s="24"/>
      <c r="J21" s="24"/>
      <c r="K21" s="24"/>
      <c r="L21" s="24"/>
      <c r="M21" s="61"/>
      <c r="N21" s="24"/>
      <c r="O21" s="61"/>
      <c r="P21" s="73"/>
      <c r="Q21" s="9"/>
      <c r="R21" s="9"/>
      <c r="S21" s="99"/>
      <c r="T21" s="102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customHeight="1" spans="1:16384">
      <c r="A22" s="41"/>
      <c r="B22" s="42"/>
      <c r="C22" s="43"/>
      <c r="D22" s="44"/>
      <c r="E22" s="45"/>
      <c r="F22" s="45"/>
      <c r="G22" s="46"/>
      <c r="H22" s="47"/>
      <c r="I22" s="74"/>
      <c r="J22" s="74"/>
      <c r="K22" s="74"/>
      <c r="L22" s="74"/>
      <c r="M22" s="76"/>
      <c r="N22" s="74"/>
      <c r="O22" s="76"/>
      <c r="P22" s="79"/>
      <c r="Q22" s="100"/>
      <c r="R22" s="100"/>
      <c r="S22" s="101"/>
      <c r="T22" s="102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customHeight="1" spans="1:16384">
      <c r="A23" s="41"/>
      <c r="B23" s="42"/>
      <c r="C23" s="43"/>
      <c r="D23" s="44"/>
      <c r="E23" s="45"/>
      <c r="F23" s="45"/>
      <c r="G23" s="46"/>
      <c r="H23" s="47"/>
      <c r="I23" s="74"/>
      <c r="J23" s="74"/>
      <c r="K23" s="74"/>
      <c r="L23" s="74"/>
      <c r="M23" s="76"/>
      <c r="N23" s="74"/>
      <c r="O23" s="76"/>
      <c r="P23" s="79"/>
      <c r="Q23" s="100"/>
      <c r="R23" s="100"/>
      <c r="S23" s="101"/>
      <c r="T23" s="102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customHeight="1" spans="1:16384">
      <c r="A24" s="41"/>
      <c r="B24" s="42"/>
      <c r="C24" s="43"/>
      <c r="D24" s="44"/>
      <c r="E24" s="45"/>
      <c r="F24" s="45"/>
      <c r="G24" s="46"/>
      <c r="H24" s="47"/>
      <c r="I24" s="74"/>
      <c r="J24" s="74"/>
      <c r="K24" s="74"/>
      <c r="L24" s="74"/>
      <c r="M24" s="76"/>
      <c r="N24" s="74"/>
      <c r="O24" s="76"/>
      <c r="P24" s="79"/>
      <c r="Q24" s="100"/>
      <c r="R24" s="100"/>
      <c r="S24" s="101"/>
      <c r="T24" s="102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49">
        <f>SUM(C8:C24)</f>
        <v>639483</v>
      </c>
      <c r="D25" s="50">
        <f>SUM(D8:D24)</f>
        <v>0</v>
      </c>
      <c r="E25" s="51"/>
      <c r="F25" s="51"/>
      <c r="G25" s="51"/>
      <c r="H25" s="49" t="s">
        <v>58</v>
      </c>
      <c r="I25" s="66">
        <f t="shared" ref="I25:N25" si="0">SUM(I8:I24)</f>
        <v>31974.4</v>
      </c>
      <c r="J25" s="51"/>
      <c r="K25" s="66">
        <f>SUM(K8:K17)</f>
        <v>0</v>
      </c>
      <c r="L25" s="66">
        <f t="shared" si="0"/>
        <v>300</v>
      </c>
      <c r="M25" s="49" t="s">
        <v>58</v>
      </c>
      <c r="N25" s="66">
        <f t="shared" si="0"/>
        <v>0</v>
      </c>
      <c r="O25" s="49" t="s">
        <v>58</v>
      </c>
      <c r="P25" s="49" t="s">
        <v>58</v>
      </c>
      <c r="Q25" s="49"/>
      <c r="R25" s="49"/>
      <c r="S25" s="66">
        <f>SUM(S8:S24)</f>
        <v>600000</v>
      </c>
      <c r="T25" s="104">
        <f>D25+C25-S25-I25-K25-L25-N25</f>
        <v>7208.6</v>
      </c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2" t="s">
        <v>59</v>
      </c>
      <c r="B26" s="52"/>
      <c r="C26" s="52" t="s">
        <v>60</v>
      </c>
      <c r="D26" s="52"/>
      <c r="E26" s="52"/>
      <c r="F26" s="53">
        <f>N26-F27</f>
        <v>206189.65</v>
      </c>
      <c r="G26" s="54"/>
      <c r="H26" s="55" t="s">
        <v>61</v>
      </c>
      <c r="I26" s="80"/>
      <c r="J26" s="80"/>
      <c r="K26" s="80"/>
      <c r="L26" s="81"/>
      <c r="M26" s="52" t="s">
        <v>62</v>
      </c>
      <c r="N26" s="82">
        <v>206189.65</v>
      </c>
      <c r="O26" s="83"/>
      <c r="P26" s="83"/>
      <c r="Q26" s="83"/>
      <c r="R26" s="83"/>
      <c r="S26" s="83"/>
      <c r="T26" s="105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2"/>
      <c r="B27" s="52"/>
      <c r="C27" s="52" t="s">
        <v>63</v>
      </c>
      <c r="D27" s="52"/>
      <c r="E27" s="52"/>
      <c r="F27" s="53">
        <v>0</v>
      </c>
      <c r="G27" s="54"/>
      <c r="H27" s="56"/>
      <c r="I27" s="84"/>
      <c r="J27" s="84"/>
      <c r="K27" s="84"/>
      <c r="L27" s="85"/>
      <c r="M27" s="52" t="s">
        <v>64</v>
      </c>
      <c r="N27" s="112" t="s">
        <v>69</v>
      </c>
      <c r="O27" s="113"/>
      <c r="P27" s="113"/>
      <c r="Q27" s="113"/>
      <c r="R27" s="113"/>
      <c r="S27" s="113"/>
      <c r="T27" s="11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L28" s="3"/>
      <c r="S28" s="3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L29" s="3"/>
      <c r="S29" s="3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L30" s="3"/>
      <c r="S30" s="3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L31" s="3"/>
      <c r="S31" s="3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L32" s="3"/>
      <c r="S32" s="3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57"/>
      <c r="E33" s="3"/>
      <c r="F33" s="3"/>
      <c r="G33" s="3"/>
      <c r="I33" s="3"/>
      <c r="J33" s="3"/>
      <c r="L33" s="3"/>
      <c r="S33" s="3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25:B25"/>
    <mergeCell ref="C26:E26"/>
    <mergeCell ref="F26:G26"/>
    <mergeCell ref="N26:T26"/>
    <mergeCell ref="C27:E27"/>
    <mergeCell ref="F27:G27"/>
    <mergeCell ref="N27:T27"/>
    <mergeCell ref="A5:A7"/>
    <mergeCell ref="S5:S7"/>
    <mergeCell ref="T5:T7"/>
    <mergeCell ref="A26:B27"/>
    <mergeCell ref="H26:L27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4" workbookViewId="0">
      <selection activeCell="A4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4.675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  <col min="16362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58"/>
      <c r="J2" s="7" t="s">
        <v>4</v>
      </c>
      <c r="K2" s="7"/>
      <c r="L2" s="7"/>
      <c r="M2" s="7"/>
      <c r="N2" s="59" t="s">
        <v>5</v>
      </c>
      <c r="O2" s="59"/>
      <c r="P2" s="60">
        <v>12151</v>
      </c>
      <c r="Q2" s="64" t="s">
        <v>6</v>
      </c>
      <c r="R2" s="64"/>
      <c r="S2" s="88" t="s">
        <v>7</v>
      </c>
      <c r="T2" s="88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8</v>
      </c>
      <c r="B3" s="6"/>
      <c r="C3" s="9">
        <v>3027265.44</v>
      </c>
      <c r="D3" s="9"/>
      <c r="E3" s="9"/>
      <c r="F3" s="9" t="s">
        <v>9</v>
      </c>
      <c r="G3" s="10">
        <v>43862</v>
      </c>
      <c r="H3" s="6" t="s">
        <v>10</v>
      </c>
      <c r="I3" s="6"/>
      <c r="J3" s="21" t="s">
        <v>11</v>
      </c>
      <c r="K3" s="21"/>
      <c r="L3" s="21"/>
      <c r="M3" s="21"/>
      <c r="N3" s="6" t="s">
        <v>12</v>
      </c>
      <c r="O3" s="6"/>
      <c r="P3" s="21" t="s">
        <v>13</v>
      </c>
      <c r="Q3" s="89" t="s">
        <v>14</v>
      </c>
      <c r="R3" s="90"/>
      <c r="S3" s="91" t="s">
        <v>15</v>
      </c>
      <c r="T3" s="91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16</v>
      </c>
      <c r="B4" s="6"/>
      <c r="C4" s="11"/>
      <c r="D4" s="11"/>
      <c r="E4" s="11"/>
      <c r="F4" s="9" t="s">
        <v>17</v>
      </c>
      <c r="G4" s="12"/>
      <c r="H4" s="6" t="s">
        <v>18</v>
      </c>
      <c r="I4" s="6"/>
      <c r="J4" s="21" t="s">
        <v>19</v>
      </c>
      <c r="K4" s="21"/>
      <c r="L4" s="21"/>
      <c r="M4" s="21"/>
      <c r="N4" s="6" t="s">
        <v>20</v>
      </c>
      <c r="O4" s="6"/>
      <c r="P4" s="61" t="s">
        <v>21</v>
      </c>
      <c r="Q4" s="9" t="s">
        <v>22</v>
      </c>
      <c r="R4" s="61" t="s">
        <v>23</v>
      </c>
      <c r="S4" s="92" t="s">
        <v>24</v>
      </c>
      <c r="T4" s="93" t="s">
        <v>23</v>
      </c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25</v>
      </c>
      <c r="B5" s="13" t="s">
        <v>26</v>
      </c>
      <c r="C5" s="14"/>
      <c r="D5" s="14"/>
      <c r="E5" s="14"/>
      <c r="F5" s="15"/>
      <c r="G5" s="16" t="s">
        <v>27</v>
      </c>
      <c r="H5" s="13" t="s">
        <v>26</v>
      </c>
      <c r="I5" s="14"/>
      <c r="J5" s="15"/>
      <c r="K5" s="16" t="s">
        <v>28</v>
      </c>
      <c r="L5" s="13" t="s">
        <v>29</v>
      </c>
      <c r="M5" s="15"/>
      <c r="N5" s="13" t="s">
        <v>30</v>
      </c>
      <c r="O5" s="15"/>
      <c r="P5" s="62" t="s">
        <v>31</v>
      </c>
      <c r="Q5" s="94"/>
      <c r="R5" s="94"/>
      <c r="S5" s="92" t="s">
        <v>32</v>
      </c>
      <c r="T5" s="95" t="s">
        <v>33</v>
      </c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7" t="s">
        <v>34</v>
      </c>
      <c r="C6" s="18"/>
      <c r="D6" s="18"/>
      <c r="E6" s="18"/>
      <c r="F6" s="19"/>
      <c r="G6" s="6"/>
      <c r="H6" s="17" t="s">
        <v>35</v>
      </c>
      <c r="I6" s="18"/>
      <c r="J6" s="19"/>
      <c r="K6" s="6" t="s">
        <v>36</v>
      </c>
      <c r="L6" s="17" t="s">
        <v>37</v>
      </c>
      <c r="M6" s="19"/>
      <c r="N6" s="17" t="s">
        <v>38</v>
      </c>
      <c r="O6" s="19"/>
      <c r="P6" s="63" t="s">
        <v>39</v>
      </c>
      <c r="Q6" s="96"/>
      <c r="R6" s="96"/>
      <c r="S6" s="92"/>
      <c r="T6" s="95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20" t="s">
        <v>40</v>
      </c>
      <c r="C7" s="6" t="s">
        <v>41</v>
      </c>
      <c r="D7" s="6" t="s">
        <v>42</v>
      </c>
      <c r="E7" s="9" t="s">
        <v>43</v>
      </c>
      <c r="F7" s="9" t="s">
        <v>44</v>
      </c>
      <c r="G7" s="20" t="s">
        <v>45</v>
      </c>
      <c r="H7" s="6" t="s">
        <v>46</v>
      </c>
      <c r="I7" s="9" t="s">
        <v>47</v>
      </c>
      <c r="J7" s="9" t="s">
        <v>48</v>
      </c>
      <c r="K7" s="64" t="s">
        <v>47</v>
      </c>
      <c r="L7" s="9" t="s">
        <v>47</v>
      </c>
      <c r="M7" s="6" t="s">
        <v>48</v>
      </c>
      <c r="N7" s="6" t="s">
        <v>47</v>
      </c>
      <c r="O7" s="6" t="s">
        <v>48</v>
      </c>
      <c r="P7" s="9" t="s">
        <v>49</v>
      </c>
      <c r="Q7" s="9" t="s">
        <v>50</v>
      </c>
      <c r="R7" s="9" t="s">
        <v>51</v>
      </c>
      <c r="S7" s="92"/>
      <c r="T7" s="95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21">
        <v>1</v>
      </c>
      <c r="B8" s="22">
        <v>43942</v>
      </c>
      <c r="C8" s="23">
        <v>204975</v>
      </c>
      <c r="D8" s="24"/>
      <c r="E8" s="25" t="s">
        <v>52</v>
      </c>
      <c r="F8" s="25" t="s">
        <v>53</v>
      </c>
      <c r="G8" s="24"/>
      <c r="H8" s="26">
        <v>0.05</v>
      </c>
      <c r="I8" s="24">
        <v>10249</v>
      </c>
      <c r="J8" s="65"/>
      <c r="K8" s="21">
        <v>10027.66</v>
      </c>
      <c r="L8" s="24">
        <v>100</v>
      </c>
      <c r="M8" s="61" t="s">
        <v>54</v>
      </c>
      <c r="N8" s="66"/>
      <c r="O8" s="9"/>
      <c r="P8" s="67" t="s">
        <v>66</v>
      </c>
      <c r="Q8" s="9">
        <v>2700000</v>
      </c>
      <c r="R8" s="9">
        <v>200000</v>
      </c>
      <c r="S8" s="97">
        <v>194626</v>
      </c>
      <c r="T8" s="68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29" customHeight="1" spans="1:16384">
      <c r="A9" s="21"/>
      <c r="B9" s="22"/>
      <c r="C9" s="27"/>
      <c r="D9" s="28"/>
      <c r="E9" s="25"/>
      <c r="F9" s="25"/>
      <c r="G9" s="29"/>
      <c r="H9" s="26"/>
      <c r="I9" s="24"/>
      <c r="J9" s="65" t="s">
        <v>56</v>
      </c>
      <c r="K9" s="68">
        <v>-10027.66</v>
      </c>
      <c r="L9" s="24"/>
      <c r="M9" s="61"/>
      <c r="N9" s="66"/>
      <c r="O9" s="9"/>
      <c r="P9" s="67"/>
      <c r="Q9" s="9"/>
      <c r="R9" s="9"/>
      <c r="S9" s="97"/>
      <c r="T9" s="68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29" customHeight="1" spans="1:16384">
      <c r="A10" s="21"/>
      <c r="B10" s="22"/>
      <c r="C10" s="23"/>
      <c r="D10" s="28"/>
      <c r="E10" s="25"/>
      <c r="F10" s="25"/>
      <c r="G10" s="29"/>
      <c r="H10" s="26"/>
      <c r="I10" s="24"/>
      <c r="J10" s="33"/>
      <c r="K10" s="21"/>
      <c r="L10" s="24"/>
      <c r="M10" s="61"/>
      <c r="N10" s="66"/>
      <c r="O10" s="9"/>
      <c r="P10" s="67"/>
      <c r="Q10" s="9"/>
      <c r="R10" s="9"/>
      <c r="S10" s="97"/>
      <c r="T10" s="68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3" customHeight="1" spans="1:16384">
      <c r="A11" s="21">
        <v>2</v>
      </c>
      <c r="B11" s="30">
        <v>43991</v>
      </c>
      <c r="C11" s="27">
        <v>209773</v>
      </c>
      <c r="D11" s="31"/>
      <c r="E11" s="32" t="s">
        <v>52</v>
      </c>
      <c r="F11" s="32" t="s">
        <v>53</v>
      </c>
      <c r="G11" s="33"/>
      <c r="H11" s="26">
        <v>0.05</v>
      </c>
      <c r="I11" s="24">
        <f>C11*H11</f>
        <v>10488.65</v>
      </c>
      <c r="J11" s="65" t="s">
        <v>56</v>
      </c>
      <c r="K11" s="68">
        <v>10994.34</v>
      </c>
      <c r="L11" s="24">
        <v>100</v>
      </c>
      <c r="M11" s="61" t="s">
        <v>54</v>
      </c>
      <c r="N11" s="69"/>
      <c r="O11" s="70"/>
      <c r="P11" s="67" t="s">
        <v>66</v>
      </c>
      <c r="Q11" s="9">
        <v>2700000</v>
      </c>
      <c r="R11" s="9">
        <v>400000</v>
      </c>
      <c r="S11" s="97">
        <v>199184.35</v>
      </c>
      <c r="T11" s="68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29" customHeight="1" spans="1:16384">
      <c r="A12" s="21"/>
      <c r="B12" s="30"/>
      <c r="C12" s="23"/>
      <c r="D12" s="31"/>
      <c r="E12" s="32"/>
      <c r="F12" s="32"/>
      <c r="G12" s="33"/>
      <c r="H12" s="26"/>
      <c r="I12" s="24"/>
      <c r="J12" s="33"/>
      <c r="K12" s="21">
        <v>-10994.34</v>
      </c>
      <c r="L12" s="24"/>
      <c r="M12" s="61"/>
      <c r="N12" s="66"/>
      <c r="O12" s="9"/>
      <c r="P12" s="67"/>
      <c r="Q12" s="9"/>
      <c r="R12" s="9"/>
      <c r="S12" s="97"/>
      <c r="T12" s="68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1">
        <v>3</v>
      </c>
      <c r="B13" s="30">
        <v>43998</v>
      </c>
      <c r="C13" s="23">
        <v>224735</v>
      </c>
      <c r="D13" s="31"/>
      <c r="E13" s="32" t="s">
        <v>52</v>
      </c>
      <c r="F13" s="32" t="s">
        <v>68</v>
      </c>
      <c r="G13" s="33"/>
      <c r="H13" s="26">
        <v>0.05</v>
      </c>
      <c r="I13" s="24">
        <f>C13*H13</f>
        <v>11236.75</v>
      </c>
      <c r="J13" s="33"/>
      <c r="K13" s="68">
        <v>10262.38</v>
      </c>
      <c r="L13" s="24">
        <v>100</v>
      </c>
      <c r="M13" s="61" t="s">
        <v>54</v>
      </c>
      <c r="N13" s="71"/>
      <c r="O13" s="70"/>
      <c r="P13" s="67" t="s">
        <v>66</v>
      </c>
      <c r="Q13" s="9">
        <v>2700000</v>
      </c>
      <c r="R13" s="9">
        <v>600000</v>
      </c>
      <c r="S13" s="97">
        <f>R13-S11-S8</f>
        <v>206189.65</v>
      </c>
      <c r="T13" s="68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21"/>
      <c r="B14" s="34"/>
      <c r="C14" s="23"/>
      <c r="D14" s="31"/>
      <c r="E14" s="32"/>
      <c r="F14" s="32"/>
      <c r="G14" s="33"/>
      <c r="H14" s="26"/>
      <c r="I14" s="24"/>
      <c r="J14" s="33"/>
      <c r="K14" s="21">
        <v>-10262.38</v>
      </c>
      <c r="L14" s="24"/>
      <c r="M14" s="61"/>
      <c r="N14" s="66"/>
      <c r="O14" s="9"/>
      <c r="P14" s="72"/>
      <c r="Q14" s="9"/>
      <c r="R14" s="9"/>
      <c r="S14" s="97"/>
      <c r="T14" s="98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41">
        <v>4</v>
      </c>
      <c r="B15" s="115">
        <v>44027</v>
      </c>
      <c r="C15" s="43">
        <v>228393</v>
      </c>
      <c r="D15" s="116"/>
      <c r="E15" s="45" t="s">
        <v>52</v>
      </c>
      <c r="F15" s="45" t="s">
        <v>68</v>
      </c>
      <c r="G15" s="117"/>
      <c r="H15" s="118">
        <v>0.05</v>
      </c>
      <c r="I15" s="74">
        <v>11419.65</v>
      </c>
      <c r="J15" s="117"/>
      <c r="K15" s="121">
        <v>11173.3</v>
      </c>
      <c r="L15" s="74">
        <v>100</v>
      </c>
      <c r="M15" s="76" t="s">
        <v>54</v>
      </c>
      <c r="N15" s="122"/>
      <c r="O15" s="100"/>
      <c r="P15" s="123" t="s">
        <v>66</v>
      </c>
      <c r="Q15" s="100">
        <v>2700000</v>
      </c>
      <c r="R15" s="100"/>
      <c r="S15" s="124">
        <v>224081.95</v>
      </c>
      <c r="T15" s="98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41"/>
      <c r="B16" s="119"/>
      <c r="C16" s="43"/>
      <c r="D16" s="44"/>
      <c r="E16" s="45"/>
      <c r="F16" s="45"/>
      <c r="G16" s="120"/>
      <c r="H16" s="118"/>
      <c r="I16" s="74"/>
      <c r="J16" s="74"/>
      <c r="K16" s="41">
        <v>-11173.3</v>
      </c>
      <c r="L16" s="74"/>
      <c r="M16" s="76"/>
      <c r="N16" s="74"/>
      <c r="O16" s="76"/>
      <c r="P16" s="77"/>
      <c r="Q16" s="100"/>
      <c r="R16" s="100"/>
      <c r="S16" s="101"/>
      <c r="T16" s="98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21"/>
      <c r="B17" s="38"/>
      <c r="C17" s="23"/>
      <c r="D17" s="37"/>
      <c r="E17" s="65"/>
      <c r="F17" s="110"/>
      <c r="G17" s="39"/>
      <c r="H17" s="111"/>
      <c r="I17" s="24"/>
      <c r="J17" s="24"/>
      <c r="K17" s="24"/>
      <c r="L17" s="24"/>
      <c r="M17" s="61"/>
      <c r="N17" s="24"/>
      <c r="O17" s="61"/>
      <c r="P17" s="72"/>
      <c r="Q17" s="9"/>
      <c r="R17" s="9"/>
      <c r="S17" s="99"/>
      <c r="T17" s="98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1"/>
      <c r="B18" s="38"/>
      <c r="C18" s="23"/>
      <c r="D18" s="37"/>
      <c r="E18" s="32"/>
      <c r="F18" s="32"/>
      <c r="G18" s="39"/>
      <c r="H18" s="40"/>
      <c r="I18" s="24"/>
      <c r="J18" s="24"/>
      <c r="K18" s="65"/>
      <c r="L18" s="24"/>
      <c r="M18" s="61"/>
      <c r="N18" s="24"/>
      <c r="O18" s="61"/>
      <c r="P18" s="72"/>
      <c r="Q18" s="9"/>
      <c r="R18" s="9"/>
      <c r="S18" s="99"/>
      <c r="T18" s="98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1"/>
      <c r="B19" s="38"/>
      <c r="C19" s="109"/>
      <c r="D19" s="37"/>
      <c r="E19" s="65"/>
      <c r="F19" s="110"/>
      <c r="G19" s="39"/>
      <c r="H19" s="111"/>
      <c r="I19" s="24"/>
      <c r="J19" s="24"/>
      <c r="K19" s="24"/>
      <c r="L19" s="24"/>
      <c r="M19" s="61"/>
      <c r="N19" s="24"/>
      <c r="O19" s="61"/>
      <c r="P19" s="73"/>
      <c r="Q19" s="9"/>
      <c r="R19" s="9"/>
      <c r="S19" s="99"/>
      <c r="T19" s="102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1"/>
      <c r="B20" s="38"/>
      <c r="C20" s="23"/>
      <c r="D20" s="37"/>
      <c r="E20" s="32"/>
      <c r="F20" s="32"/>
      <c r="G20" s="39"/>
      <c r="H20" s="40"/>
      <c r="I20" s="24"/>
      <c r="J20" s="24"/>
      <c r="K20" s="24"/>
      <c r="L20" s="24"/>
      <c r="M20" s="61"/>
      <c r="N20" s="24"/>
      <c r="O20" s="61"/>
      <c r="P20" s="73"/>
      <c r="Q20" s="9"/>
      <c r="R20" s="9"/>
      <c r="S20" s="99"/>
      <c r="T20" s="102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1"/>
      <c r="B21" s="38"/>
      <c r="C21" s="23"/>
      <c r="D21" s="37"/>
      <c r="E21" s="32"/>
      <c r="F21" s="32"/>
      <c r="G21" s="39"/>
      <c r="H21" s="40"/>
      <c r="I21" s="24"/>
      <c r="J21" s="24"/>
      <c r="K21" s="24"/>
      <c r="L21" s="24"/>
      <c r="M21" s="61"/>
      <c r="N21" s="24"/>
      <c r="O21" s="61"/>
      <c r="P21" s="73"/>
      <c r="Q21" s="9"/>
      <c r="R21" s="9"/>
      <c r="S21" s="99"/>
      <c r="T21" s="102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41"/>
      <c r="B22" s="42"/>
      <c r="C22" s="43"/>
      <c r="D22" s="44"/>
      <c r="E22" s="45"/>
      <c r="F22" s="45"/>
      <c r="G22" s="46"/>
      <c r="H22" s="47"/>
      <c r="I22" s="74"/>
      <c r="J22" s="74"/>
      <c r="K22" s="74"/>
      <c r="L22" s="74"/>
      <c r="M22" s="76"/>
      <c r="N22" s="74"/>
      <c r="O22" s="76"/>
      <c r="P22" s="79"/>
      <c r="Q22" s="100"/>
      <c r="R22" s="100"/>
      <c r="S22" s="101"/>
      <c r="T22" s="102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41"/>
      <c r="B23" s="42"/>
      <c r="C23" s="43"/>
      <c r="D23" s="44"/>
      <c r="E23" s="45"/>
      <c r="F23" s="45"/>
      <c r="G23" s="46"/>
      <c r="H23" s="47"/>
      <c r="I23" s="74"/>
      <c r="J23" s="74"/>
      <c r="K23" s="74"/>
      <c r="L23" s="74"/>
      <c r="M23" s="76"/>
      <c r="N23" s="74"/>
      <c r="O23" s="76"/>
      <c r="P23" s="79"/>
      <c r="Q23" s="100"/>
      <c r="R23" s="100"/>
      <c r="S23" s="101"/>
      <c r="T23" s="102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41"/>
      <c r="B24" s="42"/>
      <c r="C24" s="43"/>
      <c r="D24" s="44"/>
      <c r="E24" s="45"/>
      <c r="F24" s="45"/>
      <c r="G24" s="46"/>
      <c r="H24" s="47"/>
      <c r="I24" s="74"/>
      <c r="J24" s="74"/>
      <c r="K24" s="74"/>
      <c r="L24" s="74"/>
      <c r="M24" s="76"/>
      <c r="N24" s="74"/>
      <c r="O24" s="76"/>
      <c r="P24" s="79"/>
      <c r="Q24" s="100"/>
      <c r="R24" s="100"/>
      <c r="S24" s="101"/>
      <c r="T24" s="102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49">
        <f>SUM(C8:C24)</f>
        <v>867876</v>
      </c>
      <c r="D25" s="50">
        <f>SUM(D8:D24)</f>
        <v>0</v>
      </c>
      <c r="E25" s="51"/>
      <c r="F25" s="51"/>
      <c r="G25" s="51"/>
      <c r="H25" s="49" t="s">
        <v>58</v>
      </c>
      <c r="I25" s="66">
        <f t="shared" ref="I25:N25" si="0">SUM(I8:I24)</f>
        <v>43394.05</v>
      </c>
      <c r="J25" s="51"/>
      <c r="K25" s="66">
        <f>SUM(K8:K17)</f>
        <v>0</v>
      </c>
      <c r="L25" s="66">
        <f t="shared" si="0"/>
        <v>400</v>
      </c>
      <c r="M25" s="49" t="s">
        <v>58</v>
      </c>
      <c r="N25" s="66">
        <f t="shared" si="0"/>
        <v>0</v>
      </c>
      <c r="O25" s="49" t="s">
        <v>58</v>
      </c>
      <c r="P25" s="49" t="s">
        <v>58</v>
      </c>
      <c r="Q25" s="49"/>
      <c r="R25" s="49"/>
      <c r="S25" s="66">
        <f>SUM(S8:S24)</f>
        <v>824081.95</v>
      </c>
      <c r="T25" s="104">
        <f>D25+C25-S25-I25-K25-L25-N25</f>
        <v>4.36557456851006e-11</v>
      </c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2" t="s">
        <v>59</v>
      </c>
      <c r="B26" s="52"/>
      <c r="C26" s="52" t="s">
        <v>60</v>
      </c>
      <c r="D26" s="52"/>
      <c r="E26" s="52"/>
      <c r="F26" s="53">
        <f>N26-F27</f>
        <v>224081.95</v>
      </c>
      <c r="G26" s="54"/>
      <c r="H26" s="55" t="s">
        <v>61</v>
      </c>
      <c r="I26" s="80"/>
      <c r="J26" s="80"/>
      <c r="K26" s="80"/>
      <c r="L26" s="81"/>
      <c r="M26" s="52" t="s">
        <v>62</v>
      </c>
      <c r="N26" s="82">
        <v>224081.95</v>
      </c>
      <c r="O26" s="83"/>
      <c r="P26" s="83"/>
      <c r="Q26" s="83"/>
      <c r="R26" s="83"/>
      <c r="S26" s="83"/>
      <c r="T26" s="105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2"/>
      <c r="B27" s="52"/>
      <c r="C27" s="52" t="s">
        <v>63</v>
      </c>
      <c r="D27" s="52"/>
      <c r="E27" s="52"/>
      <c r="F27" s="53">
        <v>0</v>
      </c>
      <c r="G27" s="54"/>
      <c r="H27" s="56"/>
      <c r="I27" s="84"/>
      <c r="J27" s="84"/>
      <c r="K27" s="84"/>
      <c r="L27" s="85"/>
      <c r="M27" s="52" t="s">
        <v>64</v>
      </c>
      <c r="N27" s="112" t="s">
        <v>70</v>
      </c>
      <c r="O27" s="113"/>
      <c r="P27" s="113"/>
      <c r="Q27" s="113"/>
      <c r="R27" s="113"/>
      <c r="S27" s="113"/>
      <c r="T27" s="11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L28" s="3"/>
      <c r="S28" s="3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L29" s="3"/>
      <c r="S29" s="3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L30" s="3"/>
      <c r="S30" s="3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L31" s="3"/>
      <c r="S31" s="3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L32" s="3"/>
      <c r="S32" s="3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57"/>
      <c r="E33" s="3"/>
      <c r="F33" s="3"/>
      <c r="G33" s="3"/>
      <c r="I33" s="3"/>
      <c r="J33" s="3"/>
      <c r="L33" s="3"/>
      <c r="S33" s="3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25:B25"/>
    <mergeCell ref="C26:E26"/>
    <mergeCell ref="F26:G26"/>
    <mergeCell ref="N26:T26"/>
    <mergeCell ref="C27:E27"/>
    <mergeCell ref="F27:G27"/>
    <mergeCell ref="N27:T27"/>
    <mergeCell ref="A5:A7"/>
    <mergeCell ref="S5:S7"/>
    <mergeCell ref="T5:T7"/>
    <mergeCell ref="A26:B27"/>
    <mergeCell ref="H26:L27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7" workbookViewId="0">
      <selection activeCell="A22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4.675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  <col min="16362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58"/>
      <c r="J2" s="7" t="s">
        <v>4</v>
      </c>
      <c r="K2" s="7"/>
      <c r="L2" s="7"/>
      <c r="M2" s="7"/>
      <c r="N2" s="59" t="s">
        <v>5</v>
      </c>
      <c r="O2" s="59"/>
      <c r="P2" s="60">
        <v>12151</v>
      </c>
      <c r="Q2" s="64" t="s">
        <v>6</v>
      </c>
      <c r="R2" s="64"/>
      <c r="S2" s="88" t="s">
        <v>7</v>
      </c>
      <c r="T2" s="88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8</v>
      </c>
      <c r="B3" s="6"/>
      <c r="C3" s="9">
        <v>3027265.44</v>
      </c>
      <c r="D3" s="9"/>
      <c r="E3" s="9"/>
      <c r="F3" s="9" t="s">
        <v>9</v>
      </c>
      <c r="G3" s="10">
        <v>43862</v>
      </c>
      <c r="H3" s="6" t="s">
        <v>10</v>
      </c>
      <c r="I3" s="6"/>
      <c r="J3" s="21" t="s">
        <v>11</v>
      </c>
      <c r="K3" s="21"/>
      <c r="L3" s="21"/>
      <c r="M3" s="21"/>
      <c r="N3" s="6" t="s">
        <v>12</v>
      </c>
      <c r="O3" s="6"/>
      <c r="P3" s="21" t="s">
        <v>13</v>
      </c>
      <c r="Q3" s="89" t="s">
        <v>14</v>
      </c>
      <c r="R3" s="90"/>
      <c r="S3" s="91" t="s">
        <v>15</v>
      </c>
      <c r="T3" s="91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16</v>
      </c>
      <c r="B4" s="6"/>
      <c r="C4" s="11"/>
      <c r="D4" s="11"/>
      <c r="E4" s="11"/>
      <c r="F4" s="9" t="s">
        <v>17</v>
      </c>
      <c r="G4" s="12"/>
      <c r="H4" s="6" t="s">
        <v>18</v>
      </c>
      <c r="I4" s="6"/>
      <c r="J4" s="21" t="s">
        <v>19</v>
      </c>
      <c r="K4" s="21"/>
      <c r="L4" s="21"/>
      <c r="M4" s="21"/>
      <c r="N4" s="6" t="s">
        <v>20</v>
      </c>
      <c r="O4" s="6"/>
      <c r="P4" s="61" t="s">
        <v>21</v>
      </c>
      <c r="Q4" s="9" t="s">
        <v>22</v>
      </c>
      <c r="R4" s="61" t="s">
        <v>23</v>
      </c>
      <c r="S4" s="92" t="s">
        <v>24</v>
      </c>
      <c r="T4" s="93" t="s">
        <v>23</v>
      </c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25</v>
      </c>
      <c r="B5" s="13" t="s">
        <v>26</v>
      </c>
      <c r="C5" s="14"/>
      <c r="D5" s="14"/>
      <c r="E5" s="14"/>
      <c r="F5" s="15"/>
      <c r="G5" s="16" t="s">
        <v>27</v>
      </c>
      <c r="H5" s="13" t="s">
        <v>26</v>
      </c>
      <c r="I5" s="14"/>
      <c r="J5" s="15"/>
      <c r="K5" s="16" t="s">
        <v>28</v>
      </c>
      <c r="L5" s="13" t="s">
        <v>29</v>
      </c>
      <c r="M5" s="15"/>
      <c r="N5" s="13" t="s">
        <v>30</v>
      </c>
      <c r="O5" s="15"/>
      <c r="P5" s="62" t="s">
        <v>31</v>
      </c>
      <c r="Q5" s="94"/>
      <c r="R5" s="94"/>
      <c r="S5" s="92" t="s">
        <v>32</v>
      </c>
      <c r="T5" s="95" t="s">
        <v>33</v>
      </c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7" t="s">
        <v>34</v>
      </c>
      <c r="C6" s="18"/>
      <c r="D6" s="18"/>
      <c r="E6" s="18"/>
      <c r="F6" s="19"/>
      <c r="G6" s="6"/>
      <c r="H6" s="17" t="s">
        <v>35</v>
      </c>
      <c r="I6" s="18"/>
      <c r="J6" s="19"/>
      <c r="K6" s="6" t="s">
        <v>36</v>
      </c>
      <c r="L6" s="17" t="s">
        <v>37</v>
      </c>
      <c r="M6" s="19"/>
      <c r="N6" s="17" t="s">
        <v>38</v>
      </c>
      <c r="O6" s="19"/>
      <c r="P6" s="63" t="s">
        <v>39</v>
      </c>
      <c r="Q6" s="96"/>
      <c r="R6" s="96"/>
      <c r="S6" s="92"/>
      <c r="T6" s="95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20" t="s">
        <v>40</v>
      </c>
      <c r="C7" s="6" t="s">
        <v>41</v>
      </c>
      <c r="D7" s="6" t="s">
        <v>42</v>
      </c>
      <c r="E7" s="9" t="s">
        <v>43</v>
      </c>
      <c r="F7" s="9" t="s">
        <v>44</v>
      </c>
      <c r="G7" s="20" t="s">
        <v>45</v>
      </c>
      <c r="H7" s="6" t="s">
        <v>46</v>
      </c>
      <c r="I7" s="9" t="s">
        <v>47</v>
      </c>
      <c r="J7" s="9" t="s">
        <v>48</v>
      </c>
      <c r="K7" s="64" t="s">
        <v>47</v>
      </c>
      <c r="L7" s="9" t="s">
        <v>47</v>
      </c>
      <c r="M7" s="6" t="s">
        <v>48</v>
      </c>
      <c r="N7" s="6" t="s">
        <v>47</v>
      </c>
      <c r="O7" s="6" t="s">
        <v>48</v>
      </c>
      <c r="P7" s="9" t="s">
        <v>49</v>
      </c>
      <c r="Q7" s="9" t="s">
        <v>50</v>
      </c>
      <c r="R7" s="9" t="s">
        <v>51</v>
      </c>
      <c r="S7" s="92"/>
      <c r="T7" s="95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21">
        <v>1</v>
      </c>
      <c r="B8" s="22">
        <v>43942</v>
      </c>
      <c r="C8" s="23">
        <v>204975</v>
      </c>
      <c r="D8" s="24"/>
      <c r="E8" s="25" t="s">
        <v>52</v>
      </c>
      <c r="F8" s="25" t="s">
        <v>53</v>
      </c>
      <c r="G8" s="24"/>
      <c r="H8" s="26">
        <v>0.05</v>
      </c>
      <c r="I8" s="24">
        <v>10249</v>
      </c>
      <c r="J8" s="65"/>
      <c r="K8" s="21">
        <v>10027.66</v>
      </c>
      <c r="L8" s="24">
        <v>100</v>
      </c>
      <c r="M8" s="61" t="s">
        <v>54</v>
      </c>
      <c r="N8" s="66"/>
      <c r="O8" s="9"/>
      <c r="P8" s="67" t="s">
        <v>66</v>
      </c>
      <c r="Q8" s="9">
        <v>2700000</v>
      </c>
      <c r="R8" s="9">
        <v>200000</v>
      </c>
      <c r="S8" s="97">
        <v>194626</v>
      </c>
      <c r="T8" s="68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29" customHeight="1" spans="1:16384">
      <c r="A9" s="21"/>
      <c r="B9" s="22"/>
      <c r="C9" s="27"/>
      <c r="D9" s="28"/>
      <c r="E9" s="25"/>
      <c r="F9" s="25"/>
      <c r="G9" s="29"/>
      <c r="H9" s="26"/>
      <c r="I9" s="24"/>
      <c r="J9" s="65" t="s">
        <v>56</v>
      </c>
      <c r="K9" s="68">
        <v>-10027.66</v>
      </c>
      <c r="L9" s="24"/>
      <c r="M9" s="61"/>
      <c r="N9" s="66"/>
      <c r="O9" s="9"/>
      <c r="P9" s="67"/>
      <c r="Q9" s="9"/>
      <c r="R9" s="9"/>
      <c r="S9" s="97"/>
      <c r="T9" s="68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29" customHeight="1" spans="1:16384">
      <c r="A10" s="21"/>
      <c r="B10" s="22"/>
      <c r="C10" s="23"/>
      <c r="D10" s="28"/>
      <c r="E10" s="25"/>
      <c r="F10" s="25"/>
      <c r="G10" s="29"/>
      <c r="H10" s="26"/>
      <c r="I10" s="24"/>
      <c r="J10" s="33"/>
      <c r="K10" s="21"/>
      <c r="L10" s="24"/>
      <c r="M10" s="61"/>
      <c r="N10" s="66"/>
      <c r="O10" s="9"/>
      <c r="P10" s="67"/>
      <c r="Q10" s="9"/>
      <c r="R10" s="9"/>
      <c r="S10" s="97"/>
      <c r="T10" s="68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3" customHeight="1" spans="1:16384">
      <c r="A11" s="21">
        <v>2</v>
      </c>
      <c r="B11" s="30">
        <v>43991</v>
      </c>
      <c r="C11" s="27">
        <v>209773</v>
      </c>
      <c r="D11" s="31"/>
      <c r="E11" s="32" t="s">
        <v>52</v>
      </c>
      <c r="F11" s="32" t="s">
        <v>53</v>
      </c>
      <c r="G11" s="33"/>
      <c r="H11" s="26">
        <v>0.05</v>
      </c>
      <c r="I11" s="24">
        <f>C11*H11</f>
        <v>10488.65</v>
      </c>
      <c r="J11" s="65" t="s">
        <v>56</v>
      </c>
      <c r="K11" s="68">
        <v>10994.34</v>
      </c>
      <c r="L11" s="24">
        <v>100</v>
      </c>
      <c r="M11" s="61" t="s">
        <v>54</v>
      </c>
      <c r="N11" s="69"/>
      <c r="O11" s="70"/>
      <c r="P11" s="67" t="s">
        <v>66</v>
      </c>
      <c r="Q11" s="9">
        <v>2700000</v>
      </c>
      <c r="R11" s="9">
        <v>400000</v>
      </c>
      <c r="S11" s="97">
        <v>199184.35</v>
      </c>
      <c r="T11" s="68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29" customHeight="1" spans="1:16384">
      <c r="A12" s="21"/>
      <c r="B12" s="30"/>
      <c r="C12" s="23"/>
      <c r="D12" s="31"/>
      <c r="E12" s="32"/>
      <c r="F12" s="32"/>
      <c r="G12" s="33"/>
      <c r="H12" s="26"/>
      <c r="I12" s="24"/>
      <c r="J12" s="33"/>
      <c r="K12" s="21">
        <v>-10994.34</v>
      </c>
      <c r="L12" s="24"/>
      <c r="M12" s="61"/>
      <c r="N12" s="66"/>
      <c r="O12" s="9"/>
      <c r="P12" s="67"/>
      <c r="Q12" s="9"/>
      <c r="R12" s="9"/>
      <c r="S12" s="97"/>
      <c r="T12" s="68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1">
        <v>3</v>
      </c>
      <c r="B13" s="30">
        <v>43998</v>
      </c>
      <c r="C13" s="23">
        <v>224735</v>
      </c>
      <c r="D13" s="31"/>
      <c r="E13" s="32" t="s">
        <v>52</v>
      </c>
      <c r="F13" s="32" t="s">
        <v>68</v>
      </c>
      <c r="G13" s="33"/>
      <c r="H13" s="26">
        <v>0.05</v>
      </c>
      <c r="I13" s="24">
        <f>C13*H13</f>
        <v>11236.75</v>
      </c>
      <c r="J13" s="33"/>
      <c r="K13" s="68">
        <v>10262.38</v>
      </c>
      <c r="L13" s="24">
        <v>100</v>
      </c>
      <c r="M13" s="61" t="s">
        <v>54</v>
      </c>
      <c r="N13" s="71"/>
      <c r="O13" s="70"/>
      <c r="P13" s="67" t="s">
        <v>66</v>
      </c>
      <c r="Q13" s="9">
        <v>2700000</v>
      </c>
      <c r="R13" s="9">
        <v>600000</v>
      </c>
      <c r="S13" s="97">
        <f>R13-S11-S8</f>
        <v>206189.65</v>
      </c>
      <c r="T13" s="68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21"/>
      <c r="B14" s="34"/>
      <c r="C14" s="23"/>
      <c r="D14" s="31"/>
      <c r="E14" s="32"/>
      <c r="F14" s="32"/>
      <c r="G14" s="33"/>
      <c r="H14" s="26"/>
      <c r="I14" s="24"/>
      <c r="J14" s="33"/>
      <c r="K14" s="21">
        <v>-10262.38</v>
      </c>
      <c r="L14" s="24"/>
      <c r="M14" s="61"/>
      <c r="N14" s="66"/>
      <c r="O14" s="9"/>
      <c r="P14" s="72"/>
      <c r="Q14" s="9"/>
      <c r="R14" s="9"/>
      <c r="S14" s="97"/>
      <c r="T14" s="98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1">
        <v>4</v>
      </c>
      <c r="B15" s="35">
        <v>44027</v>
      </c>
      <c r="C15" s="23">
        <v>228393</v>
      </c>
      <c r="D15" s="36"/>
      <c r="E15" s="32" t="s">
        <v>52</v>
      </c>
      <c r="F15" s="32" t="s">
        <v>68</v>
      </c>
      <c r="G15" s="33"/>
      <c r="H15" s="26">
        <v>0.05</v>
      </c>
      <c r="I15" s="24">
        <v>11419.65</v>
      </c>
      <c r="J15" s="33"/>
      <c r="K15" s="68">
        <v>11173.3</v>
      </c>
      <c r="L15" s="24">
        <v>100</v>
      </c>
      <c r="M15" s="61" t="s">
        <v>54</v>
      </c>
      <c r="N15" s="66"/>
      <c r="O15" s="9"/>
      <c r="P15" s="67" t="s">
        <v>66</v>
      </c>
      <c r="Q15" s="9">
        <v>2700000</v>
      </c>
      <c r="R15" s="9">
        <v>1111844.78</v>
      </c>
      <c r="S15" s="97">
        <v>224081.95</v>
      </c>
      <c r="T15" s="98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21"/>
      <c r="B16" s="34"/>
      <c r="C16" s="23"/>
      <c r="D16" s="37"/>
      <c r="E16" s="32"/>
      <c r="F16" s="32"/>
      <c r="G16" s="29"/>
      <c r="H16" s="26"/>
      <c r="I16" s="24"/>
      <c r="J16" s="24"/>
      <c r="K16" s="21">
        <v>-11173.3</v>
      </c>
      <c r="L16" s="24"/>
      <c r="M16" s="61"/>
      <c r="N16" s="24"/>
      <c r="O16" s="61"/>
      <c r="P16" s="72"/>
      <c r="Q16" s="9"/>
      <c r="R16" s="9"/>
      <c r="S16" s="99"/>
      <c r="T16" s="98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8" customHeight="1" spans="1:16384">
      <c r="A17" s="41">
        <v>5</v>
      </c>
      <c r="B17" s="42">
        <v>44069</v>
      </c>
      <c r="C17" s="43">
        <v>250559</v>
      </c>
      <c r="D17" s="44"/>
      <c r="E17" s="45" t="s">
        <v>52</v>
      </c>
      <c r="F17" s="45" t="s">
        <v>68</v>
      </c>
      <c r="G17" s="46"/>
      <c r="H17" s="47">
        <v>0.05</v>
      </c>
      <c r="I17" s="74">
        <v>12527.95</v>
      </c>
      <c r="J17" s="75" t="s">
        <v>56</v>
      </c>
      <c r="K17" s="74">
        <v>12403.64</v>
      </c>
      <c r="L17" s="74">
        <v>100</v>
      </c>
      <c r="M17" s="76" t="s">
        <v>54</v>
      </c>
      <c r="N17" s="74"/>
      <c r="O17" s="76"/>
      <c r="P17" s="79" t="s">
        <v>66</v>
      </c>
      <c r="Q17" s="100">
        <v>2700000</v>
      </c>
      <c r="R17" s="100">
        <v>1111844.78</v>
      </c>
      <c r="S17" s="101">
        <f>C17-I17-L17</f>
        <v>237931.05</v>
      </c>
      <c r="T17" s="98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customHeight="1" spans="1:16384">
      <c r="A18" s="41"/>
      <c r="B18" s="42"/>
      <c r="C18" s="43"/>
      <c r="D18" s="44"/>
      <c r="E18" s="45"/>
      <c r="F18" s="45"/>
      <c r="G18" s="46"/>
      <c r="H18" s="47"/>
      <c r="I18" s="74"/>
      <c r="J18" s="74"/>
      <c r="K18" s="75">
        <v>-12403.64</v>
      </c>
      <c r="L18" s="74"/>
      <c r="M18" s="76"/>
      <c r="N18" s="74"/>
      <c r="O18" s="76"/>
      <c r="P18" s="77"/>
      <c r="Q18" s="100"/>
      <c r="R18" s="100"/>
      <c r="S18" s="101"/>
      <c r="T18" s="98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customHeight="1" spans="1:16384">
      <c r="A19" s="21"/>
      <c r="B19" s="38"/>
      <c r="C19" s="109"/>
      <c r="D19" s="37"/>
      <c r="E19" s="65"/>
      <c r="F19" s="110"/>
      <c r="G19" s="39"/>
      <c r="H19" s="111"/>
      <c r="I19" s="24"/>
      <c r="J19" s="24"/>
      <c r="K19" s="24"/>
      <c r="L19" s="24"/>
      <c r="M19" s="61"/>
      <c r="N19" s="24"/>
      <c r="O19" s="61"/>
      <c r="P19" s="73"/>
      <c r="Q19" s="9"/>
      <c r="R19" s="9"/>
      <c r="S19" s="99"/>
      <c r="T19" s="102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customHeight="1" spans="1:16384">
      <c r="A20" s="21"/>
      <c r="B20" s="38"/>
      <c r="C20" s="23"/>
      <c r="D20" s="37"/>
      <c r="E20" s="32"/>
      <c r="F20" s="32"/>
      <c r="G20" s="39"/>
      <c r="H20" s="40"/>
      <c r="I20" s="24"/>
      <c r="J20" s="24"/>
      <c r="K20" s="24"/>
      <c r="L20" s="24"/>
      <c r="M20" s="61"/>
      <c r="N20" s="24"/>
      <c r="O20" s="61"/>
      <c r="P20" s="73"/>
      <c r="Q20" s="9"/>
      <c r="R20" s="9"/>
      <c r="S20" s="99"/>
      <c r="T20" s="102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customHeight="1" spans="1:16384">
      <c r="A21" s="21"/>
      <c r="B21" s="38"/>
      <c r="C21" s="23"/>
      <c r="D21" s="37"/>
      <c r="E21" s="32"/>
      <c r="F21" s="32"/>
      <c r="G21" s="39"/>
      <c r="H21" s="40"/>
      <c r="I21" s="24"/>
      <c r="J21" s="24"/>
      <c r="K21" s="24"/>
      <c r="L21" s="24"/>
      <c r="M21" s="61"/>
      <c r="N21" s="24"/>
      <c r="O21" s="61"/>
      <c r="P21" s="73"/>
      <c r="Q21" s="9"/>
      <c r="R21" s="9"/>
      <c r="S21" s="99"/>
      <c r="T21" s="102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customHeight="1" spans="1:16384">
      <c r="A22" s="41"/>
      <c r="B22" s="42"/>
      <c r="C22" s="43"/>
      <c r="D22" s="44"/>
      <c r="E22" s="45"/>
      <c r="F22" s="45"/>
      <c r="G22" s="46"/>
      <c r="H22" s="47"/>
      <c r="I22" s="74"/>
      <c r="J22" s="74"/>
      <c r="K22" s="74"/>
      <c r="L22" s="74"/>
      <c r="M22" s="76"/>
      <c r="N22" s="74"/>
      <c r="O22" s="76"/>
      <c r="P22" s="79"/>
      <c r="Q22" s="100"/>
      <c r="R22" s="100"/>
      <c r="S22" s="101"/>
      <c r="T22" s="102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customHeight="1" spans="1:16384">
      <c r="A23" s="41"/>
      <c r="B23" s="42"/>
      <c r="C23" s="43"/>
      <c r="D23" s="44"/>
      <c r="E23" s="45"/>
      <c r="F23" s="45"/>
      <c r="G23" s="46"/>
      <c r="H23" s="47"/>
      <c r="I23" s="74"/>
      <c r="J23" s="74"/>
      <c r="K23" s="74"/>
      <c r="L23" s="74"/>
      <c r="M23" s="76"/>
      <c r="N23" s="74"/>
      <c r="O23" s="76"/>
      <c r="P23" s="79"/>
      <c r="Q23" s="100"/>
      <c r="R23" s="100"/>
      <c r="S23" s="101"/>
      <c r="T23" s="102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customHeight="1" spans="1:16384">
      <c r="A24" s="41"/>
      <c r="B24" s="42"/>
      <c r="C24" s="43"/>
      <c r="D24" s="44"/>
      <c r="E24" s="45"/>
      <c r="F24" s="45"/>
      <c r="G24" s="46"/>
      <c r="H24" s="47"/>
      <c r="I24" s="74"/>
      <c r="J24" s="74"/>
      <c r="K24" s="74"/>
      <c r="L24" s="74"/>
      <c r="M24" s="76"/>
      <c r="N24" s="74"/>
      <c r="O24" s="76"/>
      <c r="P24" s="79"/>
      <c r="Q24" s="100"/>
      <c r="R24" s="100"/>
      <c r="S24" s="101"/>
      <c r="T24" s="102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49">
        <f>SUM(C8:C24)</f>
        <v>1118435</v>
      </c>
      <c r="D25" s="50">
        <f>SUM(D8:D24)</f>
        <v>0</v>
      </c>
      <c r="E25" s="51"/>
      <c r="F25" s="51"/>
      <c r="G25" s="51"/>
      <c r="H25" s="49" t="s">
        <v>58</v>
      </c>
      <c r="I25" s="66">
        <f>SUM(I8:I24)</f>
        <v>55922</v>
      </c>
      <c r="J25" s="51"/>
      <c r="K25" s="66">
        <f>SUM(K8:K24)</f>
        <v>0</v>
      </c>
      <c r="L25" s="66">
        <f>SUM(L8:L24)</f>
        <v>500</v>
      </c>
      <c r="M25" s="49" t="s">
        <v>58</v>
      </c>
      <c r="N25" s="66">
        <f>SUM(N8:N24)</f>
        <v>0</v>
      </c>
      <c r="O25" s="49" t="s">
        <v>58</v>
      </c>
      <c r="P25" s="49" t="s">
        <v>58</v>
      </c>
      <c r="Q25" s="49"/>
      <c r="R25" s="49"/>
      <c r="S25" s="66">
        <f>SUM(S8:S24)</f>
        <v>1062013</v>
      </c>
      <c r="T25" s="104">
        <f>D25+C25-S25-I25-K25-L25-N25</f>
        <v>0</v>
      </c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2" t="s">
        <v>59</v>
      </c>
      <c r="B26" s="52"/>
      <c r="C26" s="52" t="s">
        <v>60</v>
      </c>
      <c r="D26" s="52"/>
      <c r="E26" s="52"/>
      <c r="F26" s="53">
        <f>N26-F27</f>
        <v>237931.05</v>
      </c>
      <c r="G26" s="54"/>
      <c r="H26" s="55" t="s">
        <v>61</v>
      </c>
      <c r="I26" s="80"/>
      <c r="J26" s="80"/>
      <c r="K26" s="80"/>
      <c r="L26" s="81"/>
      <c r="M26" s="52" t="s">
        <v>62</v>
      </c>
      <c r="N26" s="82">
        <v>237931.05</v>
      </c>
      <c r="O26" s="83"/>
      <c r="P26" s="83"/>
      <c r="Q26" s="83"/>
      <c r="R26" s="83"/>
      <c r="S26" s="83"/>
      <c r="T26" s="105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2"/>
      <c r="B27" s="52"/>
      <c r="C27" s="52" t="s">
        <v>63</v>
      </c>
      <c r="D27" s="52"/>
      <c r="E27" s="52"/>
      <c r="F27" s="53">
        <v>0</v>
      </c>
      <c r="G27" s="54"/>
      <c r="H27" s="56"/>
      <c r="I27" s="84"/>
      <c r="J27" s="84"/>
      <c r="K27" s="84"/>
      <c r="L27" s="85"/>
      <c r="M27" s="52" t="s">
        <v>64</v>
      </c>
      <c r="N27" s="112" t="s">
        <v>71</v>
      </c>
      <c r="O27" s="113"/>
      <c r="P27" s="113"/>
      <c r="Q27" s="113"/>
      <c r="R27" s="113"/>
      <c r="S27" s="113"/>
      <c r="T27" s="11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L28" s="3"/>
      <c r="S28" s="3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L29" s="3"/>
      <c r="S29" s="3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L30" s="3"/>
      <c r="S30" s="3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L31" s="3"/>
      <c r="S31" s="3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L32" s="3"/>
      <c r="S32" s="3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57"/>
      <c r="E33" s="3"/>
      <c r="F33" s="3"/>
      <c r="G33" s="3"/>
      <c r="I33" s="3"/>
      <c r="J33" s="3"/>
      <c r="L33" s="3"/>
      <c r="S33" s="3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25:B25"/>
    <mergeCell ref="C26:E26"/>
    <mergeCell ref="F26:G26"/>
    <mergeCell ref="N26:T26"/>
    <mergeCell ref="C27:E27"/>
    <mergeCell ref="F27:G27"/>
    <mergeCell ref="N27:T27"/>
    <mergeCell ref="A5:A7"/>
    <mergeCell ref="S5:S7"/>
    <mergeCell ref="T5:T7"/>
    <mergeCell ref="A26:B27"/>
    <mergeCell ref="H26:L27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6"/>
  <sheetViews>
    <sheetView topLeftCell="A10" workbookViewId="0">
      <selection activeCell="D22" sqref="D22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4.675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  <col min="16362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58"/>
      <c r="J2" s="7" t="s">
        <v>4</v>
      </c>
      <c r="K2" s="7"/>
      <c r="L2" s="7"/>
      <c r="M2" s="7"/>
      <c r="N2" s="59" t="s">
        <v>5</v>
      </c>
      <c r="O2" s="59"/>
      <c r="P2" s="60">
        <v>12151</v>
      </c>
      <c r="Q2" s="64" t="s">
        <v>6</v>
      </c>
      <c r="R2" s="64"/>
      <c r="S2" s="88" t="s">
        <v>7</v>
      </c>
      <c r="T2" s="88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8</v>
      </c>
      <c r="B3" s="6"/>
      <c r="C3" s="9">
        <v>3027265.44</v>
      </c>
      <c r="D3" s="9"/>
      <c r="E3" s="9"/>
      <c r="F3" s="9" t="s">
        <v>9</v>
      </c>
      <c r="G3" s="10">
        <v>43862</v>
      </c>
      <c r="H3" s="6" t="s">
        <v>10</v>
      </c>
      <c r="I3" s="6"/>
      <c r="J3" s="21" t="s">
        <v>11</v>
      </c>
      <c r="K3" s="21"/>
      <c r="L3" s="21"/>
      <c r="M3" s="21"/>
      <c r="N3" s="6" t="s">
        <v>12</v>
      </c>
      <c r="O3" s="6"/>
      <c r="P3" s="21" t="s">
        <v>13</v>
      </c>
      <c r="Q3" s="89" t="s">
        <v>14</v>
      </c>
      <c r="R3" s="90"/>
      <c r="S3" s="91" t="s">
        <v>15</v>
      </c>
      <c r="T3" s="91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16</v>
      </c>
      <c r="B4" s="6"/>
      <c r="C4" s="11"/>
      <c r="D4" s="11"/>
      <c r="E4" s="11"/>
      <c r="F4" s="9" t="s">
        <v>17</v>
      </c>
      <c r="G4" s="12"/>
      <c r="H4" s="6" t="s">
        <v>18</v>
      </c>
      <c r="I4" s="6"/>
      <c r="J4" s="21" t="s">
        <v>19</v>
      </c>
      <c r="K4" s="21"/>
      <c r="L4" s="21"/>
      <c r="M4" s="21"/>
      <c r="N4" s="6" t="s">
        <v>20</v>
      </c>
      <c r="O4" s="6"/>
      <c r="P4" s="61" t="s">
        <v>21</v>
      </c>
      <c r="Q4" s="9" t="s">
        <v>22</v>
      </c>
      <c r="R4" s="61" t="s">
        <v>23</v>
      </c>
      <c r="S4" s="92" t="s">
        <v>24</v>
      </c>
      <c r="T4" s="93" t="s">
        <v>23</v>
      </c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25</v>
      </c>
      <c r="B5" s="13" t="s">
        <v>26</v>
      </c>
      <c r="C5" s="14"/>
      <c r="D5" s="14"/>
      <c r="E5" s="14"/>
      <c r="F5" s="15"/>
      <c r="G5" s="16" t="s">
        <v>27</v>
      </c>
      <c r="H5" s="13" t="s">
        <v>26</v>
      </c>
      <c r="I5" s="14"/>
      <c r="J5" s="15"/>
      <c r="K5" s="16" t="s">
        <v>28</v>
      </c>
      <c r="L5" s="13" t="s">
        <v>29</v>
      </c>
      <c r="M5" s="15"/>
      <c r="N5" s="13" t="s">
        <v>30</v>
      </c>
      <c r="O5" s="15"/>
      <c r="P5" s="62" t="s">
        <v>31</v>
      </c>
      <c r="Q5" s="94"/>
      <c r="R5" s="94"/>
      <c r="S5" s="92" t="s">
        <v>32</v>
      </c>
      <c r="T5" s="95" t="s">
        <v>33</v>
      </c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7" t="s">
        <v>34</v>
      </c>
      <c r="C6" s="18"/>
      <c r="D6" s="18"/>
      <c r="E6" s="18"/>
      <c r="F6" s="19"/>
      <c r="G6" s="6"/>
      <c r="H6" s="17" t="s">
        <v>35</v>
      </c>
      <c r="I6" s="18"/>
      <c r="J6" s="19"/>
      <c r="K6" s="6" t="s">
        <v>36</v>
      </c>
      <c r="L6" s="17" t="s">
        <v>37</v>
      </c>
      <c r="M6" s="19"/>
      <c r="N6" s="17" t="s">
        <v>38</v>
      </c>
      <c r="O6" s="19"/>
      <c r="P6" s="63" t="s">
        <v>39</v>
      </c>
      <c r="Q6" s="96"/>
      <c r="R6" s="96"/>
      <c r="S6" s="92"/>
      <c r="T6" s="95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20" t="s">
        <v>40</v>
      </c>
      <c r="C7" s="6" t="s">
        <v>41</v>
      </c>
      <c r="D7" s="6" t="s">
        <v>42</v>
      </c>
      <c r="E7" s="9" t="s">
        <v>43</v>
      </c>
      <c r="F7" s="9" t="s">
        <v>44</v>
      </c>
      <c r="G7" s="20" t="s">
        <v>45</v>
      </c>
      <c r="H7" s="6" t="s">
        <v>46</v>
      </c>
      <c r="I7" s="9" t="s">
        <v>47</v>
      </c>
      <c r="J7" s="9" t="s">
        <v>48</v>
      </c>
      <c r="K7" s="64" t="s">
        <v>47</v>
      </c>
      <c r="L7" s="9" t="s">
        <v>47</v>
      </c>
      <c r="M7" s="6" t="s">
        <v>48</v>
      </c>
      <c r="N7" s="6" t="s">
        <v>47</v>
      </c>
      <c r="O7" s="6" t="s">
        <v>48</v>
      </c>
      <c r="P7" s="9" t="s">
        <v>49</v>
      </c>
      <c r="Q7" s="9" t="s">
        <v>50</v>
      </c>
      <c r="R7" s="9" t="s">
        <v>51</v>
      </c>
      <c r="S7" s="92"/>
      <c r="T7" s="95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21">
        <v>1</v>
      </c>
      <c r="B8" s="22">
        <v>43942</v>
      </c>
      <c r="C8" s="23">
        <v>204975</v>
      </c>
      <c r="D8" s="24"/>
      <c r="E8" s="25" t="s">
        <v>52</v>
      </c>
      <c r="F8" s="25" t="s">
        <v>53</v>
      </c>
      <c r="G8" s="24"/>
      <c r="H8" s="26">
        <v>0.05</v>
      </c>
      <c r="I8" s="24">
        <v>10249</v>
      </c>
      <c r="J8" s="65"/>
      <c r="K8" s="21">
        <v>10027.66</v>
      </c>
      <c r="L8" s="24">
        <v>100</v>
      </c>
      <c r="M8" s="61" t="s">
        <v>54</v>
      </c>
      <c r="N8" s="66"/>
      <c r="O8" s="9"/>
      <c r="P8" s="67" t="s">
        <v>66</v>
      </c>
      <c r="Q8" s="9">
        <v>2700000</v>
      </c>
      <c r="R8" s="9">
        <v>200000</v>
      </c>
      <c r="S8" s="97">
        <v>194626</v>
      </c>
      <c r="T8" s="68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29" customHeight="1" spans="1:16384">
      <c r="A9" s="21"/>
      <c r="B9" s="22"/>
      <c r="C9" s="27"/>
      <c r="D9" s="28"/>
      <c r="E9" s="25"/>
      <c r="F9" s="25"/>
      <c r="G9" s="29"/>
      <c r="H9" s="26"/>
      <c r="I9" s="24"/>
      <c r="J9" s="65" t="s">
        <v>56</v>
      </c>
      <c r="K9" s="68">
        <v>-10027.66</v>
      </c>
      <c r="L9" s="24"/>
      <c r="M9" s="61"/>
      <c r="N9" s="66"/>
      <c r="O9" s="9"/>
      <c r="P9" s="67"/>
      <c r="Q9" s="9"/>
      <c r="R9" s="9"/>
      <c r="S9" s="97"/>
      <c r="T9" s="68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29" customHeight="1" spans="1:16384">
      <c r="A10" s="21"/>
      <c r="B10" s="22"/>
      <c r="C10" s="23"/>
      <c r="D10" s="28"/>
      <c r="E10" s="25"/>
      <c r="F10" s="25"/>
      <c r="G10" s="29"/>
      <c r="H10" s="26"/>
      <c r="I10" s="24"/>
      <c r="J10" s="33"/>
      <c r="K10" s="21"/>
      <c r="L10" s="24"/>
      <c r="M10" s="61"/>
      <c r="N10" s="66"/>
      <c r="O10" s="9"/>
      <c r="P10" s="67"/>
      <c r="Q10" s="9"/>
      <c r="R10" s="9"/>
      <c r="S10" s="97"/>
      <c r="T10" s="68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3" customHeight="1" spans="1:16384">
      <c r="A11" s="21">
        <v>2</v>
      </c>
      <c r="B11" s="30">
        <v>43991</v>
      </c>
      <c r="C11" s="27">
        <v>209773</v>
      </c>
      <c r="D11" s="31"/>
      <c r="E11" s="32" t="s">
        <v>52</v>
      </c>
      <c r="F11" s="32" t="s">
        <v>53</v>
      </c>
      <c r="G11" s="33"/>
      <c r="H11" s="26">
        <v>0.05</v>
      </c>
      <c r="I11" s="24">
        <f>C11*H11</f>
        <v>10488.65</v>
      </c>
      <c r="J11" s="65" t="s">
        <v>56</v>
      </c>
      <c r="K11" s="68">
        <v>10994.34</v>
      </c>
      <c r="L11" s="24">
        <v>100</v>
      </c>
      <c r="M11" s="61" t="s">
        <v>54</v>
      </c>
      <c r="N11" s="69"/>
      <c r="O11" s="70"/>
      <c r="P11" s="67" t="s">
        <v>66</v>
      </c>
      <c r="Q11" s="9">
        <v>2700000</v>
      </c>
      <c r="R11" s="9">
        <v>400000</v>
      </c>
      <c r="S11" s="97">
        <v>199184.35</v>
      </c>
      <c r="T11" s="68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29" customHeight="1" spans="1:16384">
      <c r="A12" s="21"/>
      <c r="B12" s="30"/>
      <c r="C12" s="23"/>
      <c r="D12" s="31"/>
      <c r="E12" s="32"/>
      <c r="F12" s="32"/>
      <c r="G12" s="33"/>
      <c r="H12" s="26"/>
      <c r="I12" s="24"/>
      <c r="J12" s="33"/>
      <c r="K12" s="21">
        <v>-10994.34</v>
      </c>
      <c r="L12" s="24"/>
      <c r="M12" s="61"/>
      <c r="N12" s="66"/>
      <c r="O12" s="9"/>
      <c r="P12" s="67"/>
      <c r="Q12" s="9"/>
      <c r="R12" s="9"/>
      <c r="S12" s="97"/>
      <c r="T12" s="68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1">
        <v>3</v>
      </c>
      <c r="B13" s="30">
        <v>43998</v>
      </c>
      <c r="C13" s="23">
        <v>224735</v>
      </c>
      <c r="D13" s="31"/>
      <c r="E13" s="32" t="s">
        <v>52</v>
      </c>
      <c r="F13" s="32" t="s">
        <v>68</v>
      </c>
      <c r="G13" s="33"/>
      <c r="H13" s="26">
        <v>0.05</v>
      </c>
      <c r="I13" s="24">
        <f>C13*H13</f>
        <v>11236.75</v>
      </c>
      <c r="J13" s="33"/>
      <c r="K13" s="68">
        <v>10262.38</v>
      </c>
      <c r="L13" s="24">
        <v>100</v>
      </c>
      <c r="M13" s="61" t="s">
        <v>54</v>
      </c>
      <c r="N13" s="71"/>
      <c r="O13" s="70"/>
      <c r="P13" s="67" t="s">
        <v>66</v>
      </c>
      <c r="Q13" s="9">
        <v>2700000</v>
      </c>
      <c r="R13" s="9">
        <v>600000</v>
      </c>
      <c r="S13" s="97">
        <f>R13-S11-S8</f>
        <v>206189.65</v>
      </c>
      <c r="T13" s="68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21"/>
      <c r="B14" s="34"/>
      <c r="C14" s="23"/>
      <c r="D14" s="31"/>
      <c r="E14" s="32"/>
      <c r="F14" s="32"/>
      <c r="G14" s="33"/>
      <c r="H14" s="26"/>
      <c r="I14" s="24"/>
      <c r="J14" s="33"/>
      <c r="K14" s="21">
        <v>-10262.38</v>
      </c>
      <c r="L14" s="24"/>
      <c r="M14" s="61"/>
      <c r="N14" s="66"/>
      <c r="O14" s="9"/>
      <c r="P14" s="72"/>
      <c r="Q14" s="9"/>
      <c r="R14" s="9"/>
      <c r="S14" s="97"/>
      <c r="T14" s="98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1">
        <v>4</v>
      </c>
      <c r="B15" s="35">
        <v>44027</v>
      </c>
      <c r="C15" s="23">
        <v>228393</v>
      </c>
      <c r="D15" s="36"/>
      <c r="E15" s="32" t="s">
        <v>52</v>
      </c>
      <c r="F15" s="32" t="s">
        <v>68</v>
      </c>
      <c r="G15" s="33"/>
      <c r="H15" s="26">
        <v>0.05</v>
      </c>
      <c r="I15" s="24">
        <v>11419.65</v>
      </c>
      <c r="J15" s="33"/>
      <c r="K15" s="68">
        <v>11173.3</v>
      </c>
      <c r="L15" s="24">
        <v>100</v>
      </c>
      <c r="M15" s="61" t="s">
        <v>54</v>
      </c>
      <c r="N15" s="66"/>
      <c r="O15" s="9"/>
      <c r="P15" s="67" t="s">
        <v>66</v>
      </c>
      <c r="Q15" s="9">
        <v>2700000</v>
      </c>
      <c r="R15" s="9">
        <v>1111844.78</v>
      </c>
      <c r="S15" s="97">
        <v>224081.95</v>
      </c>
      <c r="T15" s="98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21"/>
      <c r="B16" s="34"/>
      <c r="C16" s="23"/>
      <c r="D16" s="37"/>
      <c r="E16" s="32"/>
      <c r="F16" s="32"/>
      <c r="G16" s="29"/>
      <c r="H16" s="26"/>
      <c r="I16" s="24"/>
      <c r="J16" s="24"/>
      <c r="K16" s="21">
        <v>-11173.3</v>
      </c>
      <c r="L16" s="24"/>
      <c r="M16" s="61"/>
      <c r="N16" s="24"/>
      <c r="O16" s="61"/>
      <c r="P16" s="72"/>
      <c r="Q16" s="9"/>
      <c r="R16" s="9"/>
      <c r="S16" s="99"/>
      <c r="T16" s="98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8" customHeight="1" spans="1:16384">
      <c r="A17" s="21">
        <v>5</v>
      </c>
      <c r="B17" s="38">
        <v>44069</v>
      </c>
      <c r="C17" s="23">
        <v>250559</v>
      </c>
      <c r="D17" s="37"/>
      <c r="E17" s="32" t="s">
        <v>52</v>
      </c>
      <c r="F17" s="32" t="s">
        <v>68</v>
      </c>
      <c r="G17" s="39"/>
      <c r="H17" s="40">
        <v>0.05</v>
      </c>
      <c r="I17" s="24">
        <v>12527.95</v>
      </c>
      <c r="J17" s="65" t="s">
        <v>56</v>
      </c>
      <c r="K17" s="24">
        <v>12403.64</v>
      </c>
      <c r="L17" s="24">
        <v>100</v>
      </c>
      <c r="M17" s="61" t="s">
        <v>54</v>
      </c>
      <c r="N17" s="24"/>
      <c r="O17" s="61"/>
      <c r="P17" s="73" t="s">
        <v>66</v>
      </c>
      <c r="Q17" s="9">
        <v>2700000</v>
      </c>
      <c r="R17" s="9">
        <v>1111844.78</v>
      </c>
      <c r="S17" s="99">
        <f>C17-I17-L17</f>
        <v>237931.05</v>
      </c>
      <c r="T17" s="98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customHeight="1" spans="1:16384">
      <c r="A18" s="41"/>
      <c r="B18" s="42"/>
      <c r="C18" s="43"/>
      <c r="D18" s="44"/>
      <c r="E18" s="45"/>
      <c r="F18" s="45"/>
      <c r="G18" s="46"/>
      <c r="H18" s="47"/>
      <c r="I18" s="74"/>
      <c r="J18" s="74"/>
      <c r="K18" s="75">
        <v>-12403.64</v>
      </c>
      <c r="L18" s="74"/>
      <c r="M18" s="76"/>
      <c r="N18" s="74"/>
      <c r="O18" s="76"/>
      <c r="P18" s="77"/>
      <c r="Q18" s="100"/>
      <c r="R18" s="100"/>
      <c r="S18" s="101"/>
      <c r="T18" s="98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2" customHeight="1" spans="1:16384">
      <c r="A19" s="41">
        <v>6</v>
      </c>
      <c r="B19" s="42">
        <v>44099</v>
      </c>
      <c r="C19" s="43">
        <v>256383</v>
      </c>
      <c r="D19" s="44"/>
      <c r="E19" s="45" t="s">
        <v>52</v>
      </c>
      <c r="F19" s="45" t="s">
        <v>68</v>
      </c>
      <c r="G19" s="46"/>
      <c r="H19" s="47">
        <v>0.05</v>
      </c>
      <c r="I19" s="74">
        <v>12819.15</v>
      </c>
      <c r="J19" s="75" t="s">
        <v>56</v>
      </c>
      <c r="K19" s="74">
        <v>12691.95</v>
      </c>
      <c r="L19" s="74">
        <v>100</v>
      </c>
      <c r="M19" s="76" t="s">
        <v>54</v>
      </c>
      <c r="N19" s="74"/>
      <c r="O19" s="76"/>
      <c r="P19" s="79" t="s">
        <v>66</v>
      </c>
      <c r="Q19" s="100">
        <v>2700000</v>
      </c>
      <c r="R19" s="100">
        <v>1327613.73</v>
      </c>
      <c r="S19" s="101">
        <v>243463.85</v>
      </c>
      <c r="T19" s="102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customHeight="1" spans="1:16384">
      <c r="A20" s="41"/>
      <c r="B20" s="42"/>
      <c r="C20" s="43"/>
      <c r="D20" s="44"/>
      <c r="E20" s="45"/>
      <c r="F20" s="45"/>
      <c r="G20" s="46"/>
      <c r="H20" s="47"/>
      <c r="I20" s="74"/>
      <c r="J20" s="74"/>
      <c r="K20" s="74">
        <v>-12691.95</v>
      </c>
      <c r="L20" s="74"/>
      <c r="M20" s="76"/>
      <c r="N20" s="74"/>
      <c r="O20" s="76"/>
      <c r="P20" s="79"/>
      <c r="Q20" s="100"/>
      <c r="R20" s="100"/>
      <c r="S20" s="101"/>
      <c r="T20" s="102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customHeight="1" spans="1:16384">
      <c r="A21" s="21"/>
      <c r="B21" s="38"/>
      <c r="C21" s="23"/>
      <c r="D21" s="37"/>
      <c r="E21" s="32"/>
      <c r="F21" s="32"/>
      <c r="G21" s="39"/>
      <c r="H21" s="40"/>
      <c r="I21" s="24"/>
      <c r="J21" s="24"/>
      <c r="K21" s="24"/>
      <c r="L21" s="24"/>
      <c r="M21" s="61"/>
      <c r="N21" s="24"/>
      <c r="O21" s="61"/>
      <c r="P21" s="73"/>
      <c r="Q21" s="9"/>
      <c r="R21" s="9"/>
      <c r="S21" s="99"/>
      <c r="T21" s="102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customHeight="1" spans="1:16384">
      <c r="A22" s="41"/>
      <c r="B22" s="42"/>
      <c r="C22" s="43"/>
      <c r="D22" s="44"/>
      <c r="E22" s="45"/>
      <c r="F22" s="45"/>
      <c r="G22" s="46"/>
      <c r="H22" s="47"/>
      <c r="I22" s="74"/>
      <c r="J22" s="74"/>
      <c r="K22" s="74"/>
      <c r="L22" s="74"/>
      <c r="M22" s="76"/>
      <c r="N22" s="74"/>
      <c r="O22" s="76"/>
      <c r="P22" s="79"/>
      <c r="Q22" s="100"/>
      <c r="R22" s="100"/>
      <c r="S22" s="101"/>
      <c r="T22" s="102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customHeight="1" spans="1:16384">
      <c r="A23" s="41"/>
      <c r="B23" s="42"/>
      <c r="C23" s="43"/>
      <c r="D23" s="44"/>
      <c r="E23" s="45"/>
      <c r="F23" s="45"/>
      <c r="G23" s="46"/>
      <c r="H23" s="47"/>
      <c r="I23" s="74"/>
      <c r="J23" s="74"/>
      <c r="K23" s="74"/>
      <c r="L23" s="74"/>
      <c r="M23" s="76"/>
      <c r="N23" s="74"/>
      <c r="O23" s="76"/>
      <c r="P23" s="79"/>
      <c r="Q23" s="100"/>
      <c r="R23" s="100"/>
      <c r="S23" s="101"/>
      <c r="T23" s="102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customHeight="1" spans="1:16384">
      <c r="A24" s="41"/>
      <c r="B24" s="42"/>
      <c r="C24" s="43"/>
      <c r="D24" s="44"/>
      <c r="E24" s="45"/>
      <c r="F24" s="45"/>
      <c r="G24" s="46"/>
      <c r="H24" s="47"/>
      <c r="I24" s="74"/>
      <c r="J24" s="74"/>
      <c r="K24" s="74"/>
      <c r="L24" s="74"/>
      <c r="M24" s="76"/>
      <c r="N24" s="74"/>
      <c r="O24" s="76"/>
      <c r="P24" s="79"/>
      <c r="Q24" s="100"/>
      <c r="R24" s="100"/>
      <c r="S24" s="101"/>
      <c r="T24" s="102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1" customHeight="1" spans="1:16384">
      <c r="A25" s="41"/>
      <c r="B25" s="42"/>
      <c r="C25" s="43"/>
      <c r="D25" s="44"/>
      <c r="E25" s="45"/>
      <c r="F25" s="45"/>
      <c r="G25" s="46"/>
      <c r="H25" s="47"/>
      <c r="I25" s="74"/>
      <c r="J25" s="74"/>
      <c r="K25" s="74"/>
      <c r="L25" s="74"/>
      <c r="M25" s="76"/>
      <c r="N25" s="74"/>
      <c r="O25" s="76"/>
      <c r="P25" s="79"/>
      <c r="Q25" s="100"/>
      <c r="R25" s="100"/>
      <c r="S25" s="101"/>
      <c r="T25" s="102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1" customHeight="1" spans="1:16384">
      <c r="A26" s="41"/>
      <c r="B26" s="42"/>
      <c r="C26" s="43"/>
      <c r="D26" s="44"/>
      <c r="E26" s="45"/>
      <c r="F26" s="45"/>
      <c r="G26" s="46"/>
      <c r="H26" s="47"/>
      <c r="I26" s="74"/>
      <c r="J26" s="74"/>
      <c r="K26" s="74"/>
      <c r="L26" s="74"/>
      <c r="M26" s="76"/>
      <c r="N26" s="74"/>
      <c r="O26" s="76"/>
      <c r="P26" s="79"/>
      <c r="Q26" s="100"/>
      <c r="R26" s="100"/>
      <c r="S26" s="101"/>
      <c r="T26" s="102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1" customHeight="1" spans="1:16384">
      <c r="A27" s="41"/>
      <c r="B27" s="42"/>
      <c r="C27" s="43"/>
      <c r="D27" s="44"/>
      <c r="E27" s="45"/>
      <c r="F27" s="45"/>
      <c r="G27" s="46"/>
      <c r="H27" s="47"/>
      <c r="I27" s="74"/>
      <c r="J27" s="74"/>
      <c r="K27" s="74"/>
      <c r="L27" s="74"/>
      <c r="M27" s="76"/>
      <c r="N27" s="74"/>
      <c r="O27" s="76"/>
      <c r="P27" s="79"/>
      <c r="Q27" s="100"/>
      <c r="R27" s="100"/>
      <c r="S27" s="101"/>
      <c r="T27" s="102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30" customHeight="1" spans="1:16384">
      <c r="A28" s="6" t="s">
        <v>57</v>
      </c>
      <c r="B28" s="6"/>
      <c r="C28" s="49">
        <f>SUM(C8:C27)</f>
        <v>1374818</v>
      </c>
      <c r="D28" s="50">
        <f>SUM(D8:D27)</f>
        <v>0</v>
      </c>
      <c r="E28" s="51"/>
      <c r="F28" s="51"/>
      <c r="G28" s="51"/>
      <c r="H28" s="49" t="s">
        <v>58</v>
      </c>
      <c r="I28" s="66">
        <f>SUM(I8:I27)</f>
        <v>68741.15</v>
      </c>
      <c r="J28" s="51"/>
      <c r="K28" s="66">
        <f>SUM(K8:K27)</f>
        <v>0</v>
      </c>
      <c r="L28" s="66">
        <f>SUM(L8:L27)</f>
        <v>600</v>
      </c>
      <c r="M28" s="49" t="s">
        <v>58</v>
      </c>
      <c r="N28" s="66">
        <f>SUM(N8:N27)</f>
        <v>0</v>
      </c>
      <c r="O28" s="49" t="s">
        <v>58</v>
      </c>
      <c r="P28" s="49" t="s">
        <v>58</v>
      </c>
      <c r="Q28" s="49"/>
      <c r="R28" s="49"/>
      <c r="S28" s="66">
        <f>SUM(S8:S27)</f>
        <v>1305476.85</v>
      </c>
      <c r="T28" s="104">
        <f>D28+C28-S28-I28-K28-L28-N28</f>
        <v>-8.73114913702011e-11</v>
      </c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ht="30" customHeight="1" spans="1:16384">
      <c r="A29" s="52" t="s">
        <v>59</v>
      </c>
      <c r="B29" s="52"/>
      <c r="C29" s="52" t="s">
        <v>60</v>
      </c>
      <c r="D29" s="52"/>
      <c r="E29" s="52"/>
      <c r="F29" s="53">
        <f>N29-F30</f>
        <v>243463.85</v>
      </c>
      <c r="G29" s="54"/>
      <c r="H29" s="55" t="s">
        <v>61</v>
      </c>
      <c r="I29" s="80"/>
      <c r="J29" s="80"/>
      <c r="K29" s="80"/>
      <c r="L29" s="81"/>
      <c r="M29" s="52" t="s">
        <v>62</v>
      </c>
      <c r="N29" s="82">
        <v>243463.85</v>
      </c>
      <c r="O29" s="83"/>
      <c r="P29" s="83"/>
      <c r="Q29" s="83"/>
      <c r="R29" s="83"/>
      <c r="S29" s="83"/>
      <c r="T29" s="105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ht="30" customHeight="1" spans="1:16384">
      <c r="A30" s="52"/>
      <c r="B30" s="52"/>
      <c r="C30" s="52" t="s">
        <v>63</v>
      </c>
      <c r="D30" s="52"/>
      <c r="E30" s="52"/>
      <c r="F30" s="53">
        <v>0</v>
      </c>
      <c r="G30" s="54"/>
      <c r="H30" s="56"/>
      <c r="I30" s="84"/>
      <c r="J30" s="84"/>
      <c r="K30" s="84"/>
      <c r="L30" s="85"/>
      <c r="M30" s="52" t="s">
        <v>64</v>
      </c>
      <c r="N30" s="86">
        <f>N29</f>
        <v>243463.85</v>
      </c>
      <c r="O30" s="87"/>
      <c r="P30" s="87"/>
      <c r="Q30" s="87"/>
      <c r="R30" s="87"/>
      <c r="S30" s="87"/>
      <c r="T30" s="106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L31" s="3"/>
      <c r="S31" s="3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L32" s="3"/>
      <c r="S32" s="3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2"/>
      <c r="E33" s="3"/>
      <c r="F33" s="3"/>
      <c r="G33" s="3"/>
      <c r="I33" s="3"/>
      <c r="J33" s="3"/>
      <c r="L33" s="3"/>
      <c r="S33" s="3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spans="2:16384">
      <c r="B34" s="2"/>
      <c r="E34" s="3"/>
      <c r="F34" s="3"/>
      <c r="G34" s="3"/>
      <c r="I34" s="3"/>
      <c r="J34" s="3"/>
      <c r="L34" s="3"/>
      <c r="S34" s="3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spans="2:16384">
      <c r="B35" s="2"/>
      <c r="E35" s="3"/>
      <c r="F35" s="3"/>
      <c r="G35" s="3"/>
      <c r="I35" s="3"/>
      <c r="J35" s="3"/>
      <c r="L35" s="3"/>
      <c r="S35" s="3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spans="2:16384">
      <c r="B36" s="57"/>
      <c r="E36" s="3"/>
      <c r="F36" s="3"/>
      <c r="G36" s="3"/>
      <c r="I36" s="3"/>
      <c r="J36" s="3"/>
      <c r="L36" s="3"/>
      <c r="S36" s="3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28:B28"/>
    <mergeCell ref="C29:E29"/>
    <mergeCell ref="F29:G29"/>
    <mergeCell ref="N29:T29"/>
    <mergeCell ref="C30:E30"/>
    <mergeCell ref="F30:G30"/>
    <mergeCell ref="N30:T30"/>
    <mergeCell ref="A5:A7"/>
    <mergeCell ref="S5:S7"/>
    <mergeCell ref="T5:T7"/>
    <mergeCell ref="A29:B30"/>
    <mergeCell ref="H29:L30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6"/>
  <sheetViews>
    <sheetView topLeftCell="A25" workbookViewId="0">
      <selection activeCell="N25" sqref="N25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4.675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  <col min="16362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58"/>
      <c r="J2" s="7" t="s">
        <v>4</v>
      </c>
      <c r="K2" s="7"/>
      <c r="L2" s="7"/>
      <c r="M2" s="7"/>
      <c r="N2" s="59" t="s">
        <v>5</v>
      </c>
      <c r="O2" s="59"/>
      <c r="P2" s="60">
        <v>12151</v>
      </c>
      <c r="Q2" s="64" t="s">
        <v>6</v>
      </c>
      <c r="R2" s="64"/>
      <c r="S2" s="88" t="s">
        <v>7</v>
      </c>
      <c r="T2" s="88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8</v>
      </c>
      <c r="B3" s="6"/>
      <c r="C3" s="9">
        <v>3027265.44</v>
      </c>
      <c r="D3" s="9"/>
      <c r="E3" s="9"/>
      <c r="F3" s="9" t="s">
        <v>9</v>
      </c>
      <c r="G3" s="10">
        <v>43862</v>
      </c>
      <c r="H3" s="6" t="s">
        <v>10</v>
      </c>
      <c r="I3" s="6"/>
      <c r="J3" s="21" t="s">
        <v>11</v>
      </c>
      <c r="K3" s="21"/>
      <c r="L3" s="21"/>
      <c r="M3" s="21"/>
      <c r="N3" s="6" t="s">
        <v>12</v>
      </c>
      <c r="O3" s="6"/>
      <c r="P3" s="21" t="s">
        <v>13</v>
      </c>
      <c r="Q3" s="89" t="s">
        <v>14</v>
      </c>
      <c r="R3" s="90"/>
      <c r="S3" s="91" t="s">
        <v>15</v>
      </c>
      <c r="T3" s="91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16</v>
      </c>
      <c r="B4" s="6"/>
      <c r="C4" s="11"/>
      <c r="D4" s="11"/>
      <c r="E4" s="11"/>
      <c r="F4" s="9" t="s">
        <v>17</v>
      </c>
      <c r="G4" s="12"/>
      <c r="H4" s="6" t="s">
        <v>18</v>
      </c>
      <c r="I4" s="6"/>
      <c r="J4" s="21" t="s">
        <v>19</v>
      </c>
      <c r="K4" s="21"/>
      <c r="L4" s="21"/>
      <c r="M4" s="21"/>
      <c r="N4" s="6" t="s">
        <v>20</v>
      </c>
      <c r="O4" s="6"/>
      <c r="P4" s="61" t="s">
        <v>21</v>
      </c>
      <c r="Q4" s="9" t="s">
        <v>22</v>
      </c>
      <c r="R4" s="61" t="s">
        <v>23</v>
      </c>
      <c r="S4" s="92" t="s">
        <v>24</v>
      </c>
      <c r="T4" s="93" t="s">
        <v>23</v>
      </c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25</v>
      </c>
      <c r="B5" s="13" t="s">
        <v>26</v>
      </c>
      <c r="C5" s="14"/>
      <c r="D5" s="14"/>
      <c r="E5" s="14"/>
      <c r="F5" s="15"/>
      <c r="G5" s="16" t="s">
        <v>27</v>
      </c>
      <c r="H5" s="13" t="s">
        <v>26</v>
      </c>
      <c r="I5" s="14"/>
      <c r="J5" s="15"/>
      <c r="K5" s="16" t="s">
        <v>28</v>
      </c>
      <c r="L5" s="13" t="s">
        <v>29</v>
      </c>
      <c r="M5" s="15"/>
      <c r="N5" s="13" t="s">
        <v>30</v>
      </c>
      <c r="O5" s="15"/>
      <c r="P5" s="62" t="s">
        <v>31</v>
      </c>
      <c r="Q5" s="94"/>
      <c r="R5" s="94"/>
      <c r="S5" s="92" t="s">
        <v>32</v>
      </c>
      <c r="T5" s="95" t="s">
        <v>33</v>
      </c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7" t="s">
        <v>34</v>
      </c>
      <c r="C6" s="18"/>
      <c r="D6" s="18"/>
      <c r="E6" s="18"/>
      <c r="F6" s="19"/>
      <c r="G6" s="6"/>
      <c r="H6" s="17" t="s">
        <v>35</v>
      </c>
      <c r="I6" s="18"/>
      <c r="J6" s="19"/>
      <c r="K6" s="6" t="s">
        <v>36</v>
      </c>
      <c r="L6" s="17" t="s">
        <v>37</v>
      </c>
      <c r="M6" s="19"/>
      <c r="N6" s="17" t="s">
        <v>38</v>
      </c>
      <c r="O6" s="19"/>
      <c r="P6" s="63" t="s">
        <v>39</v>
      </c>
      <c r="Q6" s="96"/>
      <c r="R6" s="96"/>
      <c r="S6" s="92"/>
      <c r="T6" s="95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20" t="s">
        <v>40</v>
      </c>
      <c r="C7" s="6" t="s">
        <v>41</v>
      </c>
      <c r="D7" s="6" t="s">
        <v>42</v>
      </c>
      <c r="E7" s="9" t="s">
        <v>43</v>
      </c>
      <c r="F7" s="9" t="s">
        <v>44</v>
      </c>
      <c r="G7" s="20" t="s">
        <v>45</v>
      </c>
      <c r="H7" s="6" t="s">
        <v>46</v>
      </c>
      <c r="I7" s="9" t="s">
        <v>47</v>
      </c>
      <c r="J7" s="9" t="s">
        <v>48</v>
      </c>
      <c r="K7" s="64" t="s">
        <v>47</v>
      </c>
      <c r="L7" s="9" t="s">
        <v>47</v>
      </c>
      <c r="M7" s="6" t="s">
        <v>48</v>
      </c>
      <c r="N7" s="6" t="s">
        <v>47</v>
      </c>
      <c r="O7" s="6" t="s">
        <v>48</v>
      </c>
      <c r="P7" s="9" t="s">
        <v>49</v>
      </c>
      <c r="Q7" s="9" t="s">
        <v>50</v>
      </c>
      <c r="R7" s="9" t="s">
        <v>51</v>
      </c>
      <c r="S7" s="92"/>
      <c r="T7" s="95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21">
        <v>1</v>
      </c>
      <c r="B8" s="22">
        <v>43942</v>
      </c>
      <c r="C8" s="23">
        <v>204975</v>
      </c>
      <c r="D8" s="24"/>
      <c r="E8" s="25" t="s">
        <v>52</v>
      </c>
      <c r="F8" s="25" t="s">
        <v>53</v>
      </c>
      <c r="G8" s="24"/>
      <c r="H8" s="26">
        <v>0.05</v>
      </c>
      <c r="I8" s="24">
        <v>10249</v>
      </c>
      <c r="J8" s="65"/>
      <c r="K8" s="21">
        <v>10027.66</v>
      </c>
      <c r="L8" s="24">
        <v>100</v>
      </c>
      <c r="M8" s="61" t="s">
        <v>54</v>
      </c>
      <c r="N8" s="66"/>
      <c r="O8" s="9"/>
      <c r="P8" s="67" t="s">
        <v>66</v>
      </c>
      <c r="Q8" s="9">
        <v>2700000</v>
      </c>
      <c r="R8" s="9">
        <v>200000</v>
      </c>
      <c r="S8" s="97">
        <v>194626</v>
      </c>
      <c r="T8" s="68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29" customHeight="1" spans="1:16384">
      <c r="A9" s="21"/>
      <c r="B9" s="22"/>
      <c r="C9" s="27"/>
      <c r="D9" s="28"/>
      <c r="E9" s="25"/>
      <c r="F9" s="25"/>
      <c r="G9" s="29"/>
      <c r="H9" s="26"/>
      <c r="I9" s="24"/>
      <c r="J9" s="65" t="s">
        <v>56</v>
      </c>
      <c r="K9" s="68">
        <v>-10027.66</v>
      </c>
      <c r="L9" s="24"/>
      <c r="M9" s="61"/>
      <c r="N9" s="66"/>
      <c r="O9" s="9"/>
      <c r="P9" s="67"/>
      <c r="Q9" s="9"/>
      <c r="R9" s="9"/>
      <c r="S9" s="97"/>
      <c r="T9" s="68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29" customHeight="1" spans="1:16384">
      <c r="A10" s="21"/>
      <c r="B10" s="22"/>
      <c r="C10" s="23"/>
      <c r="D10" s="28"/>
      <c r="E10" s="25"/>
      <c r="F10" s="25"/>
      <c r="G10" s="29"/>
      <c r="H10" s="26"/>
      <c r="I10" s="24"/>
      <c r="J10" s="33"/>
      <c r="K10" s="21"/>
      <c r="L10" s="24"/>
      <c r="M10" s="61"/>
      <c r="N10" s="66"/>
      <c r="O10" s="9"/>
      <c r="P10" s="67"/>
      <c r="Q10" s="9"/>
      <c r="R10" s="9"/>
      <c r="S10" s="97"/>
      <c r="T10" s="68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3" customHeight="1" spans="1:16384">
      <c r="A11" s="21">
        <v>2</v>
      </c>
      <c r="B11" s="30">
        <v>43991</v>
      </c>
      <c r="C11" s="27">
        <v>209773</v>
      </c>
      <c r="D11" s="31"/>
      <c r="E11" s="32" t="s">
        <v>52</v>
      </c>
      <c r="F11" s="32" t="s">
        <v>53</v>
      </c>
      <c r="G11" s="33"/>
      <c r="H11" s="26">
        <v>0.05</v>
      </c>
      <c r="I11" s="24">
        <f>C11*H11</f>
        <v>10488.65</v>
      </c>
      <c r="J11" s="65" t="s">
        <v>56</v>
      </c>
      <c r="K11" s="68">
        <v>10994.34</v>
      </c>
      <c r="L11" s="24">
        <v>100</v>
      </c>
      <c r="M11" s="61" t="s">
        <v>54</v>
      </c>
      <c r="N11" s="69"/>
      <c r="O11" s="70"/>
      <c r="P11" s="67" t="s">
        <v>66</v>
      </c>
      <c r="Q11" s="9">
        <v>2700000</v>
      </c>
      <c r="R11" s="9">
        <v>400000</v>
      </c>
      <c r="S11" s="97">
        <v>199184.35</v>
      </c>
      <c r="T11" s="68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29" customHeight="1" spans="1:16384">
      <c r="A12" s="21"/>
      <c r="B12" s="30"/>
      <c r="C12" s="23"/>
      <c r="D12" s="31"/>
      <c r="E12" s="32"/>
      <c r="F12" s="32"/>
      <c r="G12" s="33"/>
      <c r="H12" s="26"/>
      <c r="I12" s="24"/>
      <c r="J12" s="33"/>
      <c r="K12" s="21">
        <v>-10994.34</v>
      </c>
      <c r="L12" s="24"/>
      <c r="M12" s="61"/>
      <c r="N12" s="66"/>
      <c r="O12" s="9"/>
      <c r="P12" s="67"/>
      <c r="Q12" s="9"/>
      <c r="R12" s="9"/>
      <c r="S12" s="97"/>
      <c r="T12" s="68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1">
        <v>3</v>
      </c>
      <c r="B13" s="30">
        <v>43998</v>
      </c>
      <c r="C13" s="23">
        <v>224735</v>
      </c>
      <c r="D13" s="31"/>
      <c r="E13" s="32" t="s">
        <v>52</v>
      </c>
      <c r="F13" s="32" t="s">
        <v>68</v>
      </c>
      <c r="G13" s="33"/>
      <c r="H13" s="26">
        <v>0.05</v>
      </c>
      <c r="I13" s="24">
        <f>C13*H13</f>
        <v>11236.75</v>
      </c>
      <c r="J13" s="33"/>
      <c r="K13" s="68">
        <v>10262.38</v>
      </c>
      <c r="L13" s="24">
        <v>100</v>
      </c>
      <c r="M13" s="61" t="s">
        <v>54</v>
      </c>
      <c r="N13" s="71"/>
      <c r="O13" s="70"/>
      <c r="P13" s="67" t="s">
        <v>66</v>
      </c>
      <c r="Q13" s="9">
        <v>2700000</v>
      </c>
      <c r="R13" s="9">
        <v>600000</v>
      </c>
      <c r="S13" s="97">
        <f>R13-S11-S8</f>
        <v>206189.65</v>
      </c>
      <c r="T13" s="68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21"/>
      <c r="B14" s="34"/>
      <c r="C14" s="23"/>
      <c r="D14" s="31"/>
      <c r="E14" s="32"/>
      <c r="F14" s="32"/>
      <c r="G14" s="33"/>
      <c r="H14" s="26"/>
      <c r="I14" s="24"/>
      <c r="J14" s="33"/>
      <c r="K14" s="21">
        <v>-10262.38</v>
      </c>
      <c r="L14" s="24"/>
      <c r="M14" s="61"/>
      <c r="N14" s="66"/>
      <c r="O14" s="9"/>
      <c r="P14" s="72"/>
      <c r="Q14" s="9"/>
      <c r="R14" s="9"/>
      <c r="S14" s="97"/>
      <c r="T14" s="98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1">
        <v>4</v>
      </c>
      <c r="B15" s="35">
        <v>44027</v>
      </c>
      <c r="C15" s="23">
        <v>228393</v>
      </c>
      <c r="D15" s="36"/>
      <c r="E15" s="32" t="s">
        <v>52</v>
      </c>
      <c r="F15" s="32" t="s">
        <v>68</v>
      </c>
      <c r="G15" s="33"/>
      <c r="H15" s="26">
        <v>0.05</v>
      </c>
      <c r="I15" s="24">
        <v>11419.65</v>
      </c>
      <c r="J15" s="33"/>
      <c r="K15" s="68">
        <v>11173.3</v>
      </c>
      <c r="L15" s="24">
        <v>100</v>
      </c>
      <c r="M15" s="61" t="s">
        <v>54</v>
      </c>
      <c r="N15" s="66"/>
      <c r="O15" s="9"/>
      <c r="P15" s="67" t="s">
        <v>66</v>
      </c>
      <c r="Q15" s="9">
        <v>2700000</v>
      </c>
      <c r="R15" s="9">
        <v>1111844.78</v>
      </c>
      <c r="S15" s="97">
        <v>224081.95</v>
      </c>
      <c r="T15" s="98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21"/>
      <c r="B16" s="34"/>
      <c r="C16" s="23"/>
      <c r="D16" s="37"/>
      <c r="E16" s="32"/>
      <c r="F16" s="32"/>
      <c r="G16" s="29"/>
      <c r="H16" s="26"/>
      <c r="I16" s="24"/>
      <c r="J16" s="24"/>
      <c r="K16" s="21">
        <v>-11173.3</v>
      </c>
      <c r="L16" s="24"/>
      <c r="M16" s="61"/>
      <c r="N16" s="24"/>
      <c r="O16" s="61"/>
      <c r="P16" s="72"/>
      <c r="Q16" s="9"/>
      <c r="R16" s="9"/>
      <c r="S16" s="99"/>
      <c r="T16" s="98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8" customHeight="1" spans="1:16384">
      <c r="A17" s="21">
        <v>5</v>
      </c>
      <c r="B17" s="38">
        <v>44069</v>
      </c>
      <c r="C17" s="23">
        <v>250559</v>
      </c>
      <c r="D17" s="37"/>
      <c r="E17" s="32" t="s">
        <v>52</v>
      </c>
      <c r="F17" s="32" t="s">
        <v>68</v>
      </c>
      <c r="G17" s="39"/>
      <c r="H17" s="40">
        <v>0.05</v>
      </c>
      <c r="I17" s="24">
        <v>12527.95</v>
      </c>
      <c r="J17" s="65" t="s">
        <v>56</v>
      </c>
      <c r="K17" s="24">
        <v>12403.64</v>
      </c>
      <c r="L17" s="24">
        <v>100</v>
      </c>
      <c r="M17" s="61" t="s">
        <v>54</v>
      </c>
      <c r="N17" s="24"/>
      <c r="O17" s="61"/>
      <c r="P17" s="73" t="s">
        <v>66</v>
      </c>
      <c r="Q17" s="9">
        <v>2700000</v>
      </c>
      <c r="R17" s="9">
        <v>1111844.78</v>
      </c>
      <c r="S17" s="99">
        <f>C17-I17-L17</f>
        <v>237931.05</v>
      </c>
      <c r="T17" s="98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customHeight="1" spans="1:16384">
      <c r="A18" s="41"/>
      <c r="B18" s="42"/>
      <c r="C18" s="43"/>
      <c r="D18" s="44"/>
      <c r="E18" s="45"/>
      <c r="F18" s="45"/>
      <c r="G18" s="46"/>
      <c r="H18" s="47"/>
      <c r="I18" s="74"/>
      <c r="J18" s="74"/>
      <c r="K18" s="75">
        <v>-12403.64</v>
      </c>
      <c r="L18" s="74"/>
      <c r="M18" s="76"/>
      <c r="N18" s="74"/>
      <c r="O18" s="76"/>
      <c r="P18" s="77"/>
      <c r="Q18" s="100"/>
      <c r="R18" s="100"/>
      <c r="S18" s="101"/>
      <c r="T18" s="98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2" customHeight="1" spans="1:16384">
      <c r="A19" s="21">
        <v>6</v>
      </c>
      <c r="B19" s="38">
        <v>44099</v>
      </c>
      <c r="C19" s="23">
        <v>256383</v>
      </c>
      <c r="D19" s="37"/>
      <c r="E19" s="32" t="s">
        <v>52</v>
      </c>
      <c r="F19" s="32" t="s">
        <v>68</v>
      </c>
      <c r="G19" s="39"/>
      <c r="H19" s="40">
        <v>0.05</v>
      </c>
      <c r="I19" s="24">
        <v>12819.15</v>
      </c>
      <c r="J19" s="65" t="s">
        <v>56</v>
      </c>
      <c r="K19" s="24">
        <v>12691.95</v>
      </c>
      <c r="L19" s="24">
        <v>100</v>
      </c>
      <c r="M19" s="61" t="s">
        <v>54</v>
      </c>
      <c r="N19" s="24"/>
      <c r="O19" s="61"/>
      <c r="P19" s="73" t="s">
        <v>66</v>
      </c>
      <c r="Q19" s="9">
        <v>2700000</v>
      </c>
      <c r="R19" s="9">
        <v>1327613.73</v>
      </c>
      <c r="S19" s="99">
        <v>243463.85</v>
      </c>
      <c r="T19" s="102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customHeight="1" spans="1:16384">
      <c r="A20" s="21"/>
      <c r="B20" s="38"/>
      <c r="C20" s="23"/>
      <c r="D20" s="37"/>
      <c r="E20" s="32"/>
      <c r="F20" s="32"/>
      <c r="G20" s="39"/>
      <c r="H20" s="40"/>
      <c r="I20" s="24"/>
      <c r="J20" s="24"/>
      <c r="K20" s="24">
        <v>-12691.95</v>
      </c>
      <c r="L20" s="24"/>
      <c r="M20" s="61"/>
      <c r="N20" s="24"/>
      <c r="O20" s="61"/>
      <c r="P20" s="73"/>
      <c r="Q20" s="9"/>
      <c r="R20" s="9"/>
      <c r="S20" s="99"/>
      <c r="T20" s="102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5" customHeight="1" spans="1:16384">
      <c r="A21" s="41">
        <v>7</v>
      </c>
      <c r="B21" s="42">
        <v>44134</v>
      </c>
      <c r="C21" s="43">
        <v>224070</v>
      </c>
      <c r="D21" s="44"/>
      <c r="E21" s="45" t="s">
        <v>52</v>
      </c>
      <c r="F21" s="45" t="s">
        <v>68</v>
      </c>
      <c r="G21" s="46"/>
      <c r="H21" s="47">
        <v>0.05</v>
      </c>
      <c r="I21" s="74">
        <v>82622.12</v>
      </c>
      <c r="J21" s="108" t="s">
        <v>72</v>
      </c>
      <c r="K21" s="74">
        <v>12740.51</v>
      </c>
      <c r="L21" s="74">
        <v>100</v>
      </c>
      <c r="M21" s="76" t="s">
        <v>54</v>
      </c>
      <c r="N21" s="74"/>
      <c r="O21" s="76"/>
      <c r="P21" s="79" t="s">
        <v>73</v>
      </c>
      <c r="Q21" s="100">
        <v>1440000</v>
      </c>
      <c r="R21" s="100">
        <v>670800</v>
      </c>
      <c r="S21" s="101">
        <v>670800</v>
      </c>
      <c r="T21" s="102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customHeight="1" spans="1:16384">
      <c r="A22" s="41"/>
      <c r="B22" s="42">
        <v>44153</v>
      </c>
      <c r="C22" s="43">
        <v>257273</v>
      </c>
      <c r="D22" s="44"/>
      <c r="E22" s="45" t="s">
        <v>52</v>
      </c>
      <c r="F22" s="45" t="s">
        <v>68</v>
      </c>
      <c r="G22" s="46"/>
      <c r="H22" s="47"/>
      <c r="I22" s="74"/>
      <c r="J22" s="74"/>
      <c r="K22" s="74">
        <v>11129.96</v>
      </c>
      <c r="L22" s="74"/>
      <c r="M22" s="76"/>
      <c r="N22" s="74"/>
      <c r="O22" s="76"/>
      <c r="P22" s="79"/>
      <c r="Q22" s="100"/>
      <c r="R22" s="100"/>
      <c r="S22" s="101"/>
      <c r="T22" s="102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customHeight="1" spans="1:16384">
      <c r="A23" s="41"/>
      <c r="B23" s="42">
        <v>44169</v>
      </c>
      <c r="C23" s="43">
        <v>224830</v>
      </c>
      <c r="D23" s="44"/>
      <c r="E23" s="45" t="s">
        <v>52</v>
      </c>
      <c r="F23" s="45" t="s">
        <v>68</v>
      </c>
      <c r="G23" s="46"/>
      <c r="H23" s="47"/>
      <c r="I23" s="74"/>
      <c r="J23" s="74"/>
      <c r="K23" s="74">
        <v>11713.11</v>
      </c>
      <c r="L23" s="74"/>
      <c r="M23" s="76"/>
      <c r="N23" s="74"/>
      <c r="O23" s="76"/>
      <c r="P23" s="79"/>
      <c r="Q23" s="100"/>
      <c r="R23" s="100"/>
      <c r="S23" s="101"/>
      <c r="T23" s="102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customHeight="1" spans="1:16384">
      <c r="A24" s="41"/>
      <c r="B24" s="42">
        <v>44182</v>
      </c>
      <c r="C24" s="43">
        <v>236610</v>
      </c>
      <c r="D24" s="44"/>
      <c r="E24" s="45" t="s">
        <v>52</v>
      </c>
      <c r="F24" s="45" t="s">
        <v>68</v>
      </c>
      <c r="G24" s="46"/>
      <c r="H24" s="47"/>
      <c r="I24" s="74"/>
      <c r="J24" s="74"/>
      <c r="K24" s="74">
        <v>11092.34</v>
      </c>
      <c r="L24" s="74"/>
      <c r="M24" s="76"/>
      <c r="N24" s="74"/>
      <c r="O24" s="76"/>
      <c r="P24" s="79"/>
      <c r="Q24" s="100"/>
      <c r="R24" s="100"/>
      <c r="S24" s="101"/>
      <c r="T24" s="102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1" customHeight="1" spans="1:16384">
      <c r="A25" s="41"/>
      <c r="B25" s="42"/>
      <c r="C25" s="43"/>
      <c r="D25" s="44"/>
      <c r="E25" s="45"/>
      <c r="F25" s="45"/>
      <c r="G25" s="46"/>
      <c r="H25" s="47"/>
      <c r="I25" s="74"/>
      <c r="J25" s="75" t="s">
        <v>56</v>
      </c>
      <c r="K25" s="74">
        <v>-46675.92</v>
      </c>
      <c r="L25" s="74"/>
      <c r="M25" s="76"/>
      <c r="N25" s="74"/>
      <c r="O25" s="76"/>
      <c r="P25" s="79"/>
      <c r="Q25" s="100"/>
      <c r="R25" s="100"/>
      <c r="S25" s="101"/>
      <c r="T25" s="102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1" customHeight="1" spans="1:16384">
      <c r="A26" s="41"/>
      <c r="B26" s="42"/>
      <c r="C26" s="43"/>
      <c r="D26" s="44"/>
      <c r="E26" s="45"/>
      <c r="F26" s="45"/>
      <c r="G26" s="46"/>
      <c r="H26" s="47"/>
      <c r="I26" s="74"/>
      <c r="J26" s="74"/>
      <c r="K26" s="74"/>
      <c r="L26" s="74"/>
      <c r="M26" s="76"/>
      <c r="N26" s="74"/>
      <c r="O26" s="76"/>
      <c r="P26" s="79"/>
      <c r="Q26" s="100"/>
      <c r="R26" s="100"/>
      <c r="S26" s="101"/>
      <c r="T26" s="102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1" customHeight="1" spans="1:16384">
      <c r="A27" s="41"/>
      <c r="B27" s="42"/>
      <c r="C27" s="43"/>
      <c r="D27" s="44"/>
      <c r="E27" s="45"/>
      <c r="F27" s="45"/>
      <c r="G27" s="46"/>
      <c r="H27" s="47"/>
      <c r="I27" s="74"/>
      <c r="J27" s="74"/>
      <c r="K27" s="74"/>
      <c r="L27" s="74"/>
      <c r="M27" s="76"/>
      <c r="N27" s="74"/>
      <c r="O27" s="76"/>
      <c r="P27" s="79"/>
      <c r="Q27" s="100"/>
      <c r="R27" s="100"/>
      <c r="S27" s="101"/>
      <c r="T27" s="102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30" customHeight="1" spans="1:16384">
      <c r="A28" s="6" t="s">
        <v>57</v>
      </c>
      <c r="B28" s="6"/>
      <c r="C28" s="49">
        <f>SUM(C8:C27)</f>
        <v>2317601</v>
      </c>
      <c r="D28" s="50">
        <f>SUM(D8:D27)</f>
        <v>0</v>
      </c>
      <c r="E28" s="51"/>
      <c r="F28" s="51"/>
      <c r="G28" s="51"/>
      <c r="H28" s="49" t="s">
        <v>58</v>
      </c>
      <c r="I28" s="66">
        <f>SUM(I8:I27)</f>
        <v>151363.27</v>
      </c>
      <c r="J28" s="51"/>
      <c r="K28" s="66">
        <f>SUM(K8:K27)</f>
        <v>0</v>
      </c>
      <c r="L28" s="66">
        <f>SUM(L8:L27)</f>
        <v>700</v>
      </c>
      <c r="M28" s="49" t="s">
        <v>58</v>
      </c>
      <c r="N28" s="66">
        <f>SUM(N8:N27)</f>
        <v>0</v>
      </c>
      <c r="O28" s="49" t="s">
        <v>58</v>
      </c>
      <c r="P28" s="49" t="s">
        <v>58</v>
      </c>
      <c r="Q28" s="49"/>
      <c r="R28" s="49"/>
      <c r="S28" s="66">
        <f>SUM(S8:S27)</f>
        <v>1976276.85</v>
      </c>
      <c r="T28" s="104">
        <f>D28+C28-S28-I28-K28-L28-N28</f>
        <v>189260.88</v>
      </c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ht="30" customHeight="1" spans="1:16384">
      <c r="A29" s="52" t="s">
        <v>59</v>
      </c>
      <c r="B29" s="52"/>
      <c r="C29" s="52" t="s">
        <v>60</v>
      </c>
      <c r="D29" s="52"/>
      <c r="E29" s="52"/>
      <c r="F29" s="53">
        <f>N29-F30</f>
        <v>670800</v>
      </c>
      <c r="G29" s="54"/>
      <c r="H29" s="55" t="s">
        <v>61</v>
      </c>
      <c r="I29" s="80"/>
      <c r="J29" s="80"/>
      <c r="K29" s="80"/>
      <c r="L29" s="81"/>
      <c r="M29" s="52" t="s">
        <v>62</v>
      </c>
      <c r="N29" s="82">
        <v>670800</v>
      </c>
      <c r="O29" s="83"/>
      <c r="P29" s="83"/>
      <c r="Q29" s="83"/>
      <c r="R29" s="83"/>
      <c r="S29" s="83"/>
      <c r="T29" s="105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ht="30" customHeight="1" spans="1:16384">
      <c r="A30" s="52"/>
      <c r="B30" s="52"/>
      <c r="C30" s="52" t="s">
        <v>63</v>
      </c>
      <c r="D30" s="52"/>
      <c r="E30" s="52"/>
      <c r="F30" s="53">
        <v>0</v>
      </c>
      <c r="G30" s="54"/>
      <c r="H30" s="56"/>
      <c r="I30" s="84"/>
      <c r="J30" s="84"/>
      <c r="K30" s="84"/>
      <c r="L30" s="85"/>
      <c r="M30" s="52" t="s">
        <v>64</v>
      </c>
      <c r="N30" s="86">
        <f>N29</f>
        <v>670800</v>
      </c>
      <c r="O30" s="87"/>
      <c r="P30" s="87"/>
      <c r="Q30" s="87"/>
      <c r="R30" s="87"/>
      <c r="S30" s="87"/>
      <c r="T30" s="106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L31" s="3"/>
      <c r="S31" s="3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L32" s="3"/>
      <c r="S32" s="3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2"/>
      <c r="E33" s="3"/>
      <c r="F33" s="3"/>
      <c r="G33" s="3"/>
      <c r="I33" s="3"/>
      <c r="J33" s="3"/>
      <c r="L33" s="3"/>
      <c r="S33" s="3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spans="2:16384">
      <c r="B34" s="2"/>
      <c r="E34" s="3"/>
      <c r="F34" s="3"/>
      <c r="G34" s="3"/>
      <c r="I34" s="3"/>
      <c r="J34" s="3"/>
      <c r="L34" s="3"/>
      <c r="S34" s="3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spans="2:16384">
      <c r="B35" s="2"/>
      <c r="E35" s="3"/>
      <c r="F35" s="3"/>
      <c r="G35" s="3"/>
      <c r="I35" s="3"/>
      <c r="J35" s="3"/>
      <c r="L35" s="3"/>
      <c r="S35" s="3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spans="2:16384">
      <c r="B36" s="57"/>
      <c r="E36" s="3"/>
      <c r="F36" s="3"/>
      <c r="G36" s="3"/>
      <c r="I36" s="3"/>
      <c r="J36" s="3"/>
      <c r="L36" s="3"/>
      <c r="S36" s="3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28:B28"/>
    <mergeCell ref="C29:E29"/>
    <mergeCell ref="F29:G29"/>
    <mergeCell ref="N29:T29"/>
    <mergeCell ref="C30:E30"/>
    <mergeCell ref="F30:G30"/>
    <mergeCell ref="N30:T30"/>
    <mergeCell ref="A5:A7"/>
    <mergeCell ref="S5:S7"/>
    <mergeCell ref="T5:T7"/>
    <mergeCell ref="A29:B30"/>
    <mergeCell ref="H29:L30"/>
  </mergeCells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6"/>
  <sheetViews>
    <sheetView topLeftCell="A10" workbookViewId="0">
      <selection activeCell="A10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4.675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  <col min="16362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58"/>
      <c r="J2" s="7" t="s">
        <v>4</v>
      </c>
      <c r="K2" s="7"/>
      <c r="L2" s="7"/>
      <c r="M2" s="7"/>
      <c r="N2" s="59" t="s">
        <v>5</v>
      </c>
      <c r="O2" s="59"/>
      <c r="P2" s="60">
        <v>12151</v>
      </c>
      <c r="Q2" s="64" t="s">
        <v>6</v>
      </c>
      <c r="R2" s="64"/>
      <c r="S2" s="88" t="s">
        <v>7</v>
      </c>
      <c r="T2" s="88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8</v>
      </c>
      <c r="B3" s="6"/>
      <c r="C3" s="9">
        <v>3027265.44</v>
      </c>
      <c r="D3" s="9"/>
      <c r="E3" s="9"/>
      <c r="F3" s="9" t="s">
        <v>9</v>
      </c>
      <c r="G3" s="10">
        <v>43862</v>
      </c>
      <c r="H3" s="6" t="s">
        <v>10</v>
      </c>
      <c r="I3" s="6"/>
      <c r="J3" s="21" t="s">
        <v>11</v>
      </c>
      <c r="K3" s="21"/>
      <c r="L3" s="21"/>
      <c r="M3" s="21"/>
      <c r="N3" s="6" t="s">
        <v>12</v>
      </c>
      <c r="O3" s="6"/>
      <c r="P3" s="21" t="s">
        <v>13</v>
      </c>
      <c r="Q3" s="89" t="s">
        <v>14</v>
      </c>
      <c r="R3" s="90"/>
      <c r="S3" s="91" t="s">
        <v>15</v>
      </c>
      <c r="T3" s="91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16</v>
      </c>
      <c r="B4" s="6"/>
      <c r="C4" s="11"/>
      <c r="D4" s="11"/>
      <c r="E4" s="11"/>
      <c r="F4" s="9" t="s">
        <v>17</v>
      </c>
      <c r="G4" s="12"/>
      <c r="H4" s="6" t="s">
        <v>18</v>
      </c>
      <c r="I4" s="6"/>
      <c r="J4" s="21" t="s">
        <v>19</v>
      </c>
      <c r="K4" s="21"/>
      <c r="L4" s="21"/>
      <c r="M4" s="21"/>
      <c r="N4" s="6" t="s">
        <v>20</v>
      </c>
      <c r="O4" s="6"/>
      <c r="P4" s="61" t="s">
        <v>21</v>
      </c>
      <c r="Q4" s="9" t="s">
        <v>22</v>
      </c>
      <c r="R4" s="61" t="s">
        <v>23</v>
      </c>
      <c r="S4" s="92" t="s">
        <v>24</v>
      </c>
      <c r="T4" s="93" t="s">
        <v>23</v>
      </c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25</v>
      </c>
      <c r="B5" s="13" t="s">
        <v>26</v>
      </c>
      <c r="C5" s="14"/>
      <c r="D5" s="14"/>
      <c r="E5" s="14"/>
      <c r="F5" s="15"/>
      <c r="G5" s="16" t="s">
        <v>27</v>
      </c>
      <c r="H5" s="13" t="s">
        <v>26</v>
      </c>
      <c r="I5" s="14"/>
      <c r="J5" s="15"/>
      <c r="K5" s="16" t="s">
        <v>28</v>
      </c>
      <c r="L5" s="13" t="s">
        <v>29</v>
      </c>
      <c r="M5" s="15"/>
      <c r="N5" s="13" t="s">
        <v>30</v>
      </c>
      <c r="O5" s="15"/>
      <c r="P5" s="62" t="s">
        <v>31</v>
      </c>
      <c r="Q5" s="94"/>
      <c r="R5" s="94"/>
      <c r="S5" s="92" t="s">
        <v>32</v>
      </c>
      <c r="T5" s="95" t="s">
        <v>33</v>
      </c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7" t="s">
        <v>34</v>
      </c>
      <c r="C6" s="18"/>
      <c r="D6" s="18"/>
      <c r="E6" s="18"/>
      <c r="F6" s="19"/>
      <c r="G6" s="6"/>
      <c r="H6" s="17" t="s">
        <v>35</v>
      </c>
      <c r="I6" s="18"/>
      <c r="J6" s="19"/>
      <c r="K6" s="6" t="s">
        <v>36</v>
      </c>
      <c r="L6" s="17" t="s">
        <v>37</v>
      </c>
      <c r="M6" s="19"/>
      <c r="N6" s="17" t="s">
        <v>38</v>
      </c>
      <c r="O6" s="19"/>
      <c r="P6" s="63" t="s">
        <v>39</v>
      </c>
      <c r="Q6" s="96"/>
      <c r="R6" s="96"/>
      <c r="S6" s="92"/>
      <c r="T6" s="95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20" t="s">
        <v>40</v>
      </c>
      <c r="C7" s="6" t="s">
        <v>41</v>
      </c>
      <c r="D7" s="6" t="s">
        <v>42</v>
      </c>
      <c r="E7" s="9" t="s">
        <v>43</v>
      </c>
      <c r="F7" s="9" t="s">
        <v>44</v>
      </c>
      <c r="G7" s="20" t="s">
        <v>45</v>
      </c>
      <c r="H7" s="6" t="s">
        <v>46</v>
      </c>
      <c r="I7" s="9" t="s">
        <v>47</v>
      </c>
      <c r="J7" s="9" t="s">
        <v>48</v>
      </c>
      <c r="K7" s="64" t="s">
        <v>47</v>
      </c>
      <c r="L7" s="9" t="s">
        <v>47</v>
      </c>
      <c r="M7" s="6" t="s">
        <v>48</v>
      </c>
      <c r="N7" s="6" t="s">
        <v>47</v>
      </c>
      <c r="O7" s="6" t="s">
        <v>48</v>
      </c>
      <c r="P7" s="9" t="s">
        <v>49</v>
      </c>
      <c r="Q7" s="9" t="s">
        <v>50</v>
      </c>
      <c r="R7" s="9" t="s">
        <v>51</v>
      </c>
      <c r="S7" s="92"/>
      <c r="T7" s="95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21">
        <v>1</v>
      </c>
      <c r="B8" s="22">
        <v>43942</v>
      </c>
      <c r="C8" s="23">
        <v>204975</v>
      </c>
      <c r="D8" s="24"/>
      <c r="E8" s="25" t="s">
        <v>52</v>
      </c>
      <c r="F8" s="25" t="s">
        <v>53</v>
      </c>
      <c r="G8" s="24"/>
      <c r="H8" s="26">
        <v>0.05</v>
      </c>
      <c r="I8" s="24">
        <v>10249</v>
      </c>
      <c r="J8" s="65"/>
      <c r="K8" s="21">
        <v>10027.66</v>
      </c>
      <c r="L8" s="24">
        <v>100</v>
      </c>
      <c r="M8" s="61" t="s">
        <v>54</v>
      </c>
      <c r="N8" s="66"/>
      <c r="O8" s="9"/>
      <c r="P8" s="67" t="s">
        <v>66</v>
      </c>
      <c r="Q8" s="9">
        <v>2700000</v>
      </c>
      <c r="R8" s="9">
        <v>200000</v>
      </c>
      <c r="S8" s="97">
        <v>194626</v>
      </c>
      <c r="T8" s="68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29" customHeight="1" spans="1:16384">
      <c r="A9" s="21"/>
      <c r="B9" s="22"/>
      <c r="C9" s="27"/>
      <c r="D9" s="28"/>
      <c r="E9" s="25"/>
      <c r="F9" s="25"/>
      <c r="G9" s="29"/>
      <c r="H9" s="26"/>
      <c r="I9" s="24"/>
      <c r="J9" s="65" t="s">
        <v>56</v>
      </c>
      <c r="K9" s="68">
        <v>-10027.66</v>
      </c>
      <c r="L9" s="24"/>
      <c r="M9" s="61"/>
      <c r="N9" s="66"/>
      <c r="O9" s="9"/>
      <c r="P9" s="67"/>
      <c r="Q9" s="9"/>
      <c r="R9" s="9"/>
      <c r="S9" s="97"/>
      <c r="T9" s="68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29" customHeight="1" spans="1:16384">
      <c r="A10" s="21"/>
      <c r="B10" s="22"/>
      <c r="C10" s="23"/>
      <c r="D10" s="28"/>
      <c r="E10" s="25"/>
      <c r="F10" s="25"/>
      <c r="G10" s="29"/>
      <c r="H10" s="26"/>
      <c r="I10" s="24"/>
      <c r="J10" s="33"/>
      <c r="K10" s="21"/>
      <c r="L10" s="24"/>
      <c r="M10" s="61"/>
      <c r="N10" s="66"/>
      <c r="O10" s="9"/>
      <c r="P10" s="67"/>
      <c r="Q10" s="9"/>
      <c r="R10" s="9"/>
      <c r="S10" s="97"/>
      <c r="T10" s="68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3" customHeight="1" spans="1:16384">
      <c r="A11" s="21">
        <v>2</v>
      </c>
      <c r="B11" s="30">
        <v>43991</v>
      </c>
      <c r="C11" s="27">
        <v>209773</v>
      </c>
      <c r="D11" s="31"/>
      <c r="E11" s="32" t="s">
        <v>52</v>
      </c>
      <c r="F11" s="32" t="s">
        <v>53</v>
      </c>
      <c r="G11" s="33"/>
      <c r="H11" s="26">
        <v>0.05</v>
      </c>
      <c r="I11" s="24">
        <f>C11*H11</f>
        <v>10488.65</v>
      </c>
      <c r="J11" s="65" t="s">
        <v>56</v>
      </c>
      <c r="K11" s="68">
        <v>10994.34</v>
      </c>
      <c r="L11" s="24">
        <v>100</v>
      </c>
      <c r="M11" s="61" t="s">
        <v>54</v>
      </c>
      <c r="N11" s="69"/>
      <c r="O11" s="70"/>
      <c r="P11" s="67" t="s">
        <v>66</v>
      </c>
      <c r="Q11" s="9">
        <v>2700000</v>
      </c>
      <c r="R11" s="9">
        <v>400000</v>
      </c>
      <c r="S11" s="97">
        <v>199184.35</v>
      </c>
      <c r="T11" s="68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29" customHeight="1" spans="1:16384">
      <c r="A12" s="21"/>
      <c r="B12" s="30"/>
      <c r="C12" s="23"/>
      <c r="D12" s="31"/>
      <c r="E12" s="32"/>
      <c r="F12" s="32"/>
      <c r="G12" s="33"/>
      <c r="H12" s="26"/>
      <c r="I12" s="24"/>
      <c r="J12" s="33"/>
      <c r="K12" s="21">
        <v>-10994.34</v>
      </c>
      <c r="L12" s="24"/>
      <c r="M12" s="61"/>
      <c r="N12" s="66"/>
      <c r="O12" s="9"/>
      <c r="P12" s="67"/>
      <c r="Q12" s="9"/>
      <c r="R12" s="9"/>
      <c r="S12" s="97"/>
      <c r="T12" s="68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1">
        <v>3</v>
      </c>
      <c r="B13" s="30">
        <v>43998</v>
      </c>
      <c r="C13" s="23">
        <v>224735</v>
      </c>
      <c r="D13" s="31"/>
      <c r="E13" s="32" t="s">
        <v>52</v>
      </c>
      <c r="F13" s="32" t="s">
        <v>68</v>
      </c>
      <c r="G13" s="33"/>
      <c r="H13" s="26">
        <v>0.05</v>
      </c>
      <c r="I13" s="24">
        <f>C13*H13</f>
        <v>11236.75</v>
      </c>
      <c r="J13" s="33"/>
      <c r="K13" s="68">
        <v>10262.38</v>
      </c>
      <c r="L13" s="24">
        <v>100</v>
      </c>
      <c r="M13" s="61" t="s">
        <v>54</v>
      </c>
      <c r="N13" s="71"/>
      <c r="O13" s="70"/>
      <c r="P13" s="67" t="s">
        <v>66</v>
      </c>
      <c r="Q13" s="9">
        <v>2700000</v>
      </c>
      <c r="R13" s="9">
        <v>600000</v>
      </c>
      <c r="S13" s="97">
        <f>R13-S11-S8</f>
        <v>206189.65</v>
      </c>
      <c r="T13" s="68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21"/>
      <c r="B14" s="34"/>
      <c r="C14" s="23"/>
      <c r="D14" s="31"/>
      <c r="E14" s="32"/>
      <c r="F14" s="32"/>
      <c r="G14" s="33"/>
      <c r="H14" s="26"/>
      <c r="I14" s="24"/>
      <c r="J14" s="33"/>
      <c r="K14" s="21">
        <v>-10262.38</v>
      </c>
      <c r="L14" s="24"/>
      <c r="M14" s="61"/>
      <c r="N14" s="66"/>
      <c r="O14" s="9"/>
      <c r="P14" s="72"/>
      <c r="Q14" s="9"/>
      <c r="R14" s="9"/>
      <c r="S14" s="97"/>
      <c r="T14" s="98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1">
        <v>4</v>
      </c>
      <c r="B15" s="35">
        <v>44027</v>
      </c>
      <c r="C15" s="23">
        <v>228393</v>
      </c>
      <c r="D15" s="36"/>
      <c r="E15" s="32" t="s">
        <v>52</v>
      </c>
      <c r="F15" s="32" t="s">
        <v>68</v>
      </c>
      <c r="G15" s="33"/>
      <c r="H15" s="26">
        <v>0.05</v>
      </c>
      <c r="I15" s="24">
        <v>11419.65</v>
      </c>
      <c r="J15" s="33"/>
      <c r="K15" s="68">
        <v>11173.3</v>
      </c>
      <c r="L15" s="24">
        <v>100</v>
      </c>
      <c r="M15" s="61" t="s">
        <v>54</v>
      </c>
      <c r="N15" s="66"/>
      <c r="O15" s="9"/>
      <c r="P15" s="67" t="s">
        <v>66</v>
      </c>
      <c r="Q15" s="9">
        <v>2700000</v>
      </c>
      <c r="R15" s="9">
        <v>1111844.78</v>
      </c>
      <c r="S15" s="97">
        <v>224081.95</v>
      </c>
      <c r="T15" s="98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21"/>
      <c r="B16" s="34"/>
      <c r="C16" s="23"/>
      <c r="D16" s="37"/>
      <c r="E16" s="32"/>
      <c r="F16" s="32"/>
      <c r="G16" s="29"/>
      <c r="H16" s="26"/>
      <c r="I16" s="24"/>
      <c r="J16" s="24"/>
      <c r="K16" s="21">
        <v>-11173.3</v>
      </c>
      <c r="L16" s="24"/>
      <c r="M16" s="61"/>
      <c r="N16" s="24"/>
      <c r="O16" s="61"/>
      <c r="P16" s="72"/>
      <c r="Q16" s="9"/>
      <c r="R16" s="9"/>
      <c r="S16" s="99"/>
      <c r="T16" s="98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8" customHeight="1" spans="1:16384">
      <c r="A17" s="21">
        <v>5</v>
      </c>
      <c r="B17" s="38">
        <v>44069</v>
      </c>
      <c r="C17" s="23">
        <v>250559</v>
      </c>
      <c r="D17" s="37"/>
      <c r="E17" s="32" t="s">
        <v>52</v>
      </c>
      <c r="F17" s="32" t="s">
        <v>68</v>
      </c>
      <c r="G17" s="39"/>
      <c r="H17" s="40">
        <v>0.05</v>
      </c>
      <c r="I17" s="24">
        <v>12527.95</v>
      </c>
      <c r="J17" s="65" t="s">
        <v>56</v>
      </c>
      <c r="K17" s="24">
        <v>12403.64</v>
      </c>
      <c r="L17" s="24">
        <v>100</v>
      </c>
      <c r="M17" s="61" t="s">
        <v>54</v>
      </c>
      <c r="N17" s="24"/>
      <c r="O17" s="61"/>
      <c r="P17" s="73" t="s">
        <v>66</v>
      </c>
      <c r="Q17" s="9">
        <v>2700000</v>
      </c>
      <c r="R17" s="9">
        <v>1111844.78</v>
      </c>
      <c r="S17" s="99">
        <f>C17-I17-L17</f>
        <v>237931.05</v>
      </c>
      <c r="T17" s="98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customHeight="1" spans="1:16384">
      <c r="A18" s="41"/>
      <c r="B18" s="42"/>
      <c r="C18" s="43"/>
      <c r="D18" s="44"/>
      <c r="E18" s="45"/>
      <c r="F18" s="45"/>
      <c r="G18" s="46"/>
      <c r="H18" s="47"/>
      <c r="I18" s="74"/>
      <c r="J18" s="74"/>
      <c r="K18" s="75">
        <v>-12403.64</v>
      </c>
      <c r="L18" s="74"/>
      <c r="M18" s="76"/>
      <c r="N18" s="74"/>
      <c r="O18" s="76"/>
      <c r="P18" s="77"/>
      <c r="Q18" s="100"/>
      <c r="R18" s="100"/>
      <c r="S18" s="101"/>
      <c r="T18" s="98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2" customHeight="1" spans="1:16384">
      <c r="A19" s="21">
        <v>6</v>
      </c>
      <c r="B19" s="38">
        <v>44099</v>
      </c>
      <c r="C19" s="23">
        <v>256383</v>
      </c>
      <c r="D19" s="37"/>
      <c r="E19" s="32" t="s">
        <v>52</v>
      </c>
      <c r="F19" s="32" t="s">
        <v>68</v>
      </c>
      <c r="G19" s="39"/>
      <c r="H19" s="40">
        <v>0.05</v>
      </c>
      <c r="I19" s="24">
        <v>12819.15</v>
      </c>
      <c r="J19" s="65" t="s">
        <v>56</v>
      </c>
      <c r="K19" s="24">
        <v>12691.95</v>
      </c>
      <c r="L19" s="24">
        <v>100</v>
      </c>
      <c r="M19" s="61" t="s">
        <v>54</v>
      </c>
      <c r="N19" s="24"/>
      <c r="O19" s="61"/>
      <c r="P19" s="73" t="s">
        <v>66</v>
      </c>
      <c r="Q19" s="9">
        <v>2700000</v>
      </c>
      <c r="R19" s="9">
        <v>1327613.73</v>
      </c>
      <c r="S19" s="99">
        <v>243463.85</v>
      </c>
      <c r="T19" s="102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customHeight="1" spans="1:16384">
      <c r="A20" s="21"/>
      <c r="B20" s="38"/>
      <c r="C20" s="23"/>
      <c r="D20" s="37"/>
      <c r="E20" s="32"/>
      <c r="F20" s="32"/>
      <c r="G20" s="39"/>
      <c r="H20" s="40"/>
      <c r="I20" s="24"/>
      <c r="J20" s="24"/>
      <c r="K20" s="24">
        <v>-12691.95</v>
      </c>
      <c r="L20" s="24"/>
      <c r="M20" s="61"/>
      <c r="N20" s="24"/>
      <c r="O20" s="61"/>
      <c r="P20" s="73"/>
      <c r="Q20" s="9"/>
      <c r="R20" s="9"/>
      <c r="S20" s="99"/>
      <c r="T20" s="102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5" customHeight="1" spans="1:16384">
      <c r="A21" s="21">
        <v>7</v>
      </c>
      <c r="B21" s="38">
        <v>44134</v>
      </c>
      <c r="C21" s="23">
        <v>224070</v>
      </c>
      <c r="D21" s="37"/>
      <c r="E21" s="32" t="s">
        <v>52</v>
      </c>
      <c r="F21" s="32" t="s">
        <v>68</v>
      </c>
      <c r="G21" s="39"/>
      <c r="H21" s="40">
        <v>0.05</v>
      </c>
      <c r="I21" s="24">
        <v>82622.12</v>
      </c>
      <c r="J21" s="78" t="s">
        <v>72</v>
      </c>
      <c r="K21" s="24">
        <v>12740.51</v>
      </c>
      <c r="L21" s="24">
        <v>100</v>
      </c>
      <c r="M21" s="61" t="s">
        <v>54</v>
      </c>
      <c r="N21" s="24"/>
      <c r="O21" s="61"/>
      <c r="P21" s="73" t="s">
        <v>73</v>
      </c>
      <c r="Q21" s="9">
        <v>1440000</v>
      </c>
      <c r="R21" s="9">
        <v>670800</v>
      </c>
      <c r="S21" s="99">
        <v>670800</v>
      </c>
      <c r="T21" s="102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customHeight="1" spans="1:16384">
      <c r="A22" s="21"/>
      <c r="B22" s="38">
        <v>44153</v>
      </c>
      <c r="C22" s="23">
        <v>257273</v>
      </c>
      <c r="D22" s="37"/>
      <c r="E22" s="32" t="s">
        <v>52</v>
      </c>
      <c r="F22" s="32" t="s">
        <v>68</v>
      </c>
      <c r="G22" s="39"/>
      <c r="H22" s="40"/>
      <c r="I22" s="24"/>
      <c r="J22" s="24"/>
      <c r="K22" s="24">
        <v>11129.96</v>
      </c>
      <c r="L22" s="24"/>
      <c r="M22" s="61"/>
      <c r="N22" s="24"/>
      <c r="O22" s="61"/>
      <c r="P22" s="73"/>
      <c r="Q22" s="9"/>
      <c r="R22" s="9"/>
      <c r="S22" s="99"/>
      <c r="T22" s="102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customHeight="1" spans="1:16384">
      <c r="A23" s="21"/>
      <c r="B23" s="38">
        <v>44169</v>
      </c>
      <c r="C23" s="23">
        <v>224830</v>
      </c>
      <c r="D23" s="37"/>
      <c r="E23" s="32" t="s">
        <v>52</v>
      </c>
      <c r="F23" s="32" t="s">
        <v>68</v>
      </c>
      <c r="G23" s="39"/>
      <c r="H23" s="40"/>
      <c r="I23" s="24"/>
      <c r="J23" s="24"/>
      <c r="K23" s="24">
        <v>11713.11</v>
      </c>
      <c r="L23" s="24"/>
      <c r="M23" s="61"/>
      <c r="N23" s="24"/>
      <c r="O23" s="61"/>
      <c r="P23" s="73"/>
      <c r="Q23" s="9"/>
      <c r="R23" s="9"/>
      <c r="S23" s="99"/>
      <c r="T23" s="102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customHeight="1" spans="1:16384">
      <c r="A24" s="21"/>
      <c r="B24" s="38">
        <v>44182</v>
      </c>
      <c r="C24" s="23">
        <v>236610</v>
      </c>
      <c r="D24" s="37"/>
      <c r="E24" s="32" t="s">
        <v>52</v>
      </c>
      <c r="F24" s="32" t="s">
        <v>68</v>
      </c>
      <c r="G24" s="39"/>
      <c r="H24" s="40"/>
      <c r="I24" s="24"/>
      <c r="J24" s="24"/>
      <c r="K24" s="24">
        <v>11092.34</v>
      </c>
      <c r="L24" s="24"/>
      <c r="M24" s="61"/>
      <c r="N24" s="24"/>
      <c r="O24" s="61"/>
      <c r="P24" s="73"/>
      <c r="Q24" s="9"/>
      <c r="R24" s="9"/>
      <c r="S24" s="99"/>
      <c r="T24" s="102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1" customHeight="1" spans="1:16384">
      <c r="A25" s="41"/>
      <c r="B25" s="42"/>
      <c r="C25" s="43"/>
      <c r="D25" s="44"/>
      <c r="E25" s="45"/>
      <c r="F25" s="45"/>
      <c r="G25" s="46"/>
      <c r="H25" s="47"/>
      <c r="I25" s="74"/>
      <c r="J25" s="65" t="s">
        <v>56</v>
      </c>
      <c r="K25" s="24">
        <v>-46675.92</v>
      </c>
      <c r="L25" s="74"/>
      <c r="M25" s="76"/>
      <c r="N25" s="74"/>
      <c r="O25" s="76"/>
      <c r="P25" s="79"/>
      <c r="Q25" s="100"/>
      <c r="R25" s="100"/>
      <c r="S25" s="101"/>
      <c r="T25" s="102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42" customHeight="1" spans="1:16384">
      <c r="A26" s="41">
        <v>8</v>
      </c>
      <c r="B26" s="42">
        <v>44190</v>
      </c>
      <c r="C26" s="43">
        <v>207968</v>
      </c>
      <c r="D26" s="44"/>
      <c r="E26" s="45" t="s">
        <v>52</v>
      </c>
      <c r="F26" s="45" t="s">
        <v>68</v>
      </c>
      <c r="G26" s="46"/>
      <c r="H26" s="47">
        <v>0</v>
      </c>
      <c r="I26" s="74">
        <v>0</v>
      </c>
      <c r="J26" s="75" t="s">
        <v>56</v>
      </c>
      <c r="K26" s="74">
        <v>10295.22</v>
      </c>
      <c r="L26" s="74">
        <v>100</v>
      </c>
      <c r="M26" s="76" t="s">
        <v>54</v>
      </c>
      <c r="N26" s="74"/>
      <c r="O26" s="76"/>
      <c r="P26" s="79" t="s">
        <v>73</v>
      </c>
      <c r="Q26" s="100">
        <v>1440000</v>
      </c>
      <c r="R26" s="107">
        <v>1093149.6</v>
      </c>
      <c r="S26" s="101">
        <v>397128.88</v>
      </c>
      <c r="T26" s="102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1" customHeight="1" spans="1:16384">
      <c r="A27" s="41"/>
      <c r="B27" s="42"/>
      <c r="C27" s="43"/>
      <c r="D27" s="44"/>
      <c r="E27" s="45"/>
      <c r="F27" s="45"/>
      <c r="G27" s="46"/>
      <c r="H27" s="47"/>
      <c r="I27" s="74"/>
      <c r="J27" s="74"/>
      <c r="K27" s="74">
        <v>-10295.22</v>
      </c>
      <c r="L27" s="74"/>
      <c r="M27" s="76"/>
      <c r="N27" s="74"/>
      <c r="O27" s="76"/>
      <c r="P27" s="79"/>
      <c r="Q27" s="100"/>
      <c r="R27" s="100"/>
      <c r="S27" s="101"/>
      <c r="T27" s="102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30" customHeight="1" spans="1:16384">
      <c r="A28" s="6" t="s">
        <v>57</v>
      </c>
      <c r="B28" s="6"/>
      <c r="C28" s="49">
        <f>SUM(C8:C27)</f>
        <v>2525569</v>
      </c>
      <c r="D28" s="50">
        <f>SUM(D8:D27)</f>
        <v>0</v>
      </c>
      <c r="E28" s="51"/>
      <c r="F28" s="51"/>
      <c r="G28" s="51"/>
      <c r="H28" s="49" t="s">
        <v>58</v>
      </c>
      <c r="I28" s="66">
        <f t="shared" ref="I28:L28" si="0">SUM(I8:I27)</f>
        <v>151363.27</v>
      </c>
      <c r="J28" s="51"/>
      <c r="K28" s="66">
        <f t="shared" si="0"/>
        <v>0</v>
      </c>
      <c r="L28" s="66">
        <f t="shared" si="0"/>
        <v>800</v>
      </c>
      <c r="M28" s="49" t="s">
        <v>58</v>
      </c>
      <c r="N28" s="66">
        <f>SUM(N8:N27)</f>
        <v>0</v>
      </c>
      <c r="O28" s="49" t="s">
        <v>58</v>
      </c>
      <c r="P28" s="49" t="s">
        <v>58</v>
      </c>
      <c r="Q28" s="49"/>
      <c r="R28" s="49"/>
      <c r="S28" s="66">
        <f>SUM(S8:S27)</f>
        <v>2373405.73</v>
      </c>
      <c r="T28" s="104">
        <f>D28+C28-S28-I28-K28-L28-N28</f>
        <v>2.91038304567337e-11</v>
      </c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ht="30" customHeight="1" spans="1:16384">
      <c r="A29" s="52" t="s">
        <v>59</v>
      </c>
      <c r="B29" s="52"/>
      <c r="C29" s="52" t="s">
        <v>60</v>
      </c>
      <c r="D29" s="52"/>
      <c r="E29" s="52"/>
      <c r="F29" s="53">
        <f>N29-F30</f>
        <v>397128.88</v>
      </c>
      <c r="G29" s="54"/>
      <c r="H29" s="55" t="s">
        <v>61</v>
      </c>
      <c r="I29" s="80"/>
      <c r="J29" s="80"/>
      <c r="K29" s="80"/>
      <c r="L29" s="81"/>
      <c r="M29" s="52" t="s">
        <v>62</v>
      </c>
      <c r="N29" s="82">
        <v>397128.88</v>
      </c>
      <c r="O29" s="83"/>
      <c r="P29" s="83"/>
      <c r="Q29" s="83"/>
      <c r="R29" s="83"/>
      <c r="S29" s="83"/>
      <c r="T29" s="105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ht="30" customHeight="1" spans="1:16384">
      <c r="A30" s="52"/>
      <c r="B30" s="52"/>
      <c r="C30" s="52" t="s">
        <v>63</v>
      </c>
      <c r="D30" s="52"/>
      <c r="E30" s="52"/>
      <c r="F30" s="53">
        <v>0</v>
      </c>
      <c r="G30" s="54"/>
      <c r="H30" s="56"/>
      <c r="I30" s="84"/>
      <c r="J30" s="84"/>
      <c r="K30" s="84"/>
      <c r="L30" s="85"/>
      <c r="M30" s="52" t="s">
        <v>64</v>
      </c>
      <c r="N30" s="86">
        <f>N29</f>
        <v>397128.88</v>
      </c>
      <c r="O30" s="87"/>
      <c r="P30" s="87"/>
      <c r="Q30" s="87"/>
      <c r="R30" s="87"/>
      <c r="S30" s="87"/>
      <c r="T30" s="106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L31" s="3"/>
      <c r="S31" s="3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>
        <f>C28/C3</f>
        <v>0.834274050312549</v>
      </c>
      <c r="J32" s="3"/>
      <c r="L32" s="3"/>
      <c r="S32" s="3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2"/>
      <c r="E33" s="3"/>
      <c r="F33" s="3"/>
      <c r="G33" s="3"/>
      <c r="I33" s="3"/>
      <c r="J33" s="3"/>
      <c r="L33" s="3"/>
      <c r="S33" s="3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spans="2:16384">
      <c r="B34" s="2"/>
      <c r="E34" s="3"/>
      <c r="F34" s="3"/>
      <c r="G34" s="3"/>
      <c r="I34" s="3"/>
      <c r="J34" s="3"/>
      <c r="L34" s="3"/>
      <c r="S34" s="3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spans="2:16384">
      <c r="B35" s="2"/>
      <c r="E35" s="3"/>
      <c r="F35" s="3"/>
      <c r="G35" s="3"/>
      <c r="I35" s="3"/>
      <c r="J35" s="3"/>
      <c r="L35" s="3"/>
      <c r="S35" s="3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spans="2:16384">
      <c r="B36" s="57"/>
      <c r="E36" s="3"/>
      <c r="F36" s="3"/>
      <c r="G36" s="3"/>
      <c r="I36" s="3"/>
      <c r="J36" s="3"/>
      <c r="L36" s="3"/>
      <c r="S36" s="3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28:B28"/>
    <mergeCell ref="C29:E29"/>
    <mergeCell ref="F29:G29"/>
    <mergeCell ref="N29:T29"/>
    <mergeCell ref="C30:E30"/>
    <mergeCell ref="F30:G30"/>
    <mergeCell ref="N30:T30"/>
    <mergeCell ref="A5:A7"/>
    <mergeCell ref="S5:S7"/>
    <mergeCell ref="T5:T7"/>
    <mergeCell ref="A29:B30"/>
    <mergeCell ref="H29:L30"/>
  </mergeCells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9"/>
  <sheetViews>
    <sheetView tabSelected="1" topLeftCell="A25" workbookViewId="0">
      <selection activeCell="C31" sqref="C31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1" width="9.33333333333333" style="1" customWidth="1"/>
    <col min="12" max="12" width="9.66666666666667" style="3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4.675" style="1" customWidth="1"/>
    <col min="17" max="17" width="14.8" style="1" customWidth="1"/>
    <col min="18" max="18" width="14.5333333333333" style="1" customWidth="1"/>
    <col min="19" max="19" width="15.5333333333333" style="3" customWidth="1"/>
    <col min="20" max="20" width="15.4416666666667" style="1" customWidth="1"/>
    <col min="21" max="16361" width="9" style="1" customWidth="1"/>
    <col min="16362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58"/>
      <c r="J2" s="7" t="s">
        <v>4</v>
      </c>
      <c r="K2" s="7"/>
      <c r="L2" s="7"/>
      <c r="M2" s="7"/>
      <c r="N2" s="59" t="s">
        <v>5</v>
      </c>
      <c r="O2" s="59"/>
      <c r="P2" s="60">
        <v>12151</v>
      </c>
      <c r="Q2" s="64" t="s">
        <v>6</v>
      </c>
      <c r="R2" s="64"/>
      <c r="S2" s="88" t="s">
        <v>7</v>
      </c>
      <c r="T2" s="88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8</v>
      </c>
      <c r="B3" s="6"/>
      <c r="C3" s="9">
        <v>3027265.44</v>
      </c>
      <c r="D3" s="9"/>
      <c r="E3" s="9"/>
      <c r="F3" s="9" t="s">
        <v>9</v>
      </c>
      <c r="G3" s="10">
        <v>43862</v>
      </c>
      <c r="H3" s="6" t="s">
        <v>10</v>
      </c>
      <c r="I3" s="6"/>
      <c r="J3" s="21" t="s">
        <v>11</v>
      </c>
      <c r="K3" s="21"/>
      <c r="L3" s="21"/>
      <c r="M3" s="21"/>
      <c r="N3" s="6" t="s">
        <v>12</v>
      </c>
      <c r="O3" s="6"/>
      <c r="P3" s="21" t="s">
        <v>13</v>
      </c>
      <c r="Q3" s="89" t="s">
        <v>14</v>
      </c>
      <c r="R3" s="90"/>
      <c r="S3" s="91" t="s">
        <v>15</v>
      </c>
      <c r="T3" s="91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16</v>
      </c>
      <c r="B4" s="6"/>
      <c r="C4" s="11"/>
      <c r="D4" s="11"/>
      <c r="E4" s="11"/>
      <c r="F4" s="9" t="s">
        <v>17</v>
      </c>
      <c r="G4" s="12"/>
      <c r="H4" s="6" t="s">
        <v>18</v>
      </c>
      <c r="I4" s="6"/>
      <c r="J4" s="21" t="s">
        <v>19</v>
      </c>
      <c r="K4" s="21"/>
      <c r="L4" s="21"/>
      <c r="M4" s="21"/>
      <c r="N4" s="6" t="s">
        <v>20</v>
      </c>
      <c r="O4" s="6"/>
      <c r="P4" s="61" t="s">
        <v>21</v>
      </c>
      <c r="Q4" s="9" t="s">
        <v>22</v>
      </c>
      <c r="R4" s="61" t="s">
        <v>23</v>
      </c>
      <c r="S4" s="92" t="s">
        <v>24</v>
      </c>
      <c r="T4" s="93" t="s">
        <v>23</v>
      </c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25</v>
      </c>
      <c r="B5" s="13" t="s">
        <v>26</v>
      </c>
      <c r="C5" s="14"/>
      <c r="D5" s="14"/>
      <c r="E5" s="14"/>
      <c r="F5" s="15"/>
      <c r="G5" s="16" t="s">
        <v>27</v>
      </c>
      <c r="H5" s="13" t="s">
        <v>26</v>
      </c>
      <c r="I5" s="14"/>
      <c r="J5" s="15"/>
      <c r="K5" s="16" t="s">
        <v>28</v>
      </c>
      <c r="L5" s="13" t="s">
        <v>29</v>
      </c>
      <c r="M5" s="15"/>
      <c r="N5" s="13" t="s">
        <v>30</v>
      </c>
      <c r="O5" s="15"/>
      <c r="P5" s="62" t="s">
        <v>31</v>
      </c>
      <c r="Q5" s="94"/>
      <c r="R5" s="94"/>
      <c r="S5" s="92" t="s">
        <v>32</v>
      </c>
      <c r="T5" s="95" t="s">
        <v>33</v>
      </c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7" t="s">
        <v>34</v>
      </c>
      <c r="C6" s="18"/>
      <c r="D6" s="18"/>
      <c r="E6" s="18"/>
      <c r="F6" s="19"/>
      <c r="G6" s="6"/>
      <c r="H6" s="17" t="s">
        <v>35</v>
      </c>
      <c r="I6" s="18"/>
      <c r="J6" s="19"/>
      <c r="K6" s="6" t="s">
        <v>36</v>
      </c>
      <c r="L6" s="17" t="s">
        <v>37</v>
      </c>
      <c r="M6" s="19"/>
      <c r="N6" s="17" t="s">
        <v>38</v>
      </c>
      <c r="O6" s="19"/>
      <c r="P6" s="63" t="s">
        <v>39</v>
      </c>
      <c r="Q6" s="96"/>
      <c r="R6" s="96"/>
      <c r="S6" s="92"/>
      <c r="T6" s="95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20" t="s">
        <v>40</v>
      </c>
      <c r="C7" s="6" t="s">
        <v>41</v>
      </c>
      <c r="D7" s="6" t="s">
        <v>42</v>
      </c>
      <c r="E7" s="9" t="s">
        <v>43</v>
      </c>
      <c r="F7" s="9" t="s">
        <v>44</v>
      </c>
      <c r="G7" s="20" t="s">
        <v>45</v>
      </c>
      <c r="H7" s="6" t="s">
        <v>46</v>
      </c>
      <c r="I7" s="9" t="s">
        <v>47</v>
      </c>
      <c r="J7" s="9" t="s">
        <v>48</v>
      </c>
      <c r="K7" s="64" t="s">
        <v>47</v>
      </c>
      <c r="L7" s="9" t="s">
        <v>47</v>
      </c>
      <c r="M7" s="6" t="s">
        <v>48</v>
      </c>
      <c r="N7" s="6" t="s">
        <v>47</v>
      </c>
      <c r="O7" s="6" t="s">
        <v>48</v>
      </c>
      <c r="P7" s="9" t="s">
        <v>49</v>
      </c>
      <c r="Q7" s="9" t="s">
        <v>50</v>
      </c>
      <c r="R7" s="9" t="s">
        <v>51</v>
      </c>
      <c r="S7" s="92"/>
      <c r="T7" s="95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5" customHeight="1" spans="1:16384">
      <c r="A8" s="21">
        <v>1</v>
      </c>
      <c r="B8" s="22">
        <v>43942</v>
      </c>
      <c r="C8" s="23">
        <v>204975</v>
      </c>
      <c r="D8" s="24"/>
      <c r="E8" s="25" t="s">
        <v>52</v>
      </c>
      <c r="F8" s="25" t="s">
        <v>53</v>
      </c>
      <c r="G8" s="24"/>
      <c r="H8" s="26">
        <v>0.05</v>
      </c>
      <c r="I8" s="24">
        <v>10249</v>
      </c>
      <c r="J8" s="65"/>
      <c r="K8" s="21">
        <v>10027.66</v>
      </c>
      <c r="L8" s="24">
        <v>100</v>
      </c>
      <c r="M8" s="61" t="s">
        <v>54</v>
      </c>
      <c r="N8" s="66"/>
      <c r="O8" s="9"/>
      <c r="P8" s="67" t="s">
        <v>66</v>
      </c>
      <c r="Q8" s="9">
        <v>2700000</v>
      </c>
      <c r="R8" s="9">
        <v>200000</v>
      </c>
      <c r="S8" s="97">
        <v>194626</v>
      </c>
      <c r="T8" s="68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29" customHeight="1" spans="1:16384">
      <c r="A9" s="21"/>
      <c r="B9" s="22"/>
      <c r="C9" s="27"/>
      <c r="D9" s="28"/>
      <c r="E9" s="25"/>
      <c r="F9" s="25"/>
      <c r="G9" s="29"/>
      <c r="H9" s="26"/>
      <c r="I9" s="24"/>
      <c r="J9" s="65" t="s">
        <v>56</v>
      </c>
      <c r="K9" s="68">
        <v>-10027.66</v>
      </c>
      <c r="L9" s="24"/>
      <c r="M9" s="61"/>
      <c r="N9" s="66"/>
      <c r="O9" s="9"/>
      <c r="P9" s="67"/>
      <c r="Q9" s="9"/>
      <c r="R9" s="9"/>
      <c r="S9" s="97"/>
      <c r="T9" s="68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29" customHeight="1" spans="1:16384">
      <c r="A10" s="21"/>
      <c r="B10" s="22"/>
      <c r="C10" s="23"/>
      <c r="D10" s="28"/>
      <c r="E10" s="25"/>
      <c r="F10" s="25"/>
      <c r="G10" s="29"/>
      <c r="H10" s="26"/>
      <c r="I10" s="24"/>
      <c r="J10" s="33"/>
      <c r="K10" s="21"/>
      <c r="L10" s="24"/>
      <c r="M10" s="61"/>
      <c r="N10" s="66"/>
      <c r="O10" s="9"/>
      <c r="P10" s="67"/>
      <c r="Q10" s="9"/>
      <c r="R10" s="9"/>
      <c r="S10" s="97"/>
      <c r="T10" s="68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3" customHeight="1" spans="1:16384">
      <c r="A11" s="21">
        <v>2</v>
      </c>
      <c r="B11" s="30">
        <v>43991</v>
      </c>
      <c r="C11" s="27">
        <v>209773</v>
      </c>
      <c r="D11" s="31"/>
      <c r="E11" s="32" t="s">
        <v>52</v>
      </c>
      <c r="F11" s="32" t="s">
        <v>53</v>
      </c>
      <c r="G11" s="33"/>
      <c r="H11" s="26">
        <v>0.05</v>
      </c>
      <c r="I11" s="24">
        <f>C11*H11</f>
        <v>10488.65</v>
      </c>
      <c r="J11" s="65" t="s">
        <v>56</v>
      </c>
      <c r="K11" s="68">
        <v>10994.34</v>
      </c>
      <c r="L11" s="24">
        <v>100</v>
      </c>
      <c r="M11" s="61" t="s">
        <v>54</v>
      </c>
      <c r="N11" s="69"/>
      <c r="O11" s="70"/>
      <c r="P11" s="67" t="s">
        <v>66</v>
      </c>
      <c r="Q11" s="9">
        <v>2700000</v>
      </c>
      <c r="R11" s="9">
        <v>400000</v>
      </c>
      <c r="S11" s="97">
        <v>199184.35</v>
      </c>
      <c r="T11" s="68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29" customHeight="1" spans="1:16384">
      <c r="A12" s="21"/>
      <c r="B12" s="30"/>
      <c r="C12" s="23"/>
      <c r="D12" s="31"/>
      <c r="E12" s="32"/>
      <c r="F12" s="32"/>
      <c r="G12" s="33"/>
      <c r="H12" s="26"/>
      <c r="I12" s="24"/>
      <c r="J12" s="33"/>
      <c r="K12" s="21">
        <v>-10994.34</v>
      </c>
      <c r="L12" s="24"/>
      <c r="M12" s="61"/>
      <c r="N12" s="66"/>
      <c r="O12" s="9"/>
      <c r="P12" s="67"/>
      <c r="Q12" s="9"/>
      <c r="R12" s="9"/>
      <c r="S12" s="97"/>
      <c r="T12" s="68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1">
        <v>3</v>
      </c>
      <c r="B13" s="30">
        <v>43998</v>
      </c>
      <c r="C13" s="23">
        <v>224735</v>
      </c>
      <c r="D13" s="31"/>
      <c r="E13" s="32" t="s">
        <v>52</v>
      </c>
      <c r="F13" s="32" t="s">
        <v>68</v>
      </c>
      <c r="G13" s="33"/>
      <c r="H13" s="26">
        <v>0.05</v>
      </c>
      <c r="I13" s="24">
        <f>C13*H13</f>
        <v>11236.75</v>
      </c>
      <c r="J13" s="33"/>
      <c r="K13" s="68">
        <v>10262.38</v>
      </c>
      <c r="L13" s="24">
        <v>100</v>
      </c>
      <c r="M13" s="61" t="s">
        <v>54</v>
      </c>
      <c r="N13" s="71"/>
      <c r="O13" s="70"/>
      <c r="P13" s="67" t="s">
        <v>66</v>
      </c>
      <c r="Q13" s="9">
        <v>2700000</v>
      </c>
      <c r="R13" s="9">
        <v>600000</v>
      </c>
      <c r="S13" s="97">
        <f>R13-S11-S8</f>
        <v>206189.65</v>
      </c>
      <c r="T13" s="68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21"/>
      <c r="B14" s="34"/>
      <c r="C14" s="23"/>
      <c r="D14" s="31"/>
      <c r="E14" s="32"/>
      <c r="F14" s="32"/>
      <c r="G14" s="33"/>
      <c r="H14" s="26"/>
      <c r="I14" s="24"/>
      <c r="J14" s="33"/>
      <c r="K14" s="21">
        <v>-10262.38</v>
      </c>
      <c r="L14" s="24"/>
      <c r="M14" s="61"/>
      <c r="N14" s="66"/>
      <c r="O14" s="9"/>
      <c r="P14" s="72"/>
      <c r="Q14" s="9"/>
      <c r="R14" s="9"/>
      <c r="S14" s="97"/>
      <c r="T14" s="98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1">
        <v>4</v>
      </c>
      <c r="B15" s="35">
        <v>44027</v>
      </c>
      <c r="C15" s="23">
        <v>228393</v>
      </c>
      <c r="D15" s="36"/>
      <c r="E15" s="32" t="s">
        <v>52</v>
      </c>
      <c r="F15" s="32" t="s">
        <v>68</v>
      </c>
      <c r="G15" s="33"/>
      <c r="H15" s="26">
        <v>0.05</v>
      </c>
      <c r="I15" s="24">
        <v>11419.65</v>
      </c>
      <c r="J15" s="33"/>
      <c r="K15" s="68">
        <v>11173.3</v>
      </c>
      <c r="L15" s="24">
        <v>100</v>
      </c>
      <c r="M15" s="61" t="s">
        <v>54</v>
      </c>
      <c r="N15" s="66"/>
      <c r="O15" s="9"/>
      <c r="P15" s="67" t="s">
        <v>66</v>
      </c>
      <c r="Q15" s="9">
        <v>2700000</v>
      </c>
      <c r="R15" s="9">
        <v>1111844.78</v>
      </c>
      <c r="S15" s="97">
        <v>224081.95</v>
      </c>
      <c r="T15" s="98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21"/>
      <c r="B16" s="34"/>
      <c r="C16" s="23"/>
      <c r="D16" s="37"/>
      <c r="E16" s="32"/>
      <c r="F16" s="32"/>
      <c r="G16" s="29"/>
      <c r="H16" s="26"/>
      <c r="I16" s="24"/>
      <c r="J16" s="24"/>
      <c r="K16" s="21">
        <v>-11173.3</v>
      </c>
      <c r="L16" s="24"/>
      <c r="M16" s="61"/>
      <c r="N16" s="24"/>
      <c r="O16" s="61"/>
      <c r="P16" s="72"/>
      <c r="Q16" s="9"/>
      <c r="R16" s="9"/>
      <c r="S16" s="99"/>
      <c r="T16" s="98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8" customHeight="1" spans="1:16384">
      <c r="A17" s="21">
        <v>5</v>
      </c>
      <c r="B17" s="38">
        <v>44069</v>
      </c>
      <c r="C17" s="23">
        <v>250559</v>
      </c>
      <c r="D17" s="37"/>
      <c r="E17" s="32" t="s">
        <v>52</v>
      </c>
      <c r="F17" s="32" t="s">
        <v>68</v>
      </c>
      <c r="G17" s="39"/>
      <c r="H17" s="40">
        <v>0.05</v>
      </c>
      <c r="I17" s="24">
        <v>12527.95</v>
      </c>
      <c r="J17" s="65" t="s">
        <v>56</v>
      </c>
      <c r="K17" s="24">
        <v>12403.64</v>
      </c>
      <c r="L17" s="24">
        <v>100</v>
      </c>
      <c r="M17" s="61" t="s">
        <v>54</v>
      </c>
      <c r="N17" s="24"/>
      <c r="O17" s="61"/>
      <c r="P17" s="73" t="s">
        <v>66</v>
      </c>
      <c r="Q17" s="9">
        <v>2700000</v>
      </c>
      <c r="R17" s="9">
        <v>1111844.78</v>
      </c>
      <c r="S17" s="99">
        <f>C17-I17-L17</f>
        <v>237931.05</v>
      </c>
      <c r="T17" s="98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customHeight="1" spans="1:16384">
      <c r="A18" s="41"/>
      <c r="B18" s="42"/>
      <c r="C18" s="43"/>
      <c r="D18" s="44"/>
      <c r="E18" s="45"/>
      <c r="F18" s="45"/>
      <c r="G18" s="46"/>
      <c r="H18" s="47"/>
      <c r="I18" s="74"/>
      <c r="J18" s="74"/>
      <c r="K18" s="75">
        <v>-12403.64</v>
      </c>
      <c r="L18" s="74"/>
      <c r="M18" s="76"/>
      <c r="N18" s="74"/>
      <c r="O18" s="76"/>
      <c r="P18" s="77"/>
      <c r="Q18" s="100"/>
      <c r="R18" s="100"/>
      <c r="S18" s="101"/>
      <c r="T18" s="98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2" customHeight="1" spans="1:16384">
      <c r="A19" s="21">
        <v>6</v>
      </c>
      <c r="B19" s="38">
        <v>44099</v>
      </c>
      <c r="C19" s="23">
        <v>256383</v>
      </c>
      <c r="D19" s="37"/>
      <c r="E19" s="32" t="s">
        <v>52</v>
      </c>
      <c r="F19" s="32" t="s">
        <v>68</v>
      </c>
      <c r="G19" s="39"/>
      <c r="H19" s="40">
        <v>0.05</v>
      </c>
      <c r="I19" s="24">
        <v>12819.15</v>
      </c>
      <c r="J19" s="65" t="s">
        <v>56</v>
      </c>
      <c r="K19" s="24">
        <v>12691.95</v>
      </c>
      <c r="L19" s="24">
        <v>100</v>
      </c>
      <c r="M19" s="61" t="s">
        <v>54</v>
      </c>
      <c r="N19" s="24"/>
      <c r="O19" s="61"/>
      <c r="P19" s="73" t="s">
        <v>66</v>
      </c>
      <c r="Q19" s="9">
        <v>2700000</v>
      </c>
      <c r="R19" s="9">
        <v>1327613.73</v>
      </c>
      <c r="S19" s="99">
        <v>243463.85</v>
      </c>
      <c r="T19" s="102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customHeight="1" spans="1:16384">
      <c r="A20" s="21"/>
      <c r="B20" s="38"/>
      <c r="C20" s="23"/>
      <c r="D20" s="37"/>
      <c r="E20" s="32"/>
      <c r="F20" s="32"/>
      <c r="G20" s="39"/>
      <c r="H20" s="40"/>
      <c r="I20" s="24"/>
      <c r="J20" s="24"/>
      <c r="K20" s="24">
        <v>-12691.95</v>
      </c>
      <c r="L20" s="24"/>
      <c r="M20" s="61"/>
      <c r="N20" s="24"/>
      <c r="O20" s="61"/>
      <c r="P20" s="73"/>
      <c r="Q20" s="9"/>
      <c r="R20" s="9"/>
      <c r="S20" s="99"/>
      <c r="T20" s="102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45" customHeight="1" spans="1:16384">
      <c r="A21" s="21">
        <v>7</v>
      </c>
      <c r="B21" s="38">
        <v>44134</v>
      </c>
      <c r="C21" s="23">
        <v>224070</v>
      </c>
      <c r="D21" s="37"/>
      <c r="E21" s="32" t="s">
        <v>52</v>
      </c>
      <c r="F21" s="32" t="s">
        <v>68</v>
      </c>
      <c r="G21" s="39"/>
      <c r="H21" s="40">
        <v>0.05</v>
      </c>
      <c r="I21" s="24">
        <v>82622.12</v>
      </c>
      <c r="J21" s="78" t="s">
        <v>72</v>
      </c>
      <c r="K21" s="24">
        <v>12740.51</v>
      </c>
      <c r="L21" s="24">
        <v>100</v>
      </c>
      <c r="M21" s="61" t="s">
        <v>54</v>
      </c>
      <c r="N21" s="24"/>
      <c r="O21" s="61"/>
      <c r="P21" s="73" t="s">
        <v>73</v>
      </c>
      <c r="Q21" s="9">
        <v>1440000</v>
      </c>
      <c r="R21" s="9">
        <v>670800</v>
      </c>
      <c r="S21" s="99">
        <v>670800</v>
      </c>
      <c r="T21" s="102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customHeight="1" spans="1:16384">
      <c r="A22" s="21"/>
      <c r="B22" s="38">
        <v>44153</v>
      </c>
      <c r="C22" s="23">
        <v>257273</v>
      </c>
      <c r="D22" s="37"/>
      <c r="E22" s="32" t="s">
        <v>52</v>
      </c>
      <c r="F22" s="32" t="s">
        <v>68</v>
      </c>
      <c r="G22" s="39"/>
      <c r="H22" s="40"/>
      <c r="I22" s="24"/>
      <c r="J22" s="24"/>
      <c r="K22" s="24">
        <v>11129.96</v>
      </c>
      <c r="L22" s="24"/>
      <c r="M22" s="61"/>
      <c r="N22" s="24"/>
      <c r="O22" s="61"/>
      <c r="P22" s="73"/>
      <c r="Q22" s="9"/>
      <c r="R22" s="9"/>
      <c r="S22" s="99"/>
      <c r="T22" s="102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customHeight="1" spans="1:16384">
      <c r="A23" s="21"/>
      <c r="B23" s="38">
        <v>44169</v>
      </c>
      <c r="C23" s="23">
        <v>224830</v>
      </c>
      <c r="D23" s="37"/>
      <c r="E23" s="32" t="s">
        <v>52</v>
      </c>
      <c r="F23" s="32" t="s">
        <v>68</v>
      </c>
      <c r="G23" s="39"/>
      <c r="H23" s="40"/>
      <c r="I23" s="24"/>
      <c r="J23" s="24"/>
      <c r="K23" s="24">
        <v>11713.11</v>
      </c>
      <c r="L23" s="24"/>
      <c r="M23" s="61"/>
      <c r="N23" s="24"/>
      <c r="O23" s="61"/>
      <c r="P23" s="73"/>
      <c r="Q23" s="9"/>
      <c r="R23" s="9"/>
      <c r="S23" s="99"/>
      <c r="T23" s="102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customHeight="1" spans="1:16384">
      <c r="A24" s="21"/>
      <c r="B24" s="38">
        <v>44182</v>
      </c>
      <c r="C24" s="23">
        <v>236610</v>
      </c>
      <c r="D24" s="37"/>
      <c r="E24" s="32" t="s">
        <v>52</v>
      </c>
      <c r="F24" s="32" t="s">
        <v>68</v>
      </c>
      <c r="G24" s="39"/>
      <c r="H24" s="40"/>
      <c r="I24" s="24"/>
      <c r="J24" s="24"/>
      <c r="K24" s="24">
        <v>11092.34</v>
      </c>
      <c r="L24" s="24"/>
      <c r="M24" s="61"/>
      <c r="N24" s="24"/>
      <c r="O24" s="61"/>
      <c r="P24" s="73"/>
      <c r="Q24" s="9"/>
      <c r="R24" s="9"/>
      <c r="S24" s="99"/>
      <c r="T24" s="102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1" customHeight="1" spans="1:16384">
      <c r="A25" s="41"/>
      <c r="B25" s="42"/>
      <c r="C25" s="43"/>
      <c r="D25" s="44"/>
      <c r="E25" s="45"/>
      <c r="F25" s="45"/>
      <c r="G25" s="46"/>
      <c r="H25" s="47"/>
      <c r="I25" s="74"/>
      <c r="J25" s="65" t="s">
        <v>56</v>
      </c>
      <c r="K25" s="24">
        <v>-46675.92</v>
      </c>
      <c r="L25" s="74"/>
      <c r="M25" s="76"/>
      <c r="N25" s="74"/>
      <c r="O25" s="76"/>
      <c r="P25" s="79"/>
      <c r="Q25" s="100"/>
      <c r="R25" s="100"/>
      <c r="S25" s="101"/>
      <c r="T25" s="102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42" customHeight="1" spans="1:16384">
      <c r="A26" s="21">
        <v>8</v>
      </c>
      <c r="B26" s="38">
        <v>44190</v>
      </c>
      <c r="C26" s="23">
        <v>207968</v>
      </c>
      <c r="D26" s="37"/>
      <c r="E26" s="32" t="s">
        <v>52</v>
      </c>
      <c r="F26" s="32" t="s">
        <v>68</v>
      </c>
      <c r="G26" s="39"/>
      <c r="H26" s="40">
        <v>0</v>
      </c>
      <c r="I26" s="24">
        <v>0</v>
      </c>
      <c r="J26" s="65" t="s">
        <v>56</v>
      </c>
      <c r="K26" s="24">
        <v>10295.22</v>
      </c>
      <c r="L26" s="24">
        <v>100</v>
      </c>
      <c r="M26" s="61" t="s">
        <v>54</v>
      </c>
      <c r="N26" s="24"/>
      <c r="O26" s="61"/>
      <c r="P26" s="73" t="s">
        <v>73</v>
      </c>
      <c r="Q26" s="9">
        <v>1440000</v>
      </c>
      <c r="R26" s="103">
        <v>1093149.6</v>
      </c>
      <c r="S26" s="99">
        <v>397128.88</v>
      </c>
      <c r="T26" s="98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1" customHeight="1" spans="1:16384">
      <c r="A27" s="21"/>
      <c r="B27" s="38"/>
      <c r="C27" s="23"/>
      <c r="D27" s="37"/>
      <c r="E27" s="32"/>
      <c r="F27" s="32"/>
      <c r="G27" s="39"/>
      <c r="H27" s="40"/>
      <c r="I27" s="24"/>
      <c r="J27" s="24"/>
      <c r="K27" s="24">
        <v>-10295.22</v>
      </c>
      <c r="L27" s="24"/>
      <c r="M27" s="61"/>
      <c r="N27" s="24"/>
      <c r="O27" s="61"/>
      <c r="P27" s="73"/>
      <c r="Q27" s="9"/>
      <c r="R27" s="9"/>
      <c r="S27" s="99"/>
      <c r="T27" s="98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ht="31" customHeight="1" spans="1:16384">
      <c r="A28" s="41">
        <v>9</v>
      </c>
      <c r="B28" s="42">
        <v>44369</v>
      </c>
      <c r="C28" s="48">
        <v>443951.44</v>
      </c>
      <c r="D28" s="44"/>
      <c r="E28" s="45"/>
      <c r="F28" s="45"/>
      <c r="G28" s="46"/>
      <c r="H28" s="47"/>
      <c r="I28" s="74"/>
      <c r="J28" s="74"/>
      <c r="K28" s="74"/>
      <c r="L28" s="74"/>
      <c r="M28" s="76"/>
      <c r="N28" s="74"/>
      <c r="O28" s="76"/>
      <c r="P28" s="79"/>
      <c r="Q28" s="100"/>
      <c r="R28" s="100"/>
      <c r="S28" s="101"/>
      <c r="T28" s="102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ht="31" customHeight="1" spans="1:16384">
      <c r="A29" s="41"/>
      <c r="B29" s="42"/>
      <c r="C29" s="48"/>
      <c r="D29" s="44"/>
      <c r="E29" s="45"/>
      <c r="F29" s="45"/>
      <c r="G29" s="46"/>
      <c r="H29" s="47"/>
      <c r="I29" s="74"/>
      <c r="J29" s="74"/>
      <c r="K29" s="74"/>
      <c r="L29" s="74"/>
      <c r="M29" s="76"/>
      <c r="N29" s="74"/>
      <c r="O29" s="76"/>
      <c r="P29" s="79"/>
      <c r="Q29" s="100"/>
      <c r="R29" s="100"/>
      <c r="S29" s="101"/>
      <c r="T29" s="102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ht="31" customHeight="1" spans="1:16384">
      <c r="A30" s="41"/>
      <c r="B30" s="42"/>
      <c r="C30" s="48"/>
      <c r="D30" s="44"/>
      <c r="E30" s="45"/>
      <c r="F30" s="45"/>
      <c r="G30" s="46"/>
      <c r="H30" s="47"/>
      <c r="I30" s="74"/>
      <c r="J30" s="74"/>
      <c r="K30" s="74"/>
      <c r="L30" s="74"/>
      <c r="M30" s="76"/>
      <c r="N30" s="74"/>
      <c r="O30" s="76"/>
      <c r="P30" s="79"/>
      <c r="Q30" s="100"/>
      <c r="R30" s="100"/>
      <c r="S30" s="101"/>
      <c r="T30" s="102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ht="30" customHeight="1" spans="1:16384">
      <c r="A31" s="6" t="s">
        <v>57</v>
      </c>
      <c r="B31" s="6"/>
      <c r="C31" s="49">
        <f>SUM(C8:C30)</f>
        <v>2969520.44</v>
      </c>
      <c r="D31" s="50">
        <f>SUM(D8:D27)</f>
        <v>0</v>
      </c>
      <c r="E31" s="51"/>
      <c r="F31" s="51"/>
      <c r="G31" s="51"/>
      <c r="H31" s="49" t="s">
        <v>58</v>
      </c>
      <c r="I31" s="66">
        <f t="shared" ref="I31:L31" si="0">SUM(I8:I27)</f>
        <v>151363.27</v>
      </c>
      <c r="J31" s="51"/>
      <c r="K31" s="66">
        <f t="shared" si="0"/>
        <v>0</v>
      </c>
      <c r="L31" s="66">
        <f t="shared" si="0"/>
        <v>800</v>
      </c>
      <c r="M31" s="49" t="s">
        <v>58</v>
      </c>
      <c r="N31" s="66">
        <f>SUM(N8:N27)</f>
        <v>0</v>
      </c>
      <c r="O31" s="49" t="s">
        <v>58</v>
      </c>
      <c r="P31" s="49" t="s">
        <v>58</v>
      </c>
      <c r="Q31" s="49"/>
      <c r="R31" s="49"/>
      <c r="S31" s="66">
        <f>SUM(S8:S27)</f>
        <v>2373405.73</v>
      </c>
      <c r="T31" s="104">
        <f>D31+C31-S31-I31-K31-L31-N31</f>
        <v>443951.44</v>
      </c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ht="30" customHeight="1" spans="1:16384">
      <c r="A32" s="52" t="s">
        <v>59</v>
      </c>
      <c r="B32" s="52"/>
      <c r="C32" s="52" t="s">
        <v>60</v>
      </c>
      <c r="D32" s="52"/>
      <c r="E32" s="52"/>
      <c r="F32" s="53">
        <f>N32-F33</f>
        <v>397128.88</v>
      </c>
      <c r="G32" s="54"/>
      <c r="H32" s="55" t="s">
        <v>61</v>
      </c>
      <c r="I32" s="80"/>
      <c r="J32" s="80"/>
      <c r="K32" s="80"/>
      <c r="L32" s="81"/>
      <c r="M32" s="52" t="s">
        <v>62</v>
      </c>
      <c r="N32" s="82">
        <v>397128.88</v>
      </c>
      <c r="O32" s="83"/>
      <c r="P32" s="83"/>
      <c r="Q32" s="83"/>
      <c r="R32" s="83"/>
      <c r="S32" s="83"/>
      <c r="T32" s="105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ht="30" customHeight="1" spans="1:16384">
      <c r="A33" s="52"/>
      <c r="B33" s="52"/>
      <c r="C33" s="52" t="s">
        <v>63</v>
      </c>
      <c r="D33" s="52"/>
      <c r="E33" s="52"/>
      <c r="F33" s="53">
        <v>0</v>
      </c>
      <c r="G33" s="54"/>
      <c r="H33" s="56"/>
      <c r="I33" s="84"/>
      <c r="J33" s="84"/>
      <c r="K33" s="84"/>
      <c r="L33" s="85"/>
      <c r="M33" s="52" t="s">
        <v>64</v>
      </c>
      <c r="N33" s="86">
        <f>N32</f>
        <v>397128.88</v>
      </c>
      <c r="O33" s="87"/>
      <c r="P33" s="87"/>
      <c r="Q33" s="87"/>
      <c r="R33" s="87"/>
      <c r="S33" s="87"/>
      <c r="T33" s="106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spans="2:16384">
      <c r="B34" s="2"/>
      <c r="E34" s="3"/>
      <c r="F34" s="3"/>
      <c r="G34" s="3"/>
      <c r="I34" s="3"/>
      <c r="J34" s="3"/>
      <c r="L34" s="3"/>
      <c r="S34" s="3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spans="2:16384">
      <c r="B35" s="2"/>
      <c r="E35" s="3"/>
      <c r="F35" s="3"/>
      <c r="G35" s="3"/>
      <c r="I35" s="3">
        <f>C31/C3</f>
        <v>0.980925029157668</v>
      </c>
      <c r="J35" s="3"/>
      <c r="L35" s="3"/>
      <c r="S35" s="3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spans="2:16384">
      <c r="B36" s="2"/>
      <c r="E36" s="3"/>
      <c r="F36" s="3"/>
      <c r="G36" s="3"/>
      <c r="I36" s="3"/>
      <c r="J36" s="3"/>
      <c r="L36" s="3"/>
      <c r="S36" s="3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  <row r="37" s="1" customFormat="1" spans="2:16384">
      <c r="B37" s="2"/>
      <c r="E37" s="3"/>
      <c r="F37" s="3"/>
      <c r="G37" s="3"/>
      <c r="I37" s="3"/>
      <c r="J37" s="3"/>
      <c r="L37" s="3"/>
      <c r="S37" s="3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  <c r="XFD37" s="4"/>
    </row>
    <row r="38" s="1" customFormat="1" spans="2:16384">
      <c r="B38" s="2"/>
      <c r="E38" s="3"/>
      <c r="F38" s="3"/>
      <c r="G38" s="3"/>
      <c r="I38" s="3"/>
      <c r="J38" s="3"/>
      <c r="L38" s="3"/>
      <c r="S38" s="3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  <c r="XFD38" s="4"/>
    </row>
    <row r="39" s="1" customFormat="1" spans="2:16384">
      <c r="B39" s="57"/>
      <c r="E39" s="3"/>
      <c r="F39" s="3"/>
      <c r="G39" s="3"/>
      <c r="I39" s="3"/>
      <c r="J39" s="3"/>
      <c r="L39" s="3"/>
      <c r="S39" s="3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  <c r="XFD39" s="4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31:B31"/>
    <mergeCell ref="C32:E32"/>
    <mergeCell ref="F32:G32"/>
    <mergeCell ref="N32:T32"/>
    <mergeCell ref="C33:E33"/>
    <mergeCell ref="F33:G33"/>
    <mergeCell ref="N33:T33"/>
    <mergeCell ref="A5:A7"/>
    <mergeCell ref="S5:S7"/>
    <mergeCell ref="T5:T7"/>
    <mergeCell ref="A32:B33"/>
    <mergeCell ref="H32:L33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第一次</vt:lpstr>
      <vt:lpstr>第二次</vt:lpstr>
      <vt:lpstr>第三次</vt:lpstr>
      <vt:lpstr>第四次</vt:lpstr>
      <vt:lpstr>第五次</vt:lpstr>
      <vt:lpstr>第六次</vt:lpstr>
      <vt:lpstr>第七次</vt:lpstr>
      <vt:lpstr>第八次</vt:lpstr>
      <vt:lpstr>第九次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朱敏</cp:lastModifiedBy>
  <dcterms:created xsi:type="dcterms:W3CDTF">2017-01-11T04:48:00Z</dcterms:created>
  <dcterms:modified xsi:type="dcterms:W3CDTF">2021-06-29T01:08:56Z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2052-11.1.0.10578</vt:lpwstr>
  </property>
  <property fmtid="{D5CDD505-2E9C-101B-9397-08002B2CF9AE}" pid="3" name="ICV">
    <vt:lpwstr>52A8380BFD3C4CD1B4ADA735A74F8753</vt:lpwstr>
  </property>
</Properties>
</file>