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</commentList>
</comments>
</file>

<file path=xl/sharedStrings.xml><?xml version="1.0" encoding="utf-8"?>
<sst xmlns="http://schemas.openxmlformats.org/spreadsheetml/2006/main" count="497" uniqueCount="123">
  <si>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</si>
  <si>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</si>
  <si>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</si>
  <si>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</si>
  <si>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</si>
  <si>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</si>
  <si>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</si>
  <si>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</si>
  <si>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</si>
  <si>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</si>
  <si>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</si>
  <si>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</si>
  <si>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</si>
  <si>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</si>
  <si>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</si>
  <si>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</si>
  <si>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</si>
  <si>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</si>
  <si>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</si>
  <si>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</si>
  <si>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</si>
  <si>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</si>
  <si>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</si>
  <si>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</si>
  <si>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</si>
  <si>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</si>
  <si>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</si>
  <si>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</si>
  <si>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</si>
  <si>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</si>
  <si>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</si>
  <si>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</si>
  <si>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</si>
  <si>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</si>
  <si>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</si>
  <si>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</si>
  <si>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</si>
  <si>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</si>
  <si>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</si>
  <si>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</si>
  <si>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</si>
  <si>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</si>
  <si>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</si>
  <si>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</si>
  <si>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</si>
  <si>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</si>
  <si>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</si>
  <si>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</si>
  <si>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</si>
  <si>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</si>
  <si>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</si>
  <si>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</si>
  <si>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</si>
  <si>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</si>
  <si>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</si>
  <si>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</si>
  <si>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</si>
  <si>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</si>
  <si>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</si>
  <si>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</si>
  <si>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</si>
  <si>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</si>
  <si>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</si>
  <si>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</si>
  <si>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</si>
  <si>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</si>
  <si>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</si>
  <si>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</si>
  <si>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</si>
  <si>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</si>
  <si>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</si>
  <si>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</si>
  <si>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</si>
  <si>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</si>
  <si>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</si>
  <si>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</si>
  <si>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</si>
  <si>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</si>
  <si>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</si>
  <si>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</si>
  <si>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</si>
  <si>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</si>
  <si>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</si>
  <si>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</si>
  <si>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</si>
  <si>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</si>
  <si>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</si>
  <si>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</si>
  <si>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</si>
  <si>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</si>
  <si>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</si>
  <si>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</si>
  <si>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</si>
  <si>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</si>
  <si>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</si>
  <si>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</si>
  <si>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</si>
  <si>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</si>
  <si>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</si>
  <si>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</si>
  <si>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</si>
  <si>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</si>
  <si>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</si>
  <si>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</si>
  <si>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</si>
  <si>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</si>
  <si>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</si>
  <si>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</si>
  <si>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</si>
  <si>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增值税及附加</t>
  </si>
  <si>
    <t>中国人民财产保险股份有限公司信阳市分公司</t>
  </si>
  <si>
    <t>进度款扣</t>
  </si>
  <si>
    <t>企税</t>
  </si>
  <si>
    <t>手续费300和王文伍差旅费569</t>
  </si>
  <si>
    <t>成本票不够，暂扣</t>
  </si>
  <si>
    <t>扣第一次垫付税款利息</t>
  </si>
  <si>
    <t>印花税及水利基金</t>
  </si>
  <si>
    <t>财务手续费</t>
  </si>
  <si>
    <t>信阳市铭源九信建材有限公司（水泥）
1718221109021010776
中国工商银行信阳申城支行</t>
  </si>
  <si>
    <t>信阳市毅程建材有限公司（石子）41050176283700000360
中国建设银行信阳北京路支行</t>
  </si>
  <si>
    <t>信阳市浉河区浉河港加油站
1718 0211 0945 5385 385
中国工商银行股份有限公司信阳申城支行</t>
  </si>
  <si>
    <t>退魏敬宗周转金</t>
  </si>
  <si>
    <t>信阳市毅程建材有限公司41050176283700000360
中国建设银行信阳北京路支行</t>
  </si>
</sst>
</file>

<file path=xl/styles.xml><?xml version="1.0" encoding="utf-8"?>
<styleSheet xmlns="http://schemas.openxmlformats.org/spreadsheetml/2006/main">
  <numFmts count="10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8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20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0" fillId="0" borderId="0">
      <protection locked="0"/>
    </xf>
    <xf numFmtId="0" fontId="23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5" fillId="31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4" fillId="0" borderId="0">
      <protection locked="0"/>
    </xf>
  </cellStyleXfs>
  <cellXfs count="13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6" fontId="2" fillId="3" borderId="4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vertical="center" wrapText="1"/>
    </xf>
    <xf numFmtId="176" fontId="7" fillId="3" borderId="4" xfId="50" applyNumberFormat="1" applyFont="1" applyFill="1" applyBorder="1" applyAlignment="1" applyProtection="1">
      <alignment vertical="center" shrinkToFit="1"/>
    </xf>
    <xf numFmtId="9" fontId="7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wrapText="1" shrinkToFit="1"/>
    </xf>
    <xf numFmtId="177" fontId="7" fillId="3" borderId="7" xfId="50" applyNumberFormat="1" applyFont="1" applyFill="1" applyBorder="1" applyAlignment="1" applyProtection="1">
      <alignment horizontal="center" vertical="center" wrapText="1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1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1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9" fontId="7" fillId="3" borderId="6" xfId="19" applyFont="1" applyFill="1" applyBorder="1" applyAlignment="1" applyProtection="1">
      <alignment horizontal="center" vertical="center" wrapText="1"/>
    </xf>
    <xf numFmtId="177" fontId="7" fillId="3" borderId="6" xfId="50" applyNumberFormat="1" applyFont="1" applyFill="1" applyBorder="1" applyAlignment="1" applyProtection="1">
      <alignment horizontal="right" vertical="center" shrinkToFi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9" fontId="2" fillId="3" borderId="6" xfId="1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51</xdr:row>
      <xdr:rowOff>66675</xdr:rowOff>
    </xdr:from>
    <xdr:to>
      <xdr:col>4</xdr:col>
      <xdr:colOff>1885950</xdr:colOff>
      <xdr:row>78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43224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51</xdr:row>
      <xdr:rowOff>47625</xdr:rowOff>
    </xdr:from>
    <xdr:to>
      <xdr:col>6</xdr:col>
      <xdr:colOff>2142490</xdr:colOff>
      <xdr:row>77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4045" y="143033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50</xdr:row>
      <xdr:rowOff>333375</xdr:rowOff>
    </xdr:from>
    <xdr:to>
      <xdr:col>13</xdr:col>
      <xdr:colOff>124460</xdr:colOff>
      <xdr:row>80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14208125"/>
          <a:ext cx="4905375" cy="4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79</xdr:row>
      <xdr:rowOff>37465</xdr:rowOff>
    </xdr:from>
    <xdr:to>
      <xdr:col>5</xdr:col>
      <xdr:colOff>1742440</xdr:colOff>
      <xdr:row>103</xdr:row>
      <xdr:rowOff>123825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18322290"/>
          <a:ext cx="5719445" cy="35153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33</xdr:row>
      <xdr:rowOff>95250</xdr:rowOff>
    </xdr:from>
    <xdr:to>
      <xdr:col>8</xdr:col>
      <xdr:colOff>294640</xdr:colOff>
      <xdr:row>37</xdr:row>
      <xdr:rowOff>204470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23685" y="92303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</xdr:colOff>
      <xdr:row>78</xdr:row>
      <xdr:rowOff>47625</xdr:rowOff>
    </xdr:from>
    <xdr:to>
      <xdr:col>9</xdr:col>
      <xdr:colOff>333375</xdr:colOff>
      <xdr:row>107</xdr:row>
      <xdr:rowOff>39370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05270" y="18189575"/>
          <a:ext cx="3961765" cy="4135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workbookViewId="0">
      <pane ySplit="7" topLeftCell="A23" activePane="bottomLeft" state="frozen"/>
      <selection/>
      <selection pane="bottomLeft" activeCell="E15" sqref="E15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3.9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91">
        <v>11444</v>
      </c>
      <c r="Q2" s="67" t="s">
        <v>6</v>
      </c>
      <c r="R2" s="67"/>
      <c r="S2" s="92" t="s">
        <v>7</v>
      </c>
      <c r="T2" s="92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6" t="s">
        <v>12</v>
      </c>
      <c r="K3" s="66"/>
      <c r="L3" s="66"/>
      <c r="M3" s="66"/>
      <c r="N3" s="8" t="s">
        <v>13</v>
      </c>
      <c r="O3" s="8"/>
      <c r="P3" s="66" t="s">
        <v>14</v>
      </c>
      <c r="Q3" s="93" t="s">
        <v>15</v>
      </c>
      <c r="R3" s="94"/>
      <c r="S3" s="95" t="s">
        <v>16</v>
      </c>
      <c r="T3" s="95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6" t="s">
        <v>20</v>
      </c>
      <c r="K4" s="66"/>
      <c r="L4" s="66"/>
      <c r="M4" s="66"/>
      <c r="N4" s="8" t="s">
        <v>21</v>
      </c>
      <c r="O4" s="8"/>
      <c r="P4" s="96" t="s">
        <v>22</v>
      </c>
      <c r="Q4" s="11" t="s">
        <v>23</v>
      </c>
      <c r="R4" s="96" t="s">
        <v>24</v>
      </c>
      <c r="S4" s="97" t="s">
        <v>25</v>
      </c>
      <c r="T4" s="9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99" t="s">
        <v>33</v>
      </c>
      <c r="Q5" s="100"/>
      <c r="R5" s="100"/>
      <c r="S5" s="97" t="s">
        <v>34</v>
      </c>
      <c r="T5" s="101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102" t="s">
        <v>41</v>
      </c>
      <c r="Q6" s="103"/>
      <c r="R6" s="103"/>
      <c r="S6" s="97"/>
      <c r="T6" s="101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97"/>
      <c r="T7" s="101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68"/>
      <c r="O8" s="68"/>
      <c r="P8" s="68"/>
      <c r="Q8" s="104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68"/>
      <c r="O9" s="68"/>
      <c r="P9" s="105" t="s">
        <v>58</v>
      </c>
      <c r="Q9" s="104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68"/>
      <c r="O10" s="68"/>
      <c r="Q10" s="104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68"/>
      <c r="O11" s="68"/>
      <c r="P11" s="105" t="s">
        <v>63</v>
      </c>
      <c r="Q11" s="104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69"/>
      <c r="M12" s="69"/>
      <c r="N12" s="68"/>
      <c r="O12" s="68"/>
      <c r="P12" s="69"/>
      <c r="Q12" s="69"/>
      <c r="R12" s="69"/>
      <c r="S12" s="69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68"/>
      <c r="O13" s="68"/>
      <c r="P13" s="68" t="s">
        <v>66</v>
      </c>
      <c r="Q13" s="104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68"/>
      <c r="O14" s="68"/>
      <c r="P14" s="68" t="s">
        <v>69</v>
      </c>
      <c r="Q14" s="104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69"/>
      <c r="O15" s="69"/>
      <c r="P15" s="68" t="s">
        <v>71</v>
      </c>
      <c r="Q15" s="104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69"/>
      <c r="O16" s="69"/>
      <c r="P16" s="68"/>
      <c r="Q16" s="104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68"/>
      <c r="O17" s="68"/>
      <c r="P17" s="68" t="s">
        <v>74</v>
      </c>
      <c r="Q17" s="104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68"/>
      <c r="O18" s="68"/>
      <c r="P18" s="68" t="s">
        <v>58</v>
      </c>
      <c r="Q18" s="104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68"/>
      <c r="O19" s="68"/>
      <c r="P19" s="68"/>
      <c r="Q19" s="104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68"/>
      <c r="O20" s="68"/>
      <c r="P20" s="68" t="s">
        <v>77</v>
      </c>
      <c r="Q20" s="104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68"/>
      <c r="O21" s="68"/>
      <c r="P21" s="68"/>
      <c r="Q21" s="104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68"/>
      <c r="O22" s="68"/>
      <c r="P22" s="68" t="s">
        <v>80</v>
      </c>
      <c r="Q22" s="104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68"/>
      <c r="O23" s="68"/>
      <c r="P23" s="68" t="s">
        <v>82</v>
      </c>
      <c r="Q23" s="104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68"/>
      <c r="O24" s="68"/>
      <c r="P24" s="68" t="s">
        <v>85</v>
      </c>
      <c r="Q24" s="104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68"/>
      <c r="O25" s="68"/>
      <c r="P25" s="68" t="s">
        <v>87</v>
      </c>
      <c r="Q25" s="104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68"/>
      <c r="O26" s="68"/>
      <c r="P26" s="68" t="s">
        <v>90</v>
      </c>
      <c r="Q26" s="104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68"/>
      <c r="O27" s="68"/>
      <c r="P27" s="68"/>
      <c r="Q27" s="104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68"/>
      <c r="O28" s="68"/>
      <c r="P28" s="68" t="s">
        <v>80</v>
      </c>
      <c r="Q28" s="104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68"/>
      <c r="O29" s="68"/>
      <c r="P29" s="68"/>
      <c r="Q29" s="104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68"/>
      <c r="O30" s="68"/>
      <c r="P30" s="68" t="s">
        <v>93</v>
      </c>
      <c r="Q30" s="104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0" t="s">
        <v>94</v>
      </c>
      <c r="N31" s="68"/>
      <c r="O31" s="68"/>
      <c r="P31" s="68"/>
      <c r="Q31" s="104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1"/>
      <c r="N32" s="68"/>
      <c r="O32" s="68"/>
      <c r="P32" s="68" t="s">
        <v>93</v>
      </c>
      <c r="Q32" s="104"/>
      <c r="R32" s="26"/>
      <c r="S32" s="26">
        <v>500000</v>
      </c>
      <c r="T32" s="26"/>
    </row>
    <row r="33" s="4" customFormat="1" ht="19" customHeight="1" spans="1:20">
      <c r="A33" s="129">
        <v>9</v>
      </c>
      <c r="B33" s="124">
        <v>44180</v>
      </c>
      <c r="C33" s="53"/>
      <c r="D33" s="78">
        <v>101350</v>
      </c>
      <c r="E33" s="78" t="s">
        <v>54</v>
      </c>
      <c r="F33" s="130" t="s">
        <v>59</v>
      </c>
      <c r="G33" s="78"/>
      <c r="H33" s="78"/>
      <c r="I33" s="78"/>
      <c r="J33" s="78"/>
      <c r="K33" s="78"/>
      <c r="L33" s="78">
        <v>100</v>
      </c>
      <c r="M33" s="115" t="s">
        <v>94</v>
      </c>
      <c r="N33" s="77"/>
      <c r="O33" s="77"/>
      <c r="P33" s="77"/>
      <c r="Q33" s="127"/>
      <c r="R33" s="78"/>
      <c r="S33" s="78"/>
      <c r="T33" s="78"/>
    </row>
    <row r="34" s="4" customFormat="1" ht="20.1" customHeight="1" spans="1:20">
      <c r="A34" s="129"/>
      <c r="B34" s="124">
        <v>44180</v>
      </c>
      <c r="C34" s="53"/>
      <c r="D34" s="53"/>
      <c r="E34" s="78" t="s">
        <v>91</v>
      </c>
      <c r="F34" s="78" t="s">
        <v>95</v>
      </c>
      <c r="G34" s="78"/>
      <c r="H34" s="78"/>
      <c r="I34" s="78"/>
      <c r="J34" s="78"/>
      <c r="K34" s="78"/>
      <c r="L34" s="78">
        <v>-100</v>
      </c>
      <c r="M34" s="79"/>
      <c r="N34" s="77"/>
      <c r="O34" s="77"/>
      <c r="P34" s="77" t="s">
        <v>96</v>
      </c>
      <c r="Q34" s="127"/>
      <c r="R34" s="78"/>
      <c r="S34" s="78">
        <v>101350</v>
      </c>
      <c r="T34" s="78"/>
    </row>
    <row r="35" s="4" customFormat="1" ht="20.1" customHeight="1" spans="1:20">
      <c r="A35" s="123"/>
      <c r="B35" s="124"/>
      <c r="C35" s="53"/>
      <c r="D35" s="53"/>
      <c r="E35" s="78"/>
      <c r="F35" s="78"/>
      <c r="G35" s="78"/>
      <c r="H35" s="78"/>
      <c r="I35" s="78"/>
      <c r="J35" s="78"/>
      <c r="K35" s="78"/>
      <c r="L35" s="78"/>
      <c r="M35" s="78"/>
      <c r="N35" s="77"/>
      <c r="O35" s="77"/>
      <c r="P35" s="77"/>
      <c r="Q35" s="127"/>
      <c r="R35" s="78"/>
      <c r="S35" s="78"/>
      <c r="T35" s="78"/>
    </row>
    <row r="36" s="4" customFormat="1" ht="20.1" customHeight="1" spans="1:20">
      <c r="A36" s="123"/>
      <c r="B36" s="124"/>
      <c r="C36" s="53"/>
      <c r="D36" s="53"/>
      <c r="E36" s="78"/>
      <c r="F36" s="78"/>
      <c r="G36" s="78"/>
      <c r="H36" s="78"/>
      <c r="I36" s="78"/>
      <c r="J36" s="78"/>
      <c r="K36" s="78"/>
      <c r="L36" s="78"/>
      <c r="M36" s="78"/>
      <c r="N36" s="77"/>
      <c r="O36" s="77"/>
      <c r="P36" s="77"/>
      <c r="Q36" s="127"/>
      <c r="R36" s="78"/>
      <c r="S36" s="78"/>
      <c r="T36" s="78"/>
    </row>
    <row r="37" ht="21" customHeight="1" spans="1:20">
      <c r="A37" s="46"/>
      <c r="B37" s="131"/>
      <c r="C37" s="33"/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68"/>
      <c r="O37" s="68"/>
      <c r="P37" s="68"/>
      <c r="Q37" s="104"/>
      <c r="R37" s="32"/>
      <c r="S37" s="26"/>
      <c r="T37" s="32"/>
    </row>
    <row r="38" ht="30" customHeight="1" spans="1:20">
      <c r="A38" s="56" t="s">
        <v>97</v>
      </c>
      <c r="B38" s="56"/>
      <c r="C38" s="57">
        <f>SUM(C8:C37)</f>
        <v>0</v>
      </c>
      <c r="D38" s="58">
        <f>SUM(D8:D37)</f>
        <v>3277429</v>
      </c>
      <c r="E38" s="59"/>
      <c r="F38" s="59"/>
      <c r="G38" s="59"/>
      <c r="H38" s="59"/>
      <c r="I38" s="80">
        <f>SUM(I8:I37)</f>
        <v>0</v>
      </c>
      <c r="J38" s="81"/>
      <c r="K38" s="80">
        <f>SUM(K8:K37)</f>
        <v>0</v>
      </c>
      <c r="L38" s="80">
        <f>SUM(L8:L37)</f>
        <v>1150</v>
      </c>
      <c r="M38" s="81"/>
      <c r="N38" s="82">
        <f>SUM(N8:N37)</f>
        <v>0</v>
      </c>
      <c r="O38" s="68"/>
      <c r="P38" s="116"/>
      <c r="Q38" s="117"/>
      <c r="R38" s="118"/>
      <c r="S38" s="119">
        <f>SUM(S8:S37)</f>
        <v>3276279</v>
      </c>
      <c r="T38" s="120">
        <f>C38+D38-I38-K38-L38-N38-S38</f>
        <v>0</v>
      </c>
    </row>
    <row r="39" ht="30" customHeight="1" spans="1:20">
      <c r="A39" s="56" t="s">
        <v>98</v>
      </c>
      <c r="B39" s="56"/>
      <c r="C39" s="56" t="s">
        <v>99</v>
      </c>
      <c r="D39" s="56"/>
      <c r="E39" s="56"/>
      <c r="F39" s="60">
        <f>S34</f>
        <v>101350</v>
      </c>
      <c r="G39" s="61"/>
      <c r="H39" s="61"/>
      <c r="I39" s="61"/>
      <c r="J39" s="61"/>
      <c r="K39" s="83"/>
      <c r="L39" s="85" t="s">
        <v>100</v>
      </c>
      <c r="M39" s="86"/>
      <c r="N39" s="86"/>
      <c r="O39" s="87" t="s">
        <v>101</v>
      </c>
      <c r="P39" s="121">
        <f>F39</f>
        <v>101350</v>
      </c>
      <c r="Q39" s="121"/>
      <c r="R39" s="121"/>
      <c r="S39" s="121"/>
      <c r="T39" s="121"/>
    </row>
    <row r="40" ht="30" customHeight="1" spans="1:20">
      <c r="A40" s="56"/>
      <c r="B40" s="56"/>
      <c r="C40" s="56" t="s">
        <v>102</v>
      </c>
      <c r="D40" s="56"/>
      <c r="E40" s="56"/>
      <c r="F40" s="60">
        <v>0</v>
      </c>
      <c r="G40" s="61"/>
      <c r="H40" s="61"/>
      <c r="I40" s="61"/>
      <c r="J40" s="61"/>
      <c r="K40" s="83"/>
      <c r="L40" s="89"/>
      <c r="M40" s="90"/>
      <c r="N40" s="90"/>
      <c r="O40" s="87" t="s">
        <v>103</v>
      </c>
      <c r="P40" s="122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122"/>
      <c r="R40" s="122"/>
      <c r="S40" s="122"/>
      <c r="T40" s="122"/>
    </row>
    <row r="45" ht="13.5" spans="2:2">
      <c r="B45" s="62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22" workbookViewId="0">
      <selection activeCell="O15" sqref="O15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91">
        <v>11444</v>
      </c>
      <c r="Q2" s="67" t="s">
        <v>6</v>
      </c>
      <c r="R2" s="67"/>
      <c r="S2" s="92" t="s">
        <v>7</v>
      </c>
      <c r="T2" s="92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6" t="s">
        <v>12</v>
      </c>
      <c r="K3" s="66"/>
      <c r="L3" s="66"/>
      <c r="M3" s="66"/>
      <c r="N3" s="8" t="s">
        <v>13</v>
      </c>
      <c r="O3" s="8"/>
      <c r="P3" s="66" t="s">
        <v>14</v>
      </c>
      <c r="Q3" s="93" t="s">
        <v>15</v>
      </c>
      <c r="R3" s="94"/>
      <c r="S3" s="95" t="s">
        <v>16</v>
      </c>
      <c r="T3" s="95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6" t="s">
        <v>20</v>
      </c>
      <c r="K4" s="66"/>
      <c r="L4" s="66"/>
      <c r="M4" s="66"/>
      <c r="N4" s="8" t="s">
        <v>21</v>
      </c>
      <c r="O4" s="8"/>
      <c r="P4" s="96" t="s">
        <v>22</v>
      </c>
      <c r="Q4" s="11" t="s">
        <v>23</v>
      </c>
      <c r="R4" s="96" t="s">
        <v>24</v>
      </c>
      <c r="S4" s="97" t="s">
        <v>25</v>
      </c>
      <c r="T4" s="98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99" t="s">
        <v>33</v>
      </c>
      <c r="Q5" s="100"/>
      <c r="R5" s="100"/>
      <c r="S5" s="97" t="s">
        <v>34</v>
      </c>
      <c r="T5" s="101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102" t="s">
        <v>41</v>
      </c>
      <c r="Q6" s="103"/>
      <c r="R6" s="103"/>
      <c r="S6" s="97"/>
      <c r="T6" s="101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97"/>
      <c r="T7" s="101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68"/>
      <c r="O8" s="68"/>
      <c r="P8" s="68"/>
      <c r="Q8" s="104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68"/>
      <c r="O9" s="68"/>
      <c r="P9" s="105" t="s">
        <v>58</v>
      </c>
      <c r="Q9" s="104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68"/>
      <c r="O10" s="68"/>
      <c r="Q10" s="104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68"/>
      <c r="O11" s="68"/>
      <c r="P11" s="105" t="s">
        <v>63</v>
      </c>
      <c r="Q11" s="104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69"/>
      <c r="M12" s="69"/>
      <c r="N12" s="68"/>
      <c r="O12" s="68"/>
      <c r="P12" s="69"/>
      <c r="Q12" s="69"/>
      <c r="R12" s="69"/>
      <c r="S12" s="69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68"/>
      <c r="O13" s="68"/>
      <c r="P13" s="68" t="s">
        <v>66</v>
      </c>
      <c r="Q13" s="104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68"/>
      <c r="O14" s="68"/>
      <c r="P14" s="68" t="s">
        <v>69</v>
      </c>
      <c r="Q14" s="104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69"/>
      <c r="O15" s="69"/>
      <c r="P15" s="68" t="s">
        <v>71</v>
      </c>
      <c r="Q15" s="104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69"/>
      <c r="O16" s="69"/>
      <c r="P16" s="68"/>
      <c r="Q16" s="104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68"/>
      <c r="O17" s="68"/>
      <c r="P17" s="68" t="s">
        <v>74</v>
      </c>
      <c r="Q17" s="104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68"/>
      <c r="O18" s="68"/>
      <c r="P18" s="68" t="s">
        <v>58</v>
      </c>
      <c r="Q18" s="104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68"/>
      <c r="O19" s="68"/>
      <c r="P19" s="68"/>
      <c r="Q19" s="104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68"/>
      <c r="O20" s="68"/>
      <c r="P20" s="68" t="s">
        <v>77</v>
      </c>
      <c r="Q20" s="104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68"/>
      <c r="O21" s="68"/>
      <c r="P21" s="68"/>
      <c r="Q21" s="104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68"/>
      <c r="O22" s="68"/>
      <c r="P22" s="68" t="s">
        <v>80</v>
      </c>
      <c r="Q22" s="104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68"/>
      <c r="O23" s="68"/>
      <c r="P23" s="68" t="s">
        <v>82</v>
      </c>
      <c r="Q23" s="104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68"/>
      <c r="O24" s="68"/>
      <c r="P24" s="68" t="s">
        <v>85</v>
      </c>
      <c r="Q24" s="104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68"/>
      <c r="O25" s="68"/>
      <c r="P25" s="68" t="s">
        <v>87</v>
      </c>
      <c r="Q25" s="104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68"/>
      <c r="O26" s="68"/>
      <c r="P26" s="68" t="s">
        <v>90</v>
      </c>
      <c r="Q26" s="104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68"/>
      <c r="O27" s="68"/>
      <c r="P27" s="68"/>
      <c r="Q27" s="104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68"/>
      <c r="O28" s="68"/>
      <c r="P28" s="68" t="s">
        <v>80</v>
      </c>
      <c r="Q28" s="104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68"/>
      <c r="O29" s="68"/>
      <c r="P29" s="68"/>
      <c r="Q29" s="104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68"/>
      <c r="O30" s="68"/>
      <c r="P30" s="68" t="s">
        <v>93</v>
      </c>
      <c r="Q30" s="104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0" t="s">
        <v>94</v>
      </c>
      <c r="N31" s="68"/>
      <c r="O31" s="68"/>
      <c r="P31" s="68"/>
      <c r="Q31" s="104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1"/>
      <c r="N32" s="68"/>
      <c r="O32" s="68"/>
      <c r="P32" s="68" t="s">
        <v>93</v>
      </c>
      <c r="Q32" s="104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2" t="s">
        <v>94</v>
      </c>
      <c r="N33" s="73"/>
      <c r="O33" s="73"/>
      <c r="P33" s="73"/>
      <c r="Q33" s="106"/>
      <c r="R33" s="42"/>
      <c r="S33" s="42"/>
      <c r="T33" s="78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4"/>
      <c r="N34" s="73"/>
      <c r="O34" s="73"/>
      <c r="P34" s="73" t="s">
        <v>96</v>
      </c>
      <c r="Q34" s="106"/>
      <c r="R34" s="42"/>
      <c r="S34" s="42">
        <v>101350</v>
      </c>
      <c r="T34" s="78"/>
    </row>
    <row r="35" s="4" customFormat="1" ht="20.1" customHeight="1" spans="1:20">
      <c r="A35" s="123">
        <v>11</v>
      </c>
      <c r="B35" s="124">
        <v>44546</v>
      </c>
      <c r="C35" s="53"/>
      <c r="D35" s="125">
        <v>42488.73</v>
      </c>
      <c r="E35" s="78" t="s">
        <v>54</v>
      </c>
      <c r="F35" s="78" t="s">
        <v>104</v>
      </c>
      <c r="G35" s="78"/>
      <c r="H35" s="78"/>
      <c r="I35" s="78"/>
      <c r="J35" s="78"/>
      <c r="K35" s="78"/>
      <c r="L35" s="78">
        <v>0</v>
      </c>
      <c r="M35" s="126" t="s">
        <v>105</v>
      </c>
      <c r="N35" s="77"/>
      <c r="O35" s="77"/>
      <c r="P35" s="77" t="s">
        <v>106</v>
      </c>
      <c r="Q35" s="127"/>
      <c r="R35" s="78"/>
      <c r="S35" s="78">
        <v>20754</v>
      </c>
      <c r="T35" s="78"/>
    </row>
    <row r="36" s="2" customFormat="1" ht="21" customHeight="1" spans="1:20">
      <c r="A36" s="46"/>
      <c r="B36" s="47"/>
      <c r="C36" s="53"/>
      <c r="D36" s="53"/>
      <c r="E36" s="55"/>
      <c r="F36" s="55"/>
      <c r="G36" s="55"/>
      <c r="H36" s="55"/>
      <c r="I36" s="55"/>
      <c r="J36" s="55"/>
      <c r="K36" s="55"/>
      <c r="L36" s="78">
        <v>0</v>
      </c>
      <c r="M36" s="79"/>
      <c r="N36" s="77"/>
      <c r="O36" s="77"/>
      <c r="P36" s="77" t="s">
        <v>107</v>
      </c>
      <c r="Q36" s="127"/>
      <c r="R36" s="128"/>
      <c r="S36" s="78">
        <v>21734.73</v>
      </c>
      <c r="T36" s="32"/>
    </row>
    <row r="37" s="2" customFormat="1" ht="30" customHeight="1" spans="1:20">
      <c r="A37" s="56" t="s">
        <v>97</v>
      </c>
      <c r="B37" s="56"/>
      <c r="C37" s="57">
        <f>SUM(C8:C36)</f>
        <v>0</v>
      </c>
      <c r="D37" s="58">
        <f>SUM(D8:D36)</f>
        <v>3319917.73</v>
      </c>
      <c r="E37" s="59"/>
      <c r="F37" s="59"/>
      <c r="G37" s="59"/>
      <c r="H37" s="59"/>
      <c r="I37" s="80">
        <f>SUM(I8:I36)</f>
        <v>0</v>
      </c>
      <c r="J37" s="81"/>
      <c r="K37" s="80">
        <f>SUM(K8:K36)</f>
        <v>0</v>
      </c>
      <c r="L37" s="80">
        <f>SUM(L8:L36)</f>
        <v>1150</v>
      </c>
      <c r="M37" s="81"/>
      <c r="N37" s="82">
        <f>SUM(N8:N36)</f>
        <v>0</v>
      </c>
      <c r="O37" s="68"/>
      <c r="P37" s="116"/>
      <c r="Q37" s="117"/>
      <c r="R37" s="118"/>
      <c r="S37" s="119">
        <f>SUM(S8:S36)</f>
        <v>3318767.73</v>
      </c>
      <c r="T37" s="120">
        <f>C37+D37-I37-K37-L37-N37-S37</f>
        <v>0</v>
      </c>
    </row>
    <row r="38" s="2" customFormat="1" ht="30" customHeight="1" spans="1:20">
      <c r="A38" s="56" t="s">
        <v>98</v>
      </c>
      <c r="B38" s="56"/>
      <c r="C38" s="56" t="s">
        <v>99</v>
      </c>
      <c r="D38" s="56"/>
      <c r="E38" s="56"/>
      <c r="F38" s="60">
        <v>42488.73</v>
      </c>
      <c r="G38" s="61"/>
      <c r="H38" s="61"/>
      <c r="I38" s="61"/>
      <c r="J38" s="61"/>
      <c r="K38" s="83"/>
      <c r="L38" s="85" t="s">
        <v>100</v>
      </c>
      <c r="M38" s="86"/>
      <c r="N38" s="86"/>
      <c r="O38" s="87" t="s">
        <v>101</v>
      </c>
      <c r="P38" s="121">
        <v>42488.73</v>
      </c>
      <c r="Q38" s="121"/>
      <c r="R38" s="121"/>
      <c r="S38" s="121"/>
      <c r="T38" s="121"/>
    </row>
    <row r="39" s="2" customFormat="1" ht="30" customHeight="1" spans="1:20">
      <c r="A39" s="56"/>
      <c r="B39" s="56"/>
      <c r="C39" s="56" t="s">
        <v>102</v>
      </c>
      <c r="D39" s="56"/>
      <c r="E39" s="56"/>
      <c r="F39" s="60">
        <v>0</v>
      </c>
      <c r="G39" s="61"/>
      <c r="H39" s="61"/>
      <c r="I39" s="61"/>
      <c r="J39" s="61"/>
      <c r="K39" s="83"/>
      <c r="L39" s="89"/>
      <c r="M39" s="90"/>
      <c r="N39" s="90"/>
      <c r="O39" s="87" t="s">
        <v>103</v>
      </c>
      <c r="P39" s="122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122"/>
      <c r="R39" s="122"/>
      <c r="S39" s="122"/>
      <c r="T39" s="122"/>
    </row>
    <row r="40" s="2" customFormat="1" spans="2:19">
      <c r="B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6"/>
      <c r="R40" s="6"/>
      <c r="S40" s="6"/>
    </row>
    <row r="41" s="2" customFormat="1" spans="2:19">
      <c r="B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6"/>
      <c r="R41" s="6"/>
      <c r="S41" s="6"/>
    </row>
    <row r="42" s="2" customFormat="1" spans="2:19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6"/>
      <c r="R42" s="6"/>
      <c r="S42" s="6"/>
    </row>
    <row r="43" s="2" customFormat="1" spans="2:19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6"/>
      <c r="R43" s="6"/>
      <c r="S43" s="6"/>
    </row>
    <row r="44" s="2" customFormat="1" ht="13.5" spans="2:19">
      <c r="B44" s="62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6"/>
      <c r="R44" s="6"/>
      <c r="S4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abSelected="1" topLeftCell="H34" workbookViewId="0">
      <selection activeCell="Q43" sqref="Q43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1.62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3" width="9.5" style="6" customWidth="1"/>
    <col min="14" max="14" width="20.775" style="6" customWidth="1"/>
    <col min="15" max="15" width="15.8166666666667" style="6" customWidth="1"/>
    <col min="16" max="16" width="15.025" style="5" customWidth="1"/>
    <col min="17" max="17" width="26.625" style="6" customWidth="1"/>
    <col min="18" max="18" width="15.025" style="2" customWidth="1"/>
    <col min="19" max="19" width="11" style="6" customWidth="1"/>
    <col min="20" max="20" width="16.0666666666667" style="6" customWidth="1"/>
    <col min="21" max="21" width="15.8166666666667" style="2" customWidth="1"/>
    <col min="22" max="16384" width="9" style="2"/>
  </cols>
  <sheetData>
    <row r="1" s="1" customFormat="1" ht="24.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7.9" customHeight="1" spans="1:21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3"/>
      <c r="N2" s="64"/>
      <c r="O2" s="65" t="s">
        <v>5</v>
      </c>
      <c r="P2" s="65"/>
      <c r="Q2" s="91">
        <v>11444</v>
      </c>
      <c r="R2" s="67" t="s">
        <v>6</v>
      </c>
      <c r="S2" s="67"/>
      <c r="T2" s="92" t="s">
        <v>7</v>
      </c>
      <c r="U2" s="92"/>
    </row>
    <row r="3" s="1" customFormat="1" ht="27.9" customHeight="1" spans="1:21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6" t="s">
        <v>12</v>
      </c>
      <c r="K3" s="66"/>
      <c r="L3" s="66"/>
      <c r="M3" s="66"/>
      <c r="N3" s="66"/>
      <c r="O3" s="8" t="s">
        <v>13</v>
      </c>
      <c r="P3" s="8"/>
      <c r="Q3" s="66" t="s">
        <v>14</v>
      </c>
      <c r="R3" s="93" t="s">
        <v>15</v>
      </c>
      <c r="S3" s="94"/>
      <c r="T3" s="95" t="s">
        <v>16</v>
      </c>
      <c r="U3" s="95"/>
    </row>
    <row r="4" s="1" customFormat="1" ht="27.9" customHeight="1" spans="1:21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6" t="s">
        <v>20</v>
      </c>
      <c r="K4" s="66"/>
      <c r="L4" s="66"/>
      <c r="M4" s="66"/>
      <c r="N4" s="66"/>
      <c r="O4" s="8" t="s">
        <v>21</v>
      </c>
      <c r="P4" s="8"/>
      <c r="Q4" s="96" t="s">
        <v>22</v>
      </c>
      <c r="R4" s="11" t="s">
        <v>23</v>
      </c>
      <c r="S4" s="96" t="s">
        <v>24</v>
      </c>
      <c r="T4" s="97" t="s">
        <v>25</v>
      </c>
      <c r="U4" s="98" t="s">
        <v>26</v>
      </c>
    </row>
    <row r="5" s="1" customFormat="1" ht="27.9" customHeight="1" spans="1:21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5" t="s">
        <v>30</v>
      </c>
      <c r="L5" s="16"/>
      <c r="M5" s="15" t="s">
        <v>31</v>
      </c>
      <c r="N5" s="17"/>
      <c r="O5" s="15" t="s">
        <v>32</v>
      </c>
      <c r="P5" s="17"/>
      <c r="Q5" s="99" t="s">
        <v>33</v>
      </c>
      <c r="R5" s="100"/>
      <c r="S5" s="100"/>
      <c r="T5" s="97" t="s">
        <v>34</v>
      </c>
      <c r="U5" s="101" t="s">
        <v>35</v>
      </c>
    </row>
    <row r="6" s="1" customFormat="1" ht="27.9" customHeight="1" spans="1:21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19" t="s">
        <v>38</v>
      </c>
      <c r="L6" s="20"/>
      <c r="M6" s="19" t="s">
        <v>39</v>
      </c>
      <c r="N6" s="21"/>
      <c r="O6" s="19" t="s">
        <v>40</v>
      </c>
      <c r="P6" s="21"/>
      <c r="Q6" s="102" t="s">
        <v>41</v>
      </c>
      <c r="R6" s="103"/>
      <c r="S6" s="103"/>
      <c r="T6" s="97"/>
      <c r="U6" s="101"/>
    </row>
    <row r="7" s="1" customFormat="1" ht="27.9" customHeight="1" spans="1:21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67" t="s">
        <v>49</v>
      </c>
      <c r="L7" s="67" t="s">
        <v>50</v>
      </c>
      <c r="M7" s="11" t="s">
        <v>49</v>
      </c>
      <c r="N7" s="8" t="s">
        <v>50</v>
      </c>
      <c r="O7" s="8" t="s">
        <v>49</v>
      </c>
      <c r="P7" s="8" t="s">
        <v>50</v>
      </c>
      <c r="Q7" s="11" t="s">
        <v>51</v>
      </c>
      <c r="R7" s="11" t="s">
        <v>52</v>
      </c>
      <c r="S7" s="11" t="s">
        <v>53</v>
      </c>
      <c r="T7" s="97"/>
      <c r="U7" s="101"/>
    </row>
    <row r="8" s="2" customFormat="1" ht="23" customHeight="1" spans="1:21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6"/>
      <c r="M8" s="29"/>
      <c r="N8" s="29"/>
      <c r="O8" s="68"/>
      <c r="P8" s="68"/>
      <c r="Q8" s="68"/>
      <c r="R8" s="104"/>
      <c r="S8" s="32"/>
      <c r="T8" s="26"/>
      <c r="U8" s="32"/>
    </row>
    <row r="9" s="2" customFormat="1" ht="21" customHeight="1" spans="1:21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29"/>
      <c r="O9" s="68"/>
      <c r="P9" s="68"/>
      <c r="Q9" s="105" t="s">
        <v>58</v>
      </c>
      <c r="R9" s="104"/>
      <c r="S9" s="32"/>
      <c r="T9" s="26">
        <v>100000</v>
      </c>
      <c r="U9" s="32"/>
    </row>
    <row r="10" s="2" customFormat="1" ht="20.1" customHeight="1" spans="1:21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29"/>
      <c r="O10" s="68"/>
      <c r="P10" s="68"/>
      <c r="R10" s="104"/>
      <c r="S10" s="32"/>
      <c r="T10" s="26"/>
      <c r="U10" s="32"/>
    </row>
    <row r="11" s="2" customFormat="1" ht="24" customHeight="1" spans="1:21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/>
      <c r="M11" s="26">
        <v>100</v>
      </c>
      <c r="N11" s="26" t="s">
        <v>62</v>
      </c>
      <c r="O11" s="68"/>
      <c r="P11" s="68"/>
      <c r="Q11" s="105" t="s">
        <v>63</v>
      </c>
      <c r="R11" s="104"/>
      <c r="S11" s="26"/>
      <c r="T11" s="26">
        <v>456170</v>
      </c>
      <c r="U11" s="26"/>
    </row>
    <row r="12" s="2" customFormat="1" ht="20.1" customHeight="1" spans="1:21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26"/>
      <c r="M12" s="69"/>
      <c r="N12" s="69"/>
      <c r="O12" s="68"/>
      <c r="P12" s="68"/>
      <c r="Q12" s="69"/>
      <c r="R12" s="69"/>
      <c r="S12" s="69"/>
      <c r="T12" s="69"/>
      <c r="U12" s="26"/>
    </row>
    <row r="13" s="2" customFormat="1" ht="20.1" customHeight="1" spans="1:21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/>
      <c r="M13" s="26">
        <v>50</v>
      </c>
      <c r="N13" s="26" t="s">
        <v>62</v>
      </c>
      <c r="O13" s="68"/>
      <c r="P13" s="68"/>
      <c r="Q13" s="68" t="s">
        <v>66</v>
      </c>
      <c r="R13" s="104"/>
      <c r="S13" s="26"/>
      <c r="T13" s="26">
        <v>73858</v>
      </c>
      <c r="U13" s="26"/>
    </row>
    <row r="14" s="2" customFormat="1" ht="20.1" customHeight="1" spans="1:21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/>
      <c r="M14" s="26">
        <v>50</v>
      </c>
      <c r="N14" s="26" t="s">
        <v>62</v>
      </c>
      <c r="O14" s="68"/>
      <c r="P14" s="68"/>
      <c r="Q14" s="68" t="s">
        <v>69</v>
      </c>
      <c r="R14" s="104"/>
      <c r="S14" s="26"/>
      <c r="T14" s="26">
        <v>80000</v>
      </c>
      <c r="U14" s="26"/>
    </row>
    <row r="15" s="2" customFormat="1" ht="20.1" customHeight="1" spans="1:21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/>
      <c r="M15" s="26">
        <v>100</v>
      </c>
      <c r="N15" s="26" t="s">
        <v>62</v>
      </c>
      <c r="O15" s="69"/>
      <c r="P15" s="69"/>
      <c r="Q15" s="68" t="s">
        <v>71</v>
      </c>
      <c r="R15" s="104"/>
      <c r="S15" s="26"/>
      <c r="T15" s="26">
        <v>100000</v>
      </c>
      <c r="U15" s="26"/>
    </row>
    <row r="16" s="3" customFormat="1" ht="20.1" customHeight="1" spans="1:21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26"/>
      <c r="O16" s="69"/>
      <c r="P16" s="69"/>
      <c r="Q16" s="68"/>
      <c r="R16" s="104"/>
      <c r="S16" s="26"/>
      <c r="T16" s="26"/>
      <c r="U16" s="26"/>
    </row>
    <row r="17" s="3" customFormat="1" ht="20.1" customHeight="1" spans="1:21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/>
      <c r="M17" s="26">
        <v>100</v>
      </c>
      <c r="N17" s="26" t="s">
        <v>62</v>
      </c>
      <c r="O17" s="68"/>
      <c r="P17" s="68"/>
      <c r="Q17" s="68" t="s">
        <v>74</v>
      </c>
      <c r="R17" s="104"/>
      <c r="S17" s="26"/>
      <c r="T17" s="26">
        <v>415472</v>
      </c>
      <c r="U17" s="26"/>
    </row>
    <row r="18" s="3" customFormat="1" ht="20.1" customHeight="1" spans="1:21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/>
      <c r="M18" s="26">
        <v>100</v>
      </c>
      <c r="N18" s="26" t="s">
        <v>62</v>
      </c>
      <c r="O18" s="68"/>
      <c r="P18" s="68"/>
      <c r="Q18" s="68" t="s">
        <v>58</v>
      </c>
      <c r="R18" s="104"/>
      <c r="S18" s="26"/>
      <c r="T18" s="26">
        <v>245359</v>
      </c>
      <c r="U18" s="26"/>
    </row>
    <row r="19" s="3" customFormat="1" ht="20.1" customHeight="1" spans="1:21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26"/>
      <c r="O19" s="68"/>
      <c r="P19" s="68"/>
      <c r="Q19" s="68"/>
      <c r="R19" s="104"/>
      <c r="S19" s="26"/>
      <c r="T19" s="26"/>
      <c r="U19" s="26"/>
    </row>
    <row r="20" s="3" customFormat="1" ht="20.1" customHeight="1" spans="1:21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/>
      <c r="M20" s="26">
        <v>100</v>
      </c>
      <c r="N20" s="26" t="s">
        <v>62</v>
      </c>
      <c r="O20" s="68"/>
      <c r="P20" s="68"/>
      <c r="Q20" s="68" t="s">
        <v>77</v>
      </c>
      <c r="R20" s="104"/>
      <c r="S20" s="26"/>
      <c r="T20" s="26">
        <v>287991</v>
      </c>
      <c r="U20" s="26"/>
    </row>
    <row r="21" s="3" customFormat="1" ht="20.1" customHeight="1" spans="1:21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26"/>
      <c r="O21" s="68"/>
      <c r="P21" s="68"/>
      <c r="Q21" s="68"/>
      <c r="R21" s="104"/>
      <c r="S21" s="26"/>
      <c r="T21" s="26"/>
      <c r="U21" s="26"/>
    </row>
    <row r="22" s="3" customFormat="1" ht="20.1" customHeight="1" spans="1:21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/>
      <c r="M22" s="26">
        <v>100</v>
      </c>
      <c r="N22" s="26" t="s">
        <v>62</v>
      </c>
      <c r="O22" s="68"/>
      <c r="P22" s="68"/>
      <c r="Q22" s="68" t="s">
        <v>80</v>
      </c>
      <c r="R22" s="104"/>
      <c r="S22" s="26"/>
      <c r="T22" s="26">
        <v>133560</v>
      </c>
      <c r="U22" s="26"/>
    </row>
    <row r="23" s="3" customFormat="1" ht="20.1" customHeight="1" spans="1:21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/>
      <c r="M23" s="26">
        <v>50</v>
      </c>
      <c r="N23" s="26" t="s">
        <v>62</v>
      </c>
      <c r="O23" s="68"/>
      <c r="P23" s="68"/>
      <c r="Q23" s="68" t="s">
        <v>82</v>
      </c>
      <c r="R23" s="104"/>
      <c r="S23" s="26"/>
      <c r="T23" s="26">
        <v>70820</v>
      </c>
      <c r="U23" s="26"/>
    </row>
    <row r="24" s="3" customFormat="1" ht="20.1" customHeight="1" spans="1:21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/>
      <c r="M24" s="26">
        <v>100</v>
      </c>
      <c r="N24" s="26" t="s">
        <v>62</v>
      </c>
      <c r="O24" s="68"/>
      <c r="P24" s="68"/>
      <c r="Q24" s="68" t="s">
        <v>85</v>
      </c>
      <c r="R24" s="104"/>
      <c r="S24" s="26"/>
      <c r="T24" s="26">
        <v>223537</v>
      </c>
      <c r="U24" s="26"/>
    </row>
    <row r="25" s="3" customFormat="1" ht="20.1" customHeight="1" spans="1:21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/>
      <c r="M25" s="26">
        <v>100</v>
      </c>
      <c r="N25" s="26" t="s">
        <v>62</v>
      </c>
      <c r="O25" s="68"/>
      <c r="P25" s="68"/>
      <c r="Q25" s="68" t="s">
        <v>87</v>
      </c>
      <c r="R25" s="104"/>
      <c r="S25" s="26"/>
      <c r="T25" s="26">
        <v>247662</v>
      </c>
      <c r="U25" s="26"/>
    </row>
    <row r="26" s="3" customFormat="1" ht="20.1" customHeight="1" spans="1:21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/>
      <c r="M26" s="26">
        <v>50</v>
      </c>
      <c r="N26" s="26" t="s">
        <v>62</v>
      </c>
      <c r="O26" s="68"/>
      <c r="P26" s="68"/>
      <c r="Q26" s="68" t="s">
        <v>90</v>
      </c>
      <c r="R26" s="104"/>
      <c r="S26" s="26"/>
      <c r="T26" s="26">
        <v>100000</v>
      </c>
      <c r="U26" s="26"/>
    </row>
    <row r="27" s="3" customFormat="1" ht="20.1" customHeight="1" spans="1:21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26"/>
      <c r="O27" s="68"/>
      <c r="P27" s="68"/>
      <c r="Q27" s="68"/>
      <c r="R27" s="104"/>
      <c r="S27" s="26"/>
      <c r="T27" s="26"/>
      <c r="U27" s="26"/>
    </row>
    <row r="28" s="3" customFormat="1" ht="20.1" customHeight="1" spans="1:21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/>
      <c r="M28" s="26">
        <v>50</v>
      </c>
      <c r="N28" s="26" t="s">
        <v>62</v>
      </c>
      <c r="O28" s="68"/>
      <c r="P28" s="68"/>
      <c r="Q28" s="68" t="s">
        <v>80</v>
      </c>
      <c r="R28" s="104"/>
      <c r="S28" s="26"/>
      <c r="T28" s="26">
        <v>40500</v>
      </c>
      <c r="U28" s="26"/>
    </row>
    <row r="29" s="3" customFormat="1" ht="19" customHeight="1" spans="1:21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26"/>
      <c r="O29" s="68"/>
      <c r="P29" s="68"/>
      <c r="Q29" s="68"/>
      <c r="R29" s="104"/>
      <c r="S29" s="26"/>
      <c r="T29" s="26"/>
      <c r="U29" s="26"/>
    </row>
    <row r="30" s="3" customFormat="1" ht="20.1" customHeight="1" spans="1:21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/>
      <c r="M30" s="26">
        <v>100</v>
      </c>
      <c r="N30" s="26" t="s">
        <v>62</v>
      </c>
      <c r="O30" s="68"/>
      <c r="P30" s="68"/>
      <c r="Q30" s="68" t="s">
        <v>93</v>
      </c>
      <c r="R30" s="104"/>
      <c r="S30" s="26"/>
      <c r="T30" s="26">
        <v>100000</v>
      </c>
      <c r="U30" s="26"/>
    </row>
    <row r="31" s="3" customFormat="1" ht="19" customHeight="1" spans="1:21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/>
      <c r="M31" s="26">
        <v>100</v>
      </c>
      <c r="N31" s="70" t="s">
        <v>94</v>
      </c>
      <c r="O31" s="68"/>
      <c r="P31" s="68"/>
      <c r="Q31" s="68"/>
      <c r="R31" s="104"/>
      <c r="S31" s="26"/>
      <c r="T31" s="26"/>
      <c r="U31" s="26"/>
    </row>
    <row r="32" s="3" customFormat="1" ht="20.1" customHeight="1" spans="1:21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/>
      <c r="M32" s="26">
        <v>-100</v>
      </c>
      <c r="N32" s="71"/>
      <c r="O32" s="68"/>
      <c r="P32" s="68"/>
      <c r="Q32" s="68" t="s">
        <v>93</v>
      </c>
      <c r="R32" s="104"/>
      <c r="S32" s="26"/>
      <c r="T32" s="26">
        <v>500000</v>
      </c>
      <c r="U32" s="26"/>
    </row>
    <row r="33" s="4" customFormat="1" ht="19" customHeight="1" spans="1:21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/>
      <c r="M33" s="42">
        <v>100</v>
      </c>
      <c r="N33" s="72" t="s">
        <v>94</v>
      </c>
      <c r="O33" s="73"/>
      <c r="P33" s="73"/>
      <c r="Q33" s="73"/>
      <c r="R33" s="106"/>
      <c r="S33" s="42"/>
      <c r="T33" s="42"/>
      <c r="U33" s="78"/>
    </row>
    <row r="34" s="4" customFormat="1" ht="20.1" customHeight="1" spans="1:21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/>
      <c r="M34" s="42">
        <v>-100</v>
      </c>
      <c r="N34" s="74"/>
      <c r="O34" s="73"/>
      <c r="P34" s="73"/>
      <c r="Q34" s="73" t="s">
        <v>96</v>
      </c>
      <c r="R34" s="106"/>
      <c r="S34" s="42"/>
      <c r="T34" s="42">
        <v>103150</v>
      </c>
      <c r="U34" s="78"/>
    </row>
    <row r="35" s="4" customFormat="1" ht="20.1" customHeight="1" spans="1:21">
      <c r="A35" s="44">
        <v>11</v>
      </c>
      <c r="B35" s="40">
        <v>44546</v>
      </c>
      <c r="C35" s="41"/>
      <c r="D35" s="45">
        <v>42488.73</v>
      </c>
      <c r="E35" s="42" t="s">
        <v>54</v>
      </c>
      <c r="F35" s="42" t="s">
        <v>104</v>
      </c>
      <c r="G35" s="42"/>
      <c r="H35" s="42"/>
      <c r="I35" s="42"/>
      <c r="J35" s="42"/>
      <c r="K35" s="42"/>
      <c r="L35" s="42"/>
      <c r="M35" s="42">
        <v>0</v>
      </c>
      <c r="N35" s="75" t="s">
        <v>105</v>
      </c>
      <c r="O35" s="73"/>
      <c r="P35" s="73"/>
      <c r="Q35" s="73" t="s">
        <v>106</v>
      </c>
      <c r="R35" s="106"/>
      <c r="S35" s="42"/>
      <c r="T35" s="42">
        <v>20754</v>
      </c>
      <c r="U35" s="78"/>
    </row>
    <row r="36" s="2" customFormat="1" ht="21" customHeight="1" spans="1:21">
      <c r="A36" s="46"/>
      <c r="B36" s="47">
        <v>44182</v>
      </c>
      <c r="C36" s="41"/>
      <c r="D36" s="48">
        <v>1800</v>
      </c>
      <c r="E36" s="42"/>
      <c r="F36" s="42"/>
      <c r="G36" s="49"/>
      <c r="H36" s="49"/>
      <c r="I36" s="49"/>
      <c r="J36" s="49"/>
      <c r="K36" s="49"/>
      <c r="L36" s="49"/>
      <c r="M36" s="42">
        <v>0</v>
      </c>
      <c r="N36" s="74"/>
      <c r="O36" s="73"/>
      <c r="P36" s="73"/>
      <c r="Q36" s="73" t="s">
        <v>107</v>
      </c>
      <c r="R36" s="106"/>
      <c r="S36" s="107"/>
      <c r="T36" s="42">
        <v>21734.73</v>
      </c>
      <c r="U36" s="32"/>
    </row>
    <row r="37" s="2" customFormat="1" ht="21" customHeight="1" spans="1:21">
      <c r="A37" s="50">
        <v>12</v>
      </c>
      <c r="B37" s="51">
        <v>44326</v>
      </c>
      <c r="C37" s="41"/>
      <c r="D37" s="48">
        <v>127974</v>
      </c>
      <c r="E37" s="42" t="s">
        <v>54</v>
      </c>
      <c r="F37" s="42" t="s">
        <v>108</v>
      </c>
      <c r="G37" s="49"/>
      <c r="H37" s="49"/>
      <c r="I37" s="49"/>
      <c r="J37" s="49"/>
      <c r="K37" s="49"/>
      <c r="L37" s="49"/>
      <c r="M37" s="42">
        <v>0</v>
      </c>
      <c r="N37" s="76" t="s">
        <v>105</v>
      </c>
      <c r="O37" s="77"/>
      <c r="P37" s="77"/>
      <c r="Q37" s="108" t="s">
        <v>96</v>
      </c>
      <c r="R37" s="109"/>
      <c r="S37" s="110"/>
      <c r="T37" s="72">
        <v>127974</v>
      </c>
      <c r="U37" s="111"/>
    </row>
    <row r="38" s="2" customFormat="1" ht="21" customHeight="1" spans="1:21">
      <c r="A38" s="50">
        <v>13</v>
      </c>
      <c r="B38" s="51">
        <v>44334</v>
      </c>
      <c r="C38" s="41"/>
      <c r="D38" s="48">
        <v>180000</v>
      </c>
      <c r="E38" s="42" t="s">
        <v>54</v>
      </c>
      <c r="F38" s="42" t="s">
        <v>108</v>
      </c>
      <c r="G38" s="49"/>
      <c r="H38" s="49"/>
      <c r="I38" s="49"/>
      <c r="J38" s="49"/>
      <c r="K38" s="42">
        <v>281257.36</v>
      </c>
      <c r="L38" s="49" t="s">
        <v>109</v>
      </c>
      <c r="M38" s="42"/>
      <c r="N38" s="76" t="s">
        <v>105</v>
      </c>
      <c r="O38" s="73"/>
      <c r="P38" s="73"/>
      <c r="Q38" s="108" t="s">
        <v>110</v>
      </c>
      <c r="R38" s="109"/>
      <c r="S38" s="110"/>
      <c r="T38" s="72">
        <v>180000</v>
      </c>
      <c r="U38" s="111"/>
    </row>
    <row r="39" s="2" customFormat="1" ht="21" customHeight="1" spans="1:21">
      <c r="A39" s="50">
        <v>14</v>
      </c>
      <c r="B39" s="51">
        <v>44370</v>
      </c>
      <c r="C39" s="48">
        <v>11000000</v>
      </c>
      <c r="D39" s="48"/>
      <c r="E39" s="42"/>
      <c r="F39" s="42"/>
      <c r="G39" s="49"/>
      <c r="H39" s="52">
        <v>0.01</v>
      </c>
      <c r="I39" s="49">
        <f>C39*H39</f>
        <v>110000</v>
      </c>
      <c r="J39" s="49" t="s">
        <v>111</v>
      </c>
      <c r="K39" s="42">
        <v>210000</v>
      </c>
      <c r="L39" s="49" t="s">
        <v>112</v>
      </c>
      <c r="M39" s="42">
        <v>869</v>
      </c>
      <c r="N39" s="76" t="s">
        <v>113</v>
      </c>
      <c r="O39" s="73">
        <v>1269910.36</v>
      </c>
      <c r="P39" s="73" t="s">
        <v>114</v>
      </c>
      <c r="Q39" s="108"/>
      <c r="R39" s="109"/>
      <c r="S39" s="110"/>
      <c r="T39" s="72"/>
      <c r="U39" s="111"/>
    </row>
    <row r="40" s="2" customFormat="1" ht="21" customHeight="1" spans="1:21">
      <c r="A40" s="50">
        <v>15</v>
      </c>
      <c r="B40" s="51">
        <v>44376</v>
      </c>
      <c r="C40" s="41"/>
      <c r="D40" s="48"/>
      <c r="E40" s="42"/>
      <c r="F40" s="42"/>
      <c r="G40" s="49"/>
      <c r="H40" s="49"/>
      <c r="I40" s="49">
        <v>123151.1</v>
      </c>
      <c r="J40" s="49" t="s">
        <v>115</v>
      </c>
      <c r="K40" s="42">
        <v>8504.59</v>
      </c>
      <c r="L40" s="49" t="s">
        <v>116</v>
      </c>
      <c r="M40" s="42">
        <v>100</v>
      </c>
      <c r="N40" s="76" t="s">
        <v>117</v>
      </c>
      <c r="O40" s="73"/>
      <c r="P40" s="73"/>
      <c r="Q40" s="108" t="s">
        <v>118</v>
      </c>
      <c r="R40" s="109"/>
      <c r="S40" s="110"/>
      <c r="T40" s="72">
        <v>500005.8</v>
      </c>
      <c r="U40" s="111"/>
    </row>
    <row r="41" s="2" customFormat="1" ht="21" customHeight="1" spans="1:21">
      <c r="A41" s="50"/>
      <c r="B41" s="51">
        <v>44376</v>
      </c>
      <c r="C41" s="41"/>
      <c r="D41" s="48"/>
      <c r="E41" s="42"/>
      <c r="F41" s="42"/>
      <c r="G41" s="49"/>
      <c r="H41" s="49"/>
      <c r="I41" s="49"/>
      <c r="J41" s="49"/>
      <c r="K41" s="49"/>
      <c r="L41" s="49"/>
      <c r="M41" s="42">
        <v>200</v>
      </c>
      <c r="N41" s="76" t="s">
        <v>117</v>
      </c>
      <c r="O41" s="73"/>
      <c r="P41" s="73"/>
      <c r="Q41" s="108" t="s">
        <v>119</v>
      </c>
      <c r="R41" s="109"/>
      <c r="S41" s="110"/>
      <c r="T41" s="72">
        <v>1500000</v>
      </c>
      <c r="U41" s="111"/>
    </row>
    <row r="42" s="2" customFormat="1" ht="21" customHeight="1" spans="1:21">
      <c r="A42" s="50"/>
      <c r="B42" s="51">
        <v>44377</v>
      </c>
      <c r="C42" s="41"/>
      <c r="D42" s="48">
        <v>142782</v>
      </c>
      <c r="E42" s="49"/>
      <c r="F42" s="49"/>
      <c r="G42" s="49"/>
      <c r="H42" s="49"/>
      <c r="I42" s="49"/>
      <c r="J42" s="49"/>
      <c r="K42" s="49"/>
      <c r="L42" s="49"/>
      <c r="M42" s="42">
        <v>100</v>
      </c>
      <c r="N42" s="74" t="s">
        <v>117</v>
      </c>
      <c r="O42" s="73"/>
      <c r="P42" s="73"/>
      <c r="Q42" s="108" t="s">
        <v>120</v>
      </c>
      <c r="R42" s="109"/>
      <c r="S42" s="110"/>
      <c r="T42" s="72">
        <v>142782</v>
      </c>
      <c r="U42" s="111"/>
    </row>
    <row r="43" s="2" customFormat="1" ht="21" customHeight="1" spans="1:21">
      <c r="A43" s="46">
        <v>16</v>
      </c>
      <c r="B43" s="47">
        <v>44390</v>
      </c>
      <c r="C43" s="53"/>
      <c r="D43" s="54">
        <v>-1100000</v>
      </c>
      <c r="E43" s="55" t="s">
        <v>121</v>
      </c>
      <c r="F43" s="55"/>
      <c r="G43" s="55"/>
      <c r="H43" s="55"/>
      <c r="I43" s="55"/>
      <c r="J43" s="55"/>
      <c r="K43" s="55"/>
      <c r="L43" s="55"/>
      <c r="M43" s="78">
        <v>200</v>
      </c>
      <c r="N43" s="79" t="s">
        <v>117</v>
      </c>
      <c r="O43" s="77"/>
      <c r="P43" s="77"/>
      <c r="Q43" s="112" t="s">
        <v>122</v>
      </c>
      <c r="R43" s="113"/>
      <c r="S43" s="114"/>
      <c r="T43" s="115">
        <v>4453600</v>
      </c>
      <c r="U43" s="111"/>
    </row>
    <row r="44" s="2" customFormat="1" ht="21" customHeight="1" spans="1:21">
      <c r="A44" s="46"/>
      <c r="B44" s="47"/>
      <c r="C44" s="53"/>
      <c r="D44" s="48"/>
      <c r="E44" s="55"/>
      <c r="F44" s="55"/>
      <c r="G44" s="55"/>
      <c r="H44" s="55"/>
      <c r="I44" s="55"/>
      <c r="J44" s="55"/>
      <c r="K44" s="55"/>
      <c r="L44" s="55"/>
      <c r="M44" s="78"/>
      <c r="N44" s="79"/>
      <c r="O44" s="77"/>
      <c r="P44" s="77"/>
      <c r="Q44" s="112"/>
      <c r="R44" s="113"/>
      <c r="S44" s="114"/>
      <c r="T44" s="115"/>
      <c r="U44" s="111"/>
    </row>
    <row r="45" s="2" customFormat="1" ht="21" customHeight="1" spans="1:21">
      <c r="A45" s="46"/>
      <c r="B45" s="47"/>
      <c r="C45" s="53"/>
      <c r="D45" s="48"/>
      <c r="E45" s="55"/>
      <c r="F45" s="55"/>
      <c r="G45" s="55"/>
      <c r="H45" s="55"/>
      <c r="I45" s="55"/>
      <c r="J45" s="55"/>
      <c r="K45" s="55"/>
      <c r="L45" s="55"/>
      <c r="M45" s="78"/>
      <c r="N45" s="79"/>
      <c r="O45" s="77"/>
      <c r="P45" s="77"/>
      <c r="Q45" s="112"/>
      <c r="R45" s="113"/>
      <c r="S45" s="114"/>
      <c r="T45" s="115"/>
      <c r="U45" s="111"/>
    </row>
    <row r="46" s="2" customFormat="1" ht="21" customHeight="1" spans="1:21">
      <c r="A46" s="46"/>
      <c r="B46" s="47"/>
      <c r="C46" s="53"/>
      <c r="D46" s="48"/>
      <c r="E46" s="55"/>
      <c r="F46" s="55"/>
      <c r="G46" s="55"/>
      <c r="H46" s="55"/>
      <c r="I46" s="55"/>
      <c r="J46" s="55"/>
      <c r="K46" s="55"/>
      <c r="L46" s="55"/>
      <c r="M46" s="78"/>
      <c r="N46" s="79"/>
      <c r="O46" s="77"/>
      <c r="P46" s="77"/>
      <c r="Q46" s="112"/>
      <c r="R46" s="113"/>
      <c r="S46" s="114"/>
      <c r="T46" s="115"/>
      <c r="U46" s="111"/>
    </row>
    <row r="47" s="2" customFormat="1" ht="21" customHeight="1" spans="1:21">
      <c r="A47" s="50"/>
      <c r="B47" s="47"/>
      <c r="C47" s="53"/>
      <c r="D47" s="48"/>
      <c r="E47" s="55"/>
      <c r="F47" s="55"/>
      <c r="G47" s="55"/>
      <c r="H47" s="55"/>
      <c r="I47" s="55"/>
      <c r="J47" s="55"/>
      <c r="K47" s="55"/>
      <c r="L47" s="55"/>
      <c r="M47" s="78"/>
      <c r="N47" s="79"/>
      <c r="O47" s="77"/>
      <c r="P47" s="77"/>
      <c r="Q47" s="112"/>
      <c r="R47" s="113"/>
      <c r="S47" s="114"/>
      <c r="T47" s="115"/>
      <c r="U47" s="111"/>
    </row>
    <row r="48" s="2" customFormat="1" ht="21" customHeight="1" spans="1:21">
      <c r="A48" s="50"/>
      <c r="B48" s="47"/>
      <c r="C48" s="53"/>
      <c r="D48" s="48"/>
      <c r="E48" s="55"/>
      <c r="F48" s="55"/>
      <c r="G48" s="55"/>
      <c r="H48" s="55"/>
      <c r="I48" s="55"/>
      <c r="J48" s="55"/>
      <c r="K48" s="55"/>
      <c r="L48" s="55"/>
      <c r="M48" s="78"/>
      <c r="N48" s="79"/>
      <c r="O48" s="77"/>
      <c r="P48" s="77"/>
      <c r="Q48" s="112"/>
      <c r="R48" s="113"/>
      <c r="S48" s="114"/>
      <c r="T48" s="115"/>
      <c r="U48" s="111"/>
    </row>
    <row r="49" s="2" customFormat="1" ht="30" customHeight="1" spans="1:21">
      <c r="A49" s="56" t="s">
        <v>97</v>
      </c>
      <c r="B49" s="56"/>
      <c r="C49" s="57">
        <f>SUM(C39:C48)</f>
        <v>11000000</v>
      </c>
      <c r="D49" s="58">
        <f>SUM(D8:D48)</f>
        <v>2672473.73</v>
      </c>
      <c r="E49" s="59"/>
      <c r="F49" s="59"/>
      <c r="G49" s="59"/>
      <c r="H49" s="59"/>
      <c r="I49" s="80">
        <f>SUM(I39:I48)</f>
        <v>233151.1</v>
      </c>
      <c r="J49" s="81"/>
      <c r="K49" s="80">
        <f>SUM(K38:K48)</f>
        <v>499761.95</v>
      </c>
      <c r="L49" s="80"/>
      <c r="M49" s="80">
        <f>SUM(M11:M48)</f>
        <v>2619</v>
      </c>
      <c r="N49" s="81"/>
      <c r="O49" s="82">
        <f>SUM(O39:O48)</f>
        <v>1269910.36</v>
      </c>
      <c r="P49" s="68"/>
      <c r="Q49" s="116"/>
      <c r="R49" s="117"/>
      <c r="S49" s="118"/>
      <c r="T49" s="119">
        <f>SUM(T8:T48)</f>
        <v>10224929.53</v>
      </c>
      <c r="U49" s="120">
        <f>C49+D49-I49-K49-M49-O49-T49</f>
        <v>1442101.79</v>
      </c>
    </row>
    <row r="50" s="2" customFormat="1" ht="30" customHeight="1" spans="1:21">
      <c r="A50" s="56" t="s">
        <v>98</v>
      </c>
      <c r="B50" s="56"/>
      <c r="C50" s="56" t="s">
        <v>99</v>
      </c>
      <c r="D50" s="56"/>
      <c r="E50" s="56"/>
      <c r="F50" s="60">
        <v>142782</v>
      </c>
      <c r="G50" s="61"/>
      <c r="H50" s="61"/>
      <c r="I50" s="61"/>
      <c r="J50" s="61"/>
      <c r="K50" s="83"/>
      <c r="L50" s="84"/>
      <c r="M50" s="85" t="s">
        <v>100</v>
      </c>
      <c r="N50" s="86"/>
      <c r="O50" s="86"/>
      <c r="P50" s="87" t="s">
        <v>101</v>
      </c>
      <c r="Q50" s="121">
        <v>142782</v>
      </c>
      <c r="R50" s="121"/>
      <c r="S50" s="121"/>
      <c r="T50" s="121"/>
      <c r="U50" s="121"/>
    </row>
    <row r="51" s="2" customFormat="1" ht="30" customHeight="1" spans="1:21">
      <c r="A51" s="56"/>
      <c r="B51" s="56"/>
      <c r="C51" s="56" t="s">
        <v>102</v>
      </c>
      <c r="D51" s="56"/>
      <c r="E51" s="56"/>
      <c r="F51" s="60">
        <v>0</v>
      </c>
      <c r="G51" s="61"/>
      <c r="H51" s="61"/>
      <c r="I51" s="61"/>
      <c r="J51" s="61"/>
      <c r="K51" s="83"/>
      <c r="L51" s="88"/>
      <c r="M51" s="89"/>
      <c r="N51" s="90"/>
      <c r="O51" s="90"/>
      <c r="P51" s="87" t="s">
        <v>103</v>
      </c>
      <c r="Q51" s="122" t="str">
        <f>SUBSTITUTE(SUBSTITUTE(TEXT(INT(Q50),"[DBNum2][$-804]G/通用格式元"&amp;IF(INT(F58)=F58,"整",""))&amp;TEXT(MID(F58,FIND(".",F58&amp;".0")+1,1),"[DBNum2][$-804]G/通用格式角")&amp;TEXT(MID(F58,FIND(".",F58&amp;".0")+2,1),"[DBNum2][$-804]G/通用格式分"),"零角","零"),"零分","")</f>
        <v>壹拾肆万贰仟柒佰捌拾贰元整</v>
      </c>
      <c r="R51" s="122"/>
      <c r="S51" s="122"/>
      <c r="T51" s="122"/>
      <c r="U51" s="122"/>
    </row>
    <row r="52" s="2" customFormat="1" spans="2:20">
      <c r="B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5"/>
      <c r="Q52" s="6"/>
      <c r="S52" s="6"/>
      <c r="T52" s="6"/>
    </row>
    <row r="53" s="2" customFormat="1" spans="2:20">
      <c r="B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"/>
      <c r="Q53" s="6"/>
      <c r="S53" s="6"/>
      <c r="T53" s="6"/>
    </row>
    <row r="54" s="2" customFormat="1" spans="2:20">
      <c r="B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5"/>
      <c r="Q54" s="6"/>
      <c r="S54" s="6"/>
      <c r="T54" s="6"/>
    </row>
    <row r="55" s="2" customFormat="1" spans="2:20">
      <c r="B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5"/>
      <c r="Q55" s="6"/>
      <c r="S55" s="6"/>
      <c r="T55" s="6"/>
    </row>
    <row r="56" s="2" customFormat="1" ht="13.5" spans="2:20">
      <c r="B56" s="6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5"/>
      <c r="Q56" s="6"/>
      <c r="S56" s="6"/>
      <c r="T56" s="6"/>
    </row>
  </sheetData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49:B49"/>
    <mergeCell ref="C50:E50"/>
    <mergeCell ref="F50:K50"/>
    <mergeCell ref="Q50:U50"/>
    <mergeCell ref="C51:E51"/>
    <mergeCell ref="F51:K51"/>
    <mergeCell ref="Q51:U51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50:B51"/>
    <mergeCell ref="M50:O51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2021-07-13T02:02:29Z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DD8328AC03844D1CBC6BAE26F9A756E7</vt:lpwstr>
  </property>
</Properties>
</file>