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9"/>
  <workbookPr/>
  <mc:AlternateContent xmlns:mc="http://schemas.openxmlformats.org/markup-compatibility/2006">
    <mc:Choice Requires="x15">
      <x15ac:absPath xmlns:x15ac="http://schemas.microsoft.com/office/spreadsheetml/2010/11/ac" url="E:\桌面\金梅路付款\"/>
    </mc:Choice>
  </mc:AlternateContent>
  <xr:revisionPtr revIDLastSave="0" documentId="13_ncr:1_{7B61E9D4-AE97-4F70-B600-2368DDBBCD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第1次" sheetId="1" r:id="rId1"/>
    <sheet name="第2次" sheetId="2" r:id="rId2"/>
  </sheets>
  <calcPr calcId="191029"/>
</workbook>
</file>

<file path=xl/calcChain.xml><?xml version="1.0" encoding="utf-8"?>
<calcChain xmlns="http://schemas.openxmlformats.org/spreadsheetml/2006/main">
  <c r="I11" i="2" l="1"/>
  <c r="F20" i="2"/>
  <c r="S19" i="2"/>
  <c r="N19" i="2"/>
  <c r="L19" i="2"/>
  <c r="K19" i="2"/>
  <c r="I19" i="2"/>
  <c r="D19" i="2"/>
  <c r="C19" i="2"/>
  <c r="S9" i="2"/>
  <c r="F20" i="1"/>
  <c r="F19" i="1"/>
  <c r="S9" i="1"/>
  <c r="N20" i="2" l="1"/>
  <c r="N21" i="2" s="1"/>
  <c r="T19" i="2"/>
  <c r="N19" i="1"/>
  <c r="N20" i="1" s="1"/>
  <c r="S18" i="1" l="1"/>
  <c r="N18" i="1"/>
  <c r="L18" i="1"/>
  <c r="K18" i="1"/>
  <c r="I18" i="1"/>
  <c r="D18" i="1"/>
  <c r="C18" i="1"/>
  <c r="T18" i="1" l="1"/>
</calcChain>
</file>

<file path=xl/sharedStrings.xml><?xml version="1.0" encoding="utf-8"?>
<sst xmlns="http://schemas.openxmlformats.org/spreadsheetml/2006/main" count="169" uniqueCount="75">
  <si>
    <t xml:space="preserve">工程款支付证书 </t>
  </si>
  <si>
    <t>工程名称</t>
  </si>
  <si>
    <t>建设单位</t>
  </si>
  <si>
    <t>ERP编号</t>
  </si>
  <si>
    <t>档案编号</t>
  </si>
  <si>
    <t>合同金额</t>
  </si>
  <si>
    <t>中标时间</t>
  </si>
  <si>
    <t>已提供工程资料</t>
  </si>
  <si>
    <t>保存地址</t>
  </si>
  <si>
    <t>责任单位</t>
  </si>
  <si>
    <t>决算金额</t>
  </si>
  <si>
    <t>决算时间</t>
  </si>
  <si>
    <t>项目部印章</t>
  </si>
  <si>
    <t>施工人</t>
  </si>
  <si>
    <t>区域责任人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</si>
  <si>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</si>
  <si>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</si>
  <si>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</si>
  <si>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</si>
  <si>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</si>
  <si>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</si>
  <si>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</si>
  <si>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</si>
  <si>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</si>
  <si>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</si>
  <si>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</si>
  <si>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</si>
  <si>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</si>
  <si>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</si>
  <si>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</si>
  <si>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</si>
  <si>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</si>
  <si>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</si>
  <si>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</si>
  <si>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</si>
  <si>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</si>
  <si>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</si>
  <si>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</si>
  <si>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</si>
  <si>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</si>
  <si>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</si>
  <si>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</si>
  <si>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</si>
  <si>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</si>
  <si>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</si>
  <si>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</si>
  <si>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</si>
  <si>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</si>
  <si>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</si>
  <si>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</si>
  <si>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</si>
  <si>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第十大区安徽省</t>
    <phoneticPr fontId="12" type="noConversion"/>
  </si>
  <si>
    <t>施迎东</t>
    <phoneticPr fontId="12" type="noConversion"/>
  </si>
  <si>
    <t>金梅路、江汽大道改建工程交通工程1标</t>
    <phoneticPr fontId="12" type="noConversion"/>
  </si>
  <si>
    <t>长丰县交通干线公路建设指挥部办公室</t>
    <phoneticPr fontId="12" type="noConversion"/>
  </si>
  <si>
    <t>2019.5.31</t>
    <phoneticPr fontId="12" type="noConversion"/>
  </si>
  <si>
    <t>中标通知书  合同</t>
    <phoneticPr fontId="12" type="noConversion"/>
  </si>
  <si>
    <t>合同</t>
    <phoneticPr fontId="12" type="noConversion"/>
  </si>
  <si>
    <t>19.9.5</t>
    <phoneticPr fontId="12" type="noConversion"/>
  </si>
  <si>
    <t>徽商银行</t>
    <phoneticPr fontId="12" type="noConversion"/>
  </si>
  <si>
    <r>
      <t>1</t>
    </r>
    <r>
      <rPr>
        <sz val="11"/>
        <color rgb="FF000000"/>
        <rFont val="宋体"/>
        <family val="3"/>
        <charset val="134"/>
      </rPr>
      <t>020501021000016507</t>
    </r>
    <phoneticPr fontId="12" type="noConversion"/>
  </si>
  <si>
    <t>才开工</t>
    <phoneticPr fontId="12" type="noConversion"/>
  </si>
  <si>
    <t>合肥市天成混凝土有限公司岗集分公司</t>
    <phoneticPr fontId="12" type="noConversion"/>
  </si>
  <si>
    <t>/</t>
    <phoneticPr fontId="12" type="noConversion"/>
  </si>
  <si>
    <t>19.9.25</t>
    <phoneticPr fontId="12" type="noConversion"/>
  </si>
  <si>
    <t>中国银行蜀山支行</t>
    <phoneticPr fontId="1" type="noConversion"/>
  </si>
  <si>
    <t>175 257 190 682</t>
    <phoneticPr fontId="1" type="noConversion"/>
  </si>
  <si>
    <t>安徽潇然建设工程有限公司</t>
    <phoneticPr fontId="1" type="noConversion"/>
  </si>
  <si>
    <t>合肥融通建设工程有限公司</t>
    <phoneticPr fontId="1" type="noConversion"/>
  </si>
  <si>
    <t>本  次</t>
    <phoneticPr fontId="1" type="noConversion"/>
  </si>
  <si>
    <t>管理费扣至合同价</t>
    <phoneticPr fontId="1" type="noConversion"/>
  </si>
  <si>
    <t>项目经理费用</t>
    <phoneticPr fontId="1" type="noConversion"/>
  </si>
  <si>
    <t>转账手续费</t>
    <phoneticPr fontId="1" type="noConversion"/>
  </si>
  <si>
    <t>中标通知书  合同  竣工验收报告</t>
    <phoneticPr fontId="12" type="noConversion"/>
  </si>
  <si>
    <t>安徽融畅智能科技有限公司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</si>
</sst>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&quot;￥&quot;* #,##0.00_ ;_ &quot;￥&quot;* \-#,##0.00_ ;_ &quot;￥&quot;* &quot;-&quot;??_ ;_ @_ "/>
    <numFmt numFmtId="177" formatCode="yyyy&quot;年&quot;m&quot;月&quot;d&quot;日&quot;;@"/>
    <numFmt numFmtId="178" formatCode="0.0%"/>
    <numFmt numFmtId="179" formatCode="#,##0.00_ "/>
    <numFmt numFmtId="180" formatCode="0.00_ "/>
    <numFmt numFmtId="181" formatCode="yy/m/d;@"/>
    <numFmt numFmtId="182" formatCode="0.00_);[Red]\(0.00\)"/>
    <numFmt numFmtId="183" formatCode="#,##0_ "/>
  </numFmts>
  <fonts count="18" x14ac:knownFonts="1">
    <font>
      <sz val="11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9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176" fontId="5" fillId="0" borderId="0">
      <protection locked="0"/>
    </xf>
    <xf numFmtId="9" fontId="5" fillId="0" borderId="0">
      <protection locked="0"/>
    </xf>
    <xf numFmtId="0" fontId="11" fillId="0" borderId="0">
      <protection locked="0"/>
    </xf>
  </cellStyleXfs>
  <cellXfs count="120">
    <xf numFmtId="0" fontId="0" fillId="0" borderId="0" xfId="0">
      <alignment vertical="center"/>
    </xf>
    <xf numFmtId="0" fontId="1" fillId="2" borderId="0" xfId="3" applyFont="1" applyFill="1" applyAlignment="1" applyProtection="1">
      <alignment horizontal="center" vertical="center"/>
    </xf>
    <xf numFmtId="181" fontId="1" fillId="2" borderId="0" xfId="3" applyNumberFormat="1" applyFont="1" applyFill="1" applyAlignment="1" applyProtection="1">
      <alignment horizontal="center" vertical="center"/>
    </xf>
    <xf numFmtId="179" fontId="1" fillId="2" borderId="0" xfId="3" applyNumberFormat="1" applyFont="1" applyFill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 wrapText="1"/>
    </xf>
    <xf numFmtId="179" fontId="3" fillId="2" borderId="2" xfId="3" applyNumberFormat="1" applyFont="1" applyFill="1" applyBorder="1" applyAlignment="1" applyProtection="1">
      <alignment horizontal="center" vertical="center" wrapText="1"/>
    </xf>
    <xf numFmtId="177" fontId="3" fillId="2" borderId="4" xfId="3" applyNumberFormat="1" applyFont="1" applyFill="1" applyBorder="1" applyAlignment="1" applyProtection="1">
      <alignment horizontal="center" vertical="center" wrapText="1"/>
    </xf>
    <xf numFmtId="179" fontId="1" fillId="2" borderId="4" xfId="3" applyNumberFormat="1" applyFont="1" applyFill="1" applyBorder="1" applyAlignment="1" applyProtection="1">
      <alignment horizontal="center"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181" fontId="3" fillId="2" borderId="2" xfId="3" applyNumberFormat="1" applyFont="1" applyFill="1" applyBorder="1" applyAlignment="1" applyProtection="1">
      <alignment horizontal="center" vertical="center" wrapText="1"/>
    </xf>
    <xf numFmtId="177" fontId="0" fillId="2" borderId="6" xfId="3" applyNumberFormat="1" applyFont="1" applyFill="1" applyBorder="1" applyAlignment="1" applyProtection="1">
      <alignment horizontal="center" vertical="center" shrinkToFit="1"/>
    </xf>
    <xf numFmtId="179" fontId="1" fillId="2" borderId="2" xfId="3" applyNumberFormat="1" applyFont="1" applyFill="1" applyBorder="1" applyAlignment="1" applyProtection="1">
      <alignment horizontal="right" vertical="center" shrinkToFit="1"/>
    </xf>
    <xf numFmtId="180" fontId="5" fillId="0" borderId="2" xfId="0" applyNumberFormat="1" applyFont="1" applyBorder="1">
      <alignment vertical="center"/>
    </xf>
    <xf numFmtId="180" fontId="5" fillId="0" borderId="2" xfId="0" applyNumberFormat="1" applyFont="1" applyBorder="1" applyAlignment="1">
      <alignment horizontal="center" vertical="center"/>
    </xf>
    <xf numFmtId="178" fontId="1" fillId="2" borderId="2" xfId="2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9" fontId="1" fillId="2" borderId="4" xfId="3" applyNumberFormat="1" applyFont="1" applyFill="1" applyBorder="1" applyAlignment="1" applyProtection="1">
      <alignment horizontal="right" vertical="center" shrinkToFit="1"/>
    </xf>
    <xf numFmtId="179" fontId="1" fillId="2" borderId="2" xfId="3" applyNumberFormat="1" applyFont="1" applyFill="1" applyBorder="1" applyAlignment="1" applyProtection="1">
      <alignment vertical="center" shrinkToFit="1"/>
    </xf>
    <xf numFmtId="179" fontId="1" fillId="2" borderId="2" xfId="3" applyNumberFormat="1" applyFont="1" applyFill="1" applyBorder="1" applyAlignment="1" applyProtection="1">
      <alignment horizontal="left" vertical="center" wrapText="1" shrinkToFit="1"/>
    </xf>
    <xf numFmtId="0" fontId="1" fillId="2" borderId="2" xfId="3" applyFont="1" applyFill="1" applyBorder="1" applyAlignment="1" applyProtection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177" fontId="0" fillId="2" borderId="2" xfId="3" applyNumberFormat="1" applyFont="1" applyFill="1" applyBorder="1" applyAlignment="1" applyProtection="1">
      <alignment horizontal="center" vertical="center" shrinkToFit="1"/>
    </xf>
    <xf numFmtId="179" fontId="6" fillId="2" borderId="2" xfId="3" applyNumberFormat="1" applyFont="1" applyFill="1" applyBorder="1" applyAlignment="1" applyProtection="1">
      <alignment horizontal="right" vertical="center" shrinkToFit="1"/>
    </xf>
    <xf numFmtId="177" fontId="7" fillId="2" borderId="2" xfId="3" applyNumberFormat="1" applyFont="1" applyFill="1" applyBorder="1" applyAlignment="1" applyProtection="1">
      <alignment horizontal="center" vertical="center" shrinkToFit="1"/>
    </xf>
    <xf numFmtId="49" fontId="1" fillId="2" borderId="2" xfId="3" applyNumberFormat="1" applyFont="1" applyFill="1" applyBorder="1" applyAlignment="1" applyProtection="1">
      <alignment horizontal="center" vertical="center" wrapText="1"/>
    </xf>
    <xf numFmtId="180" fontId="1" fillId="2" borderId="2" xfId="1" applyNumberFormat="1" applyFont="1" applyFill="1" applyBorder="1" applyAlignment="1" applyProtection="1">
      <alignment horizontal="center" vertical="center" wrapText="1"/>
    </xf>
    <xf numFmtId="179" fontId="1" fillId="2" borderId="2" xfId="3" applyNumberFormat="1" applyFont="1" applyFill="1" applyBorder="1" applyAlignment="1" applyProtection="1">
      <alignment horizontal="center" vertical="center" wrapText="1" shrinkToFit="1"/>
    </xf>
    <xf numFmtId="49" fontId="1" fillId="2" borderId="2" xfId="3" applyNumberFormat="1" applyFont="1" applyFill="1" applyBorder="1" applyAlignment="1" applyProtection="1">
      <alignment horizontal="center" vertical="center" wrapText="1" shrinkToFit="1"/>
    </xf>
    <xf numFmtId="9" fontId="1" fillId="2" borderId="2" xfId="2" applyFont="1" applyFill="1" applyBorder="1" applyAlignment="1" applyProtection="1">
      <alignment horizontal="center" vertical="center" wrapText="1"/>
    </xf>
    <xf numFmtId="179" fontId="1" fillId="2" borderId="2" xfId="3" applyNumberFormat="1" applyFont="1" applyFill="1" applyBorder="1" applyAlignment="1" applyProtection="1">
      <alignment vertical="center" wrapText="1" shrinkToFit="1"/>
    </xf>
    <xf numFmtId="0" fontId="3" fillId="2" borderId="2" xfId="3" applyFont="1" applyFill="1" applyBorder="1" applyAlignment="1" applyProtection="1">
      <alignment horizontal="center" vertical="center" shrinkToFit="1"/>
    </xf>
    <xf numFmtId="180" fontId="3" fillId="2" borderId="2" xfId="3" applyNumberFormat="1" applyFont="1" applyFill="1" applyBorder="1" applyAlignment="1" applyProtection="1">
      <alignment horizontal="center" vertical="center" shrinkToFit="1"/>
    </xf>
    <xf numFmtId="179" fontId="8" fillId="2" borderId="2" xfId="3" applyNumberFormat="1" applyFont="1" applyFill="1" applyBorder="1" applyAlignment="1" applyProtection="1">
      <alignment horizontal="right" vertical="center" shrinkToFit="1"/>
    </xf>
    <xf numFmtId="0" fontId="9" fillId="2" borderId="2" xfId="3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179" fontId="1" fillId="2" borderId="2" xfId="3" applyNumberFormat="1" applyFont="1" applyFill="1" applyBorder="1" applyAlignment="1" applyProtection="1">
      <alignment horizontal="center" vertical="center" wrapText="1"/>
    </xf>
    <xf numFmtId="179" fontId="3" fillId="2" borderId="3" xfId="3" applyNumberFormat="1" applyFont="1" applyFill="1" applyBorder="1" applyAlignment="1" applyProtection="1">
      <alignment vertical="center" wrapText="1"/>
    </xf>
    <xf numFmtId="179" fontId="3" fillId="2" borderId="2" xfId="3" applyNumberFormat="1" applyFont="1" applyFill="1" applyBorder="1" applyAlignment="1" applyProtection="1">
      <alignment horizontal="center" vertical="center" shrinkToFit="1"/>
    </xf>
    <xf numFmtId="0" fontId="1" fillId="2" borderId="2" xfId="3" applyFont="1" applyFill="1" applyBorder="1" applyAlignment="1" applyProtection="1">
      <alignment horizontal="center" vertical="center"/>
    </xf>
    <xf numFmtId="179" fontId="3" fillId="2" borderId="2" xfId="3" applyNumberFormat="1" applyFont="1" applyFill="1" applyBorder="1" applyAlignment="1" applyProtection="1">
      <alignment horizontal="right" vertical="center" shrinkToFit="1"/>
    </xf>
    <xf numFmtId="179" fontId="0" fillId="2" borderId="2" xfId="3" applyNumberFormat="1" applyFont="1" applyFill="1" applyBorder="1" applyAlignment="1" applyProtection="1">
      <alignment horizontal="left" vertical="center" wrapText="1"/>
    </xf>
    <xf numFmtId="183" fontId="1" fillId="2" borderId="2" xfId="3" applyNumberFormat="1" applyFont="1" applyFill="1" applyBorder="1" applyAlignment="1" applyProtection="1">
      <alignment vertical="center" shrinkToFit="1"/>
    </xf>
    <xf numFmtId="179" fontId="1" fillId="2" borderId="2" xfId="3" applyNumberFormat="1" applyFont="1" applyFill="1" applyBorder="1" applyAlignment="1" applyProtection="1">
      <alignment vertical="center" wrapText="1"/>
    </xf>
    <xf numFmtId="10" fontId="0" fillId="0" borderId="2" xfId="0" applyNumberFormat="1" applyBorder="1">
      <alignment vertical="center"/>
    </xf>
    <xf numFmtId="179" fontId="4" fillId="2" borderId="2" xfId="3" applyNumberFormat="1" applyFont="1" applyFill="1" applyBorder="1" applyAlignment="1" applyProtection="1">
      <alignment horizontal="center" vertical="center" wrapText="1"/>
    </xf>
    <xf numFmtId="179" fontId="3" fillId="2" borderId="5" xfId="3" applyNumberFormat="1" applyFont="1" applyFill="1" applyBorder="1" applyAlignment="1" applyProtection="1">
      <alignment vertical="center" wrapText="1"/>
    </xf>
    <xf numFmtId="179" fontId="0" fillId="2" borderId="2" xfId="3" applyNumberFormat="1" applyFont="1" applyFill="1" applyBorder="1" applyAlignment="1" applyProtection="1">
      <alignment horizontal="right" vertical="center" wrapText="1" shrinkToFit="1"/>
    </xf>
    <xf numFmtId="179" fontId="0" fillId="2" borderId="2" xfId="3" applyNumberFormat="1" applyFont="1" applyFill="1" applyBorder="1" applyAlignment="1" applyProtection="1">
      <alignment horizontal="right" vertical="center" shrinkToFit="1"/>
    </xf>
    <xf numFmtId="180" fontId="1" fillId="2" borderId="2" xfId="3" applyNumberFormat="1" applyFont="1" applyFill="1" applyBorder="1" applyAlignment="1" applyProtection="1">
      <alignment horizontal="center" vertical="center"/>
    </xf>
    <xf numFmtId="179" fontId="1" fillId="2" borderId="2" xfId="3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ill="1" applyBorder="1">
      <alignment vertical="center"/>
    </xf>
    <xf numFmtId="180" fontId="3" fillId="2" borderId="2" xfId="3" applyNumberFormat="1" applyFont="1" applyFill="1" applyBorder="1" applyAlignment="1" applyProtection="1">
      <alignment horizontal="right" vertical="center"/>
    </xf>
    <xf numFmtId="180" fontId="5" fillId="0" borderId="2" xfId="0" quotePrefix="1" applyNumberFormat="1" applyFont="1" applyBorder="1" applyAlignment="1">
      <alignment horizontal="center" vertical="center"/>
    </xf>
    <xf numFmtId="0" fontId="1" fillId="2" borderId="2" xfId="3" applyFont="1" applyFill="1" applyBorder="1" applyAlignment="1" applyProtection="1">
      <alignment vertical="center" wrapText="1"/>
    </xf>
    <xf numFmtId="179" fontId="12" fillId="2" borderId="2" xfId="3" applyNumberFormat="1" applyFont="1" applyFill="1" applyBorder="1" applyAlignment="1" applyProtection="1">
      <alignment horizontal="center" vertical="center" wrapText="1"/>
    </xf>
    <xf numFmtId="179" fontId="13" fillId="2" borderId="2" xfId="3" applyNumberFormat="1" applyFont="1" applyFill="1" applyBorder="1" applyAlignment="1" applyProtection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179" fontId="12" fillId="2" borderId="2" xfId="3" applyNumberFormat="1" applyFont="1" applyFill="1" applyBorder="1" applyAlignment="1" applyProtection="1">
      <alignment horizontal="right" vertical="center" shrinkToFit="1"/>
    </xf>
    <xf numFmtId="179" fontId="15" fillId="2" borderId="2" xfId="3" applyNumberFormat="1" applyFont="1" applyFill="1" applyBorder="1" applyAlignment="1" applyProtection="1">
      <alignment horizontal="left" vertical="center" wrapText="1"/>
    </xf>
    <xf numFmtId="179" fontId="16" fillId="2" borderId="2" xfId="3" applyNumberFormat="1" applyFont="1" applyFill="1" applyBorder="1" applyAlignment="1" applyProtection="1">
      <alignment horizontal="center" vertical="center" wrapText="1"/>
    </xf>
    <xf numFmtId="0" fontId="1" fillId="4" borderId="2" xfId="3" applyFont="1" applyFill="1" applyBorder="1" applyAlignment="1" applyProtection="1">
      <alignment vertical="center" wrapText="1"/>
    </xf>
    <xf numFmtId="177" fontId="5" fillId="4" borderId="2" xfId="0" applyNumberFormat="1" applyFont="1" applyFill="1" applyBorder="1" applyAlignment="1">
      <alignment horizontal="center" vertical="center"/>
    </xf>
    <xf numFmtId="179" fontId="1" fillId="4" borderId="4" xfId="3" applyNumberFormat="1" applyFont="1" applyFill="1" applyBorder="1" applyAlignment="1" applyProtection="1">
      <alignment horizontal="right" vertical="center" shrinkToFit="1"/>
    </xf>
    <xf numFmtId="180" fontId="5" fillId="4" borderId="2" xfId="0" applyNumberFormat="1" applyFont="1" applyFill="1" applyBorder="1">
      <alignment vertical="center"/>
    </xf>
    <xf numFmtId="180" fontId="14" fillId="4" borderId="2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179" fontId="12" fillId="4" borderId="2" xfId="3" applyNumberFormat="1" applyFont="1" applyFill="1" applyBorder="1" applyAlignment="1" applyProtection="1">
      <alignment horizontal="right" vertical="center" shrinkToFit="1"/>
    </xf>
    <xf numFmtId="178" fontId="1" fillId="4" borderId="2" xfId="2" applyNumberFormat="1" applyFont="1" applyFill="1" applyBorder="1" applyAlignment="1" applyProtection="1">
      <alignment horizontal="center" vertical="center" wrapText="1"/>
    </xf>
    <xf numFmtId="179" fontId="1" fillId="4" borderId="2" xfId="3" applyNumberFormat="1" applyFont="1" applyFill="1" applyBorder="1" applyAlignment="1" applyProtection="1">
      <alignment horizontal="right" vertical="center" shrinkToFit="1"/>
    </xf>
    <xf numFmtId="179" fontId="1" fillId="4" borderId="2" xfId="3" applyNumberFormat="1" applyFont="1" applyFill="1" applyBorder="1" applyAlignment="1" applyProtection="1">
      <alignment horizontal="left" vertical="center" wrapText="1" shrinkToFit="1"/>
    </xf>
    <xf numFmtId="0" fontId="1" fillId="4" borderId="2" xfId="3" applyFont="1" applyFill="1" applyBorder="1" applyAlignment="1" applyProtection="1">
      <alignment horizontal="center" vertical="center"/>
    </xf>
    <xf numFmtId="179" fontId="1" fillId="4" borderId="2" xfId="3" applyNumberFormat="1" applyFont="1" applyFill="1" applyBorder="1" applyAlignment="1" applyProtection="1">
      <alignment horizontal="center" vertical="center" wrapText="1"/>
    </xf>
    <xf numFmtId="179" fontId="3" fillId="4" borderId="2" xfId="3" applyNumberFormat="1" applyFont="1" applyFill="1" applyBorder="1" applyAlignment="1" applyProtection="1">
      <alignment horizontal="right" vertical="center" shrinkToFit="1"/>
    </xf>
    <xf numFmtId="179" fontId="3" fillId="4" borderId="2" xfId="3" applyNumberFormat="1" applyFont="1" applyFill="1" applyBorder="1" applyAlignment="1" applyProtection="1">
      <alignment horizontal="center" vertical="center" wrapText="1"/>
    </xf>
    <xf numFmtId="179" fontId="15" fillId="4" borderId="2" xfId="3" applyNumberFormat="1" applyFont="1" applyFill="1" applyBorder="1" applyAlignment="1" applyProtection="1">
      <alignment horizontal="left" vertical="center" wrapText="1"/>
    </xf>
    <xf numFmtId="179" fontId="16" fillId="4" borderId="2" xfId="3" applyNumberFormat="1" applyFont="1" applyFill="1" applyBorder="1" applyAlignment="1" applyProtection="1">
      <alignment horizontal="center" vertical="center" wrapText="1"/>
    </xf>
    <xf numFmtId="179" fontId="0" fillId="4" borderId="2" xfId="3" applyNumberFormat="1" applyFont="1" applyFill="1" applyBorder="1" applyAlignment="1" applyProtection="1">
      <alignment horizontal="right" vertical="center" wrapText="1" shrinkToFit="1"/>
    </xf>
    <xf numFmtId="0" fontId="2" fillId="2" borderId="1" xfId="3" applyFont="1" applyFill="1" applyBorder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 wrapText="1"/>
    </xf>
    <xf numFmtId="0" fontId="17" fillId="2" borderId="2" xfId="3" applyFont="1" applyFill="1" applyBorder="1" applyAlignment="1" applyProtection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</xf>
    <xf numFmtId="0" fontId="4" fillId="2" borderId="3" xfId="3" applyFont="1" applyFill="1" applyBorder="1" applyAlignment="1" applyProtection="1">
      <alignment horizontal="center" vertical="center" shrinkToFit="1"/>
    </xf>
    <xf numFmtId="0" fontId="4" fillId="2" borderId="5" xfId="3" applyFont="1" applyFill="1" applyBorder="1" applyAlignment="1" applyProtection="1">
      <alignment horizontal="center" vertical="center" shrinkToFit="1"/>
    </xf>
    <xf numFmtId="0" fontId="4" fillId="2" borderId="4" xfId="3" applyFont="1" applyFill="1" applyBorder="1" applyAlignment="1" applyProtection="1">
      <alignment horizontal="center" vertical="center" shrinkToFit="1"/>
    </xf>
    <xf numFmtId="0" fontId="3" fillId="2" borderId="2" xfId="3" applyFont="1" applyFill="1" applyBorder="1" applyAlignment="1" applyProtection="1">
      <alignment horizontal="center" vertical="center"/>
    </xf>
    <xf numFmtId="179" fontId="3" fillId="2" borderId="2" xfId="3" applyNumberFormat="1" applyFont="1" applyFill="1" applyBorder="1" applyAlignment="1" applyProtection="1">
      <alignment horizontal="center" vertical="center" shrinkToFit="1"/>
    </xf>
    <xf numFmtId="49" fontId="0" fillId="2" borderId="2" xfId="3" applyNumberFormat="1" applyFont="1" applyFill="1" applyBorder="1" applyAlignment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 wrapText="1"/>
    </xf>
    <xf numFmtId="0" fontId="4" fillId="2" borderId="5" xfId="3" applyFont="1" applyFill="1" applyBorder="1" applyAlignment="1" applyProtection="1">
      <alignment horizontal="center" vertical="center" wrapText="1"/>
    </xf>
    <xf numFmtId="0" fontId="13" fillId="2" borderId="5" xfId="3" applyFont="1" applyFill="1" applyBorder="1" applyAlignment="1" applyProtection="1">
      <alignment horizontal="center" vertical="center" wrapText="1"/>
    </xf>
    <xf numFmtId="0" fontId="7" fillId="2" borderId="4" xfId="3" applyFont="1" applyFill="1" applyBorder="1" applyAlignment="1" applyProtection="1">
      <alignment horizontal="center" vertical="center" wrapText="1"/>
    </xf>
    <xf numFmtId="179" fontId="1" fillId="2" borderId="2" xfId="3" applyNumberFormat="1" applyFont="1" applyFill="1" applyBorder="1" applyAlignment="1" applyProtection="1">
      <alignment horizontal="right" vertical="center" wrapText="1"/>
    </xf>
    <xf numFmtId="0" fontId="1" fillId="2" borderId="2" xfId="3" applyFont="1" applyFill="1" applyBorder="1" applyAlignment="1" applyProtection="1">
      <alignment horizontal="center" vertical="center" wrapText="1"/>
    </xf>
    <xf numFmtId="179" fontId="3" fillId="2" borderId="2" xfId="3" applyNumberFormat="1" applyFont="1" applyFill="1" applyBorder="1" applyAlignment="1" applyProtection="1">
      <alignment horizontal="center" vertical="center" wrapText="1"/>
    </xf>
    <xf numFmtId="0" fontId="3" fillId="3" borderId="3" xfId="3" applyFont="1" applyFill="1" applyBorder="1" applyAlignment="1" applyProtection="1">
      <alignment horizontal="center" vertical="center" wrapText="1"/>
    </xf>
    <xf numFmtId="0" fontId="3" fillId="3" borderId="5" xfId="3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vertical="center" wrapText="1"/>
    </xf>
    <xf numFmtId="179" fontId="3" fillId="3" borderId="3" xfId="3" applyNumberFormat="1" applyFont="1" applyFill="1" applyBorder="1" applyAlignment="1" applyProtection="1">
      <alignment horizontal="center" vertical="center" wrapText="1"/>
    </xf>
    <xf numFmtId="179" fontId="3" fillId="3" borderId="5" xfId="3" applyNumberFormat="1" applyFont="1" applyFill="1" applyBorder="1" applyAlignment="1" applyProtection="1">
      <alignment horizontal="center" vertical="center" wrapText="1"/>
    </xf>
    <xf numFmtId="179" fontId="4" fillId="2" borderId="2" xfId="3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 applyProtection="1">
      <alignment horizontal="center" vertical="center"/>
    </xf>
    <xf numFmtId="0" fontId="9" fillId="2" borderId="2" xfId="3" applyFont="1" applyFill="1" applyBorder="1" applyAlignment="1" applyProtection="1">
      <alignment horizontal="center" vertical="center" wrapText="1"/>
    </xf>
    <xf numFmtId="0" fontId="10" fillId="2" borderId="8" xfId="3" applyFont="1" applyFill="1" applyBorder="1" applyAlignment="1" applyProtection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center" wrapText="1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center" vertical="center" wrapText="1"/>
    </xf>
    <xf numFmtId="0" fontId="10" fillId="2" borderId="12" xfId="3" applyFont="1" applyFill="1" applyBorder="1" applyAlignment="1" applyProtection="1">
      <alignment horizontal="center" vertical="center" wrapText="1"/>
    </xf>
    <xf numFmtId="182" fontId="10" fillId="2" borderId="3" xfId="3" applyNumberFormat="1" applyFont="1" applyFill="1" applyBorder="1" applyAlignment="1" applyProtection="1">
      <alignment horizontal="center" vertical="center" shrinkToFit="1"/>
    </xf>
    <xf numFmtId="182" fontId="10" fillId="2" borderId="5" xfId="3" applyNumberFormat="1" applyFont="1" applyFill="1" applyBorder="1" applyAlignment="1" applyProtection="1">
      <alignment horizontal="center" vertical="center" shrinkToFit="1"/>
    </xf>
    <xf numFmtId="179" fontId="10" fillId="2" borderId="3" xfId="3" applyNumberFormat="1" applyFont="1" applyFill="1" applyBorder="1" applyAlignment="1" applyProtection="1">
      <alignment horizontal="center" vertical="center" shrinkToFit="1"/>
    </xf>
    <xf numFmtId="179" fontId="10" fillId="2" borderId="5" xfId="3" applyNumberFormat="1" applyFont="1" applyFill="1" applyBorder="1" applyAlignment="1" applyProtection="1">
      <alignment horizontal="center" vertical="center" shrinkToFit="1"/>
    </xf>
    <xf numFmtId="179" fontId="10" fillId="2" borderId="4" xfId="3" applyNumberFormat="1" applyFont="1" applyFill="1" applyBorder="1" applyAlignment="1" applyProtection="1">
      <alignment horizontal="center" vertical="center" shrinkToFit="1"/>
    </xf>
    <xf numFmtId="0" fontId="10" fillId="2" borderId="3" xfId="3" applyFont="1" applyFill="1" applyBorder="1" applyAlignment="1" applyProtection="1">
      <alignment horizontal="center" vertical="center" shrinkToFit="1"/>
    </xf>
    <xf numFmtId="0" fontId="10" fillId="2" borderId="5" xfId="3" applyFont="1" applyFill="1" applyBorder="1" applyAlignment="1" applyProtection="1">
      <alignment horizontal="center" vertical="center" shrinkToFit="1"/>
    </xf>
    <xf numFmtId="0" fontId="10" fillId="2" borderId="4" xfId="3" applyFont="1" applyFill="1" applyBorder="1" applyAlignment="1" applyProtection="1">
      <alignment horizontal="center" vertical="center" shrinkToFit="1"/>
    </xf>
    <xf numFmtId="0" fontId="3" fillId="2" borderId="3" xfId="3" applyFont="1" applyFill="1" applyBorder="1" applyAlignment="1" applyProtection="1">
      <alignment horizontal="center" vertical="center" wrapText="1"/>
    </xf>
    <xf numFmtId="0" fontId="3" fillId="2" borderId="5" xfId="3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</xf>
  </cellXfs>
  <cellStyles count="4">
    <cellStyle name="百分比 2 2" xfId="2" xr:uid="{00000000-0005-0000-0000-000013000000}"/>
    <cellStyle name="常规" xfId="0" builtinId="0"/>
    <cellStyle name="常规 2" xfId="3" xr:uid="{00000000-0005-0000-0000-000032000000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EG26"/>
  <sheetViews>
    <sheetView zoomScale="80" zoomScaleNormal="80" workbookViewId="0">
      <selection activeCell="L14" sqref="L14"/>
    </sheetView>
  </sheetViews>
  <sheetFormatPr defaultColWidth="9" defaultRowHeight="13.5" x14ac:dyDescent="0.1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spans="1:20" ht="24.9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0" ht="27.95" customHeight="1" x14ac:dyDescent="0.15">
      <c r="A2" s="79" t="s">
        <v>1</v>
      </c>
      <c r="B2" s="79"/>
      <c r="C2" s="80" t="s">
        <v>53</v>
      </c>
      <c r="D2" s="81"/>
      <c r="E2" s="81"/>
      <c r="F2" s="81"/>
      <c r="G2" s="81"/>
      <c r="H2" s="82" t="s">
        <v>2</v>
      </c>
      <c r="I2" s="83"/>
      <c r="J2" s="83" t="s">
        <v>54</v>
      </c>
      <c r="K2" s="83"/>
      <c r="L2" s="83"/>
      <c r="M2" s="84"/>
      <c r="N2" s="85" t="s">
        <v>3</v>
      </c>
      <c r="O2" s="85"/>
      <c r="P2" s="30">
        <v>11342</v>
      </c>
      <c r="Q2" s="86" t="s">
        <v>4</v>
      </c>
      <c r="R2" s="86"/>
      <c r="S2" s="87"/>
      <c r="T2" s="87"/>
    </row>
    <row r="3" spans="1:20" ht="27.95" customHeight="1" x14ac:dyDescent="0.15">
      <c r="A3" s="79" t="s">
        <v>5</v>
      </c>
      <c r="B3" s="79"/>
      <c r="C3" s="94">
        <v>15881168.18</v>
      </c>
      <c r="D3" s="94"/>
      <c r="E3" s="94"/>
      <c r="F3" s="5" t="s">
        <v>6</v>
      </c>
      <c r="G3" s="6" t="s">
        <v>55</v>
      </c>
      <c r="H3" s="79" t="s">
        <v>7</v>
      </c>
      <c r="I3" s="79"/>
      <c r="J3" s="93" t="s">
        <v>56</v>
      </c>
      <c r="K3" s="93"/>
      <c r="L3" s="93"/>
      <c r="M3" s="93"/>
      <c r="N3" s="79" t="s">
        <v>8</v>
      </c>
      <c r="O3" s="79"/>
      <c r="P3" s="19" t="s">
        <v>57</v>
      </c>
      <c r="Q3" s="88" t="s">
        <v>9</v>
      </c>
      <c r="R3" s="89"/>
      <c r="S3" s="90" t="s">
        <v>51</v>
      </c>
      <c r="T3" s="91"/>
    </row>
    <row r="4" spans="1:20" ht="27.95" customHeight="1" x14ac:dyDescent="0.15">
      <c r="A4" s="79" t="s">
        <v>10</v>
      </c>
      <c r="B4" s="79"/>
      <c r="C4" s="92"/>
      <c r="D4" s="92"/>
      <c r="E4" s="92"/>
      <c r="F4" s="5" t="s">
        <v>11</v>
      </c>
      <c r="G4" s="7"/>
      <c r="H4" s="79" t="s">
        <v>12</v>
      </c>
      <c r="I4" s="79"/>
      <c r="J4" s="93"/>
      <c r="K4" s="93"/>
      <c r="L4" s="93"/>
      <c r="M4" s="93"/>
      <c r="N4" s="79" t="s">
        <v>13</v>
      </c>
      <c r="O4" s="79"/>
      <c r="P4" s="35"/>
      <c r="Q4" s="5" t="s">
        <v>14</v>
      </c>
      <c r="R4" s="54" t="s">
        <v>52</v>
      </c>
      <c r="S4" s="44" t="s">
        <v>15</v>
      </c>
      <c r="T4" s="55" t="s">
        <v>52</v>
      </c>
    </row>
    <row r="5" spans="1:20" ht="27.95" customHeight="1" x14ac:dyDescent="0.15">
      <c r="A5" s="79" t="s">
        <v>16</v>
      </c>
      <c r="B5" s="95" t="s">
        <v>17</v>
      </c>
      <c r="C5" s="96"/>
      <c r="D5" s="96"/>
      <c r="E5" s="96"/>
      <c r="F5" s="97"/>
      <c r="G5" s="8" t="s">
        <v>18</v>
      </c>
      <c r="H5" s="95" t="s">
        <v>17</v>
      </c>
      <c r="I5" s="96"/>
      <c r="J5" s="97"/>
      <c r="K5" s="8" t="s">
        <v>19</v>
      </c>
      <c r="L5" s="95" t="s">
        <v>20</v>
      </c>
      <c r="M5" s="97"/>
      <c r="N5" s="95" t="s">
        <v>21</v>
      </c>
      <c r="O5" s="97"/>
      <c r="P5" s="98" t="s">
        <v>22</v>
      </c>
      <c r="Q5" s="99"/>
      <c r="R5" s="99"/>
      <c r="S5" s="100" t="s">
        <v>23</v>
      </c>
      <c r="T5" s="101" t="s">
        <v>24</v>
      </c>
    </row>
    <row r="6" spans="1:20" ht="27.95" customHeight="1" x14ac:dyDescent="0.15">
      <c r="A6" s="79"/>
      <c r="B6" s="117" t="s">
        <v>25</v>
      </c>
      <c r="C6" s="118"/>
      <c r="D6" s="118"/>
      <c r="E6" s="118"/>
      <c r="F6" s="119"/>
      <c r="G6" s="4"/>
      <c r="H6" s="117" t="s">
        <v>26</v>
      </c>
      <c r="I6" s="118"/>
      <c r="J6" s="119"/>
      <c r="K6" s="4" t="s">
        <v>27</v>
      </c>
      <c r="L6" s="117" t="s">
        <v>28</v>
      </c>
      <c r="M6" s="119"/>
      <c r="N6" s="117" t="s">
        <v>29</v>
      </c>
      <c r="O6" s="119"/>
      <c r="P6" s="36" t="s">
        <v>30</v>
      </c>
      <c r="Q6" s="45"/>
      <c r="R6" s="45"/>
      <c r="S6" s="100"/>
      <c r="T6" s="101"/>
    </row>
    <row r="7" spans="1:20" ht="27.95" customHeight="1" x14ac:dyDescent="0.15">
      <c r="A7" s="79"/>
      <c r="B7" s="9" t="s">
        <v>31</v>
      </c>
      <c r="C7" s="4" t="s">
        <v>32</v>
      </c>
      <c r="D7" s="4" t="s">
        <v>33</v>
      </c>
      <c r="E7" s="5" t="s">
        <v>34</v>
      </c>
      <c r="F7" s="5" t="s">
        <v>35</v>
      </c>
      <c r="G7" s="9" t="s">
        <v>36</v>
      </c>
      <c r="H7" s="4" t="s">
        <v>37</v>
      </c>
      <c r="I7" s="5" t="s">
        <v>38</v>
      </c>
      <c r="J7" s="5" t="s">
        <v>39</v>
      </c>
      <c r="K7" s="37" t="s">
        <v>38</v>
      </c>
      <c r="L7" s="5" t="s">
        <v>38</v>
      </c>
      <c r="M7" s="4" t="s">
        <v>39</v>
      </c>
      <c r="N7" s="4" t="s">
        <v>38</v>
      </c>
      <c r="O7" s="4" t="s">
        <v>39</v>
      </c>
      <c r="P7" s="5" t="s">
        <v>40</v>
      </c>
      <c r="Q7" s="5" t="s">
        <v>41</v>
      </c>
      <c r="R7" s="5" t="s">
        <v>42</v>
      </c>
      <c r="S7" s="100"/>
      <c r="T7" s="101"/>
    </row>
    <row r="8" spans="1:20" ht="29.1" customHeight="1" x14ac:dyDescent="0.15">
      <c r="A8" s="53">
        <v>1</v>
      </c>
      <c r="B8" s="10" t="s">
        <v>58</v>
      </c>
      <c r="C8" s="11"/>
      <c r="D8" s="12">
        <v>19536.650000000001</v>
      </c>
      <c r="E8" s="56" t="s">
        <v>59</v>
      </c>
      <c r="F8" s="57" t="s">
        <v>60</v>
      </c>
      <c r="G8" s="58" t="s">
        <v>61</v>
      </c>
      <c r="H8" s="14"/>
      <c r="I8" s="11"/>
      <c r="J8" s="18"/>
      <c r="K8" s="38"/>
      <c r="L8" s="11"/>
      <c r="M8" s="35"/>
      <c r="N8" s="39"/>
      <c r="O8" s="5"/>
      <c r="P8" s="59" t="s">
        <v>62</v>
      </c>
      <c r="Q8" s="60" t="s">
        <v>63</v>
      </c>
      <c r="R8" s="5"/>
      <c r="S8" s="46">
        <v>19536.650000000001</v>
      </c>
      <c r="T8" s="38"/>
    </row>
    <row r="9" spans="1:20" ht="29.1" customHeight="1" x14ac:dyDescent="0.15">
      <c r="A9" s="53"/>
      <c r="B9" s="15" t="s">
        <v>64</v>
      </c>
      <c r="C9" s="16"/>
      <c r="D9" s="12">
        <v>50000</v>
      </c>
      <c r="E9" s="56" t="s">
        <v>59</v>
      </c>
      <c r="F9" s="57" t="s">
        <v>60</v>
      </c>
      <c r="G9" s="58" t="s">
        <v>61</v>
      </c>
      <c r="H9" s="14"/>
      <c r="I9" s="11"/>
      <c r="J9" s="18"/>
      <c r="K9" s="38"/>
      <c r="L9" s="11"/>
      <c r="M9" s="35"/>
      <c r="N9" s="39"/>
      <c r="O9" s="5"/>
      <c r="P9" s="59" t="s">
        <v>62</v>
      </c>
      <c r="Q9" s="60" t="s">
        <v>63</v>
      </c>
      <c r="R9" s="5"/>
      <c r="S9" s="46">
        <f>D9</f>
        <v>50000</v>
      </c>
      <c r="T9" s="38"/>
    </row>
    <row r="10" spans="1:20" ht="29.1" customHeight="1" x14ac:dyDescent="0.15">
      <c r="A10" s="53">
        <v>2</v>
      </c>
      <c r="B10" s="15"/>
      <c r="C10" s="16"/>
      <c r="D10" s="12"/>
      <c r="E10" s="13"/>
      <c r="F10" s="13"/>
      <c r="G10" s="17"/>
      <c r="H10" s="14"/>
      <c r="I10" s="11"/>
      <c r="J10" s="18"/>
      <c r="K10" s="38"/>
      <c r="L10" s="11"/>
      <c r="M10" s="35"/>
      <c r="N10" s="41"/>
      <c r="O10" s="42"/>
      <c r="P10" s="40"/>
      <c r="Q10" s="5"/>
      <c r="R10" s="5"/>
      <c r="S10" s="47"/>
      <c r="T10" s="38"/>
    </row>
    <row r="11" spans="1:20" ht="29.1" customHeight="1" x14ac:dyDescent="0.15">
      <c r="A11" s="53"/>
      <c r="B11" s="15"/>
      <c r="C11" s="16"/>
      <c r="D11" s="12"/>
      <c r="E11" s="13"/>
      <c r="F11" s="52"/>
      <c r="G11" s="18"/>
      <c r="H11" s="14"/>
      <c r="I11" s="11"/>
      <c r="J11" s="18"/>
      <c r="K11" s="38"/>
      <c r="L11" s="11"/>
      <c r="M11" s="35"/>
      <c r="N11" s="41"/>
      <c r="O11" s="42"/>
      <c r="P11" s="40"/>
      <c r="Q11" s="5"/>
      <c r="R11" s="5"/>
      <c r="S11" s="47"/>
      <c r="T11" s="38"/>
    </row>
    <row r="12" spans="1:20" ht="29.1" customHeight="1" x14ac:dyDescent="0.15">
      <c r="A12" s="19">
        <v>3</v>
      </c>
      <c r="B12" s="15"/>
      <c r="C12" s="16"/>
      <c r="D12" s="12"/>
      <c r="E12" s="13"/>
      <c r="F12" s="13"/>
      <c r="G12" s="18"/>
      <c r="H12" s="14"/>
      <c r="I12" s="11"/>
      <c r="J12" s="18"/>
      <c r="K12" s="38"/>
      <c r="L12" s="11"/>
      <c r="M12" s="35"/>
      <c r="N12" s="41"/>
      <c r="O12" s="42"/>
      <c r="P12" s="40"/>
      <c r="Q12" s="5"/>
      <c r="R12" s="5"/>
      <c r="S12" s="47"/>
      <c r="T12" s="38"/>
    </row>
    <row r="13" spans="1:20" ht="29.1" customHeight="1" x14ac:dyDescent="0.15">
      <c r="A13" s="19"/>
      <c r="B13" s="15"/>
      <c r="C13" s="16"/>
      <c r="D13" s="12"/>
      <c r="E13" s="13"/>
      <c r="F13" s="52"/>
      <c r="G13" s="18"/>
      <c r="H13" s="14"/>
      <c r="I13" s="11"/>
      <c r="J13" s="18"/>
      <c r="K13" s="38"/>
      <c r="L13" s="11"/>
      <c r="M13" s="35"/>
      <c r="N13" s="41"/>
      <c r="O13" s="42"/>
      <c r="P13" s="40"/>
      <c r="Q13" s="5"/>
      <c r="R13" s="5"/>
      <c r="S13" s="47"/>
      <c r="T13" s="38"/>
    </row>
    <row r="14" spans="1:20" ht="29.1" customHeight="1" x14ac:dyDescent="0.15">
      <c r="A14" s="19">
        <v>4</v>
      </c>
      <c r="B14" s="20"/>
      <c r="C14" s="16"/>
      <c r="D14" s="12"/>
      <c r="E14" s="13"/>
      <c r="F14" s="13"/>
      <c r="G14" s="18"/>
      <c r="H14" s="14"/>
      <c r="I14" s="11"/>
      <c r="J14" s="18"/>
      <c r="K14" s="38"/>
      <c r="L14" s="11"/>
      <c r="M14" s="35"/>
      <c r="N14" s="39"/>
      <c r="O14" s="5"/>
      <c r="P14" s="43"/>
      <c r="Q14" s="5"/>
      <c r="R14" s="5"/>
      <c r="S14" s="47"/>
      <c r="T14" s="48"/>
    </row>
    <row r="15" spans="1:20" ht="29.1" customHeight="1" x14ac:dyDescent="0.15">
      <c r="A15" s="19"/>
      <c r="B15" s="21"/>
      <c r="C15" s="11"/>
      <c r="D15" s="22"/>
      <c r="E15" s="13"/>
      <c r="F15" s="52"/>
      <c r="G15" s="18"/>
      <c r="H15" s="14"/>
      <c r="I15" s="11"/>
      <c r="J15" s="18"/>
      <c r="K15" s="38"/>
      <c r="L15" s="11"/>
      <c r="M15" s="35"/>
      <c r="N15" s="39"/>
      <c r="O15" s="5"/>
      <c r="P15" s="40"/>
      <c r="Q15" s="5"/>
      <c r="R15" s="5"/>
      <c r="S15" s="47"/>
      <c r="T15" s="48"/>
    </row>
    <row r="16" spans="1:20" ht="29.1" customHeight="1" x14ac:dyDescent="0.15">
      <c r="A16" s="19"/>
      <c r="B16" s="23"/>
      <c r="C16" s="24"/>
      <c r="D16" s="25"/>
      <c r="E16" s="26"/>
      <c r="F16" s="27"/>
      <c r="G16" s="17"/>
      <c r="H16" s="28"/>
      <c r="I16" s="11"/>
      <c r="J16" s="11"/>
      <c r="K16" s="11"/>
      <c r="L16" s="11"/>
      <c r="M16" s="35"/>
      <c r="N16" s="11"/>
      <c r="O16" s="35"/>
      <c r="P16" s="43"/>
      <c r="Q16" s="49"/>
      <c r="R16" s="49"/>
      <c r="S16" s="50"/>
      <c r="T16" s="48"/>
    </row>
    <row r="17" spans="1:20" ht="29.1" customHeight="1" x14ac:dyDescent="0.15">
      <c r="A17" s="19"/>
      <c r="B17" s="23"/>
      <c r="C17" s="24"/>
      <c r="D17" s="25"/>
      <c r="E17" s="26"/>
      <c r="F17" s="27"/>
      <c r="G17" s="29"/>
      <c r="H17" s="28"/>
      <c r="I17" s="11"/>
      <c r="J17" s="11"/>
      <c r="K17" s="11"/>
      <c r="L17" s="11"/>
      <c r="M17" s="35"/>
      <c r="N17" s="11"/>
      <c r="O17" s="35"/>
      <c r="P17" s="43"/>
      <c r="Q17" s="49"/>
      <c r="R17" s="49"/>
      <c r="S17" s="50"/>
      <c r="T17" s="48"/>
    </row>
    <row r="18" spans="1:20" ht="30" customHeight="1" x14ac:dyDescent="0.15">
      <c r="A18" s="79" t="s">
        <v>43</v>
      </c>
      <c r="B18" s="79"/>
      <c r="C18" s="30">
        <f>SUM(C8:C17)</f>
        <v>0</v>
      </c>
      <c r="D18" s="31">
        <f>SUM(D8:D17)</f>
        <v>69536.649999999994</v>
      </c>
      <c r="E18" s="32"/>
      <c r="F18" s="32"/>
      <c r="G18" s="32"/>
      <c r="H18" s="30" t="s">
        <v>44</v>
      </c>
      <c r="I18" s="39">
        <f>SUM(I8:I17)</f>
        <v>0</v>
      </c>
      <c r="J18" s="32"/>
      <c r="K18" s="39">
        <f>SUM(K8:K17)</f>
        <v>0</v>
      </c>
      <c r="L18" s="39">
        <f>SUM(L8:L17)</f>
        <v>0</v>
      </c>
      <c r="M18" s="30" t="s">
        <v>44</v>
      </c>
      <c r="N18" s="39">
        <f>SUM(N8:N17)</f>
        <v>0</v>
      </c>
      <c r="O18" s="30" t="s">
        <v>44</v>
      </c>
      <c r="P18" s="30" t="s">
        <v>44</v>
      </c>
      <c r="Q18" s="30"/>
      <c r="R18" s="30"/>
      <c r="S18" s="39">
        <f>SUM(S8:S17)</f>
        <v>69536.649999999994</v>
      </c>
      <c r="T18" s="51">
        <f>D18+C18-S18-I18-K18-L18-N18</f>
        <v>0</v>
      </c>
    </row>
    <row r="19" spans="1:20" ht="30" customHeight="1" x14ac:dyDescent="0.15">
      <c r="A19" s="102" t="s">
        <v>45</v>
      </c>
      <c r="B19" s="102"/>
      <c r="C19" s="102" t="s">
        <v>46</v>
      </c>
      <c r="D19" s="102"/>
      <c r="E19" s="102"/>
      <c r="F19" s="109">
        <f>S9</f>
        <v>50000</v>
      </c>
      <c r="G19" s="110"/>
      <c r="H19" s="103" t="s">
        <v>47</v>
      </c>
      <c r="I19" s="104"/>
      <c r="J19" s="104"/>
      <c r="K19" s="104"/>
      <c r="L19" s="105"/>
      <c r="M19" s="33" t="s">
        <v>48</v>
      </c>
      <c r="N19" s="111">
        <f>F19</f>
        <v>50000</v>
      </c>
      <c r="O19" s="112"/>
      <c r="P19" s="112"/>
      <c r="Q19" s="112"/>
      <c r="R19" s="112"/>
      <c r="S19" s="112"/>
      <c r="T19" s="113"/>
    </row>
    <row r="20" spans="1:20" ht="30" customHeight="1" x14ac:dyDescent="0.15">
      <c r="A20" s="102"/>
      <c r="B20" s="102"/>
      <c r="C20" s="102" t="s">
        <v>49</v>
      </c>
      <c r="D20" s="102"/>
      <c r="E20" s="102"/>
      <c r="F20" s="109">
        <f>S8</f>
        <v>19536.650000000001</v>
      </c>
      <c r="G20" s="110"/>
      <c r="H20" s="106"/>
      <c r="I20" s="107"/>
      <c r="J20" s="107"/>
      <c r="K20" s="107"/>
      <c r="L20" s="108"/>
      <c r="M20" s="33" t="s">
        <v>50</v>
      </c>
      <c r="N20" s="11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伍万元整</v>
      </c>
      <c r="O20" s="115"/>
      <c r="P20" s="115"/>
      <c r="Q20" s="115"/>
      <c r="R20" s="115"/>
      <c r="S20" s="115"/>
      <c r="T20" s="116"/>
    </row>
    <row r="26" spans="1:20" x14ac:dyDescent="0.15">
      <c r="B26" s="34"/>
    </row>
  </sheetData>
  <mergeCells count="41">
    <mergeCell ref="S5:S7"/>
    <mergeCell ref="T5:T7"/>
    <mergeCell ref="A19:B20"/>
    <mergeCell ref="H19:L20"/>
    <mergeCell ref="C19:E19"/>
    <mergeCell ref="F19:G19"/>
    <mergeCell ref="N19:T19"/>
    <mergeCell ref="C20:E20"/>
    <mergeCell ref="F20:G20"/>
    <mergeCell ref="N20:T20"/>
    <mergeCell ref="B6:F6"/>
    <mergeCell ref="H6:J6"/>
    <mergeCell ref="L6:M6"/>
    <mergeCell ref="N6:O6"/>
    <mergeCell ref="A18:B18"/>
    <mergeCell ref="A5:A7"/>
    <mergeCell ref="B5:F5"/>
    <mergeCell ref="H5:J5"/>
    <mergeCell ref="L5:M5"/>
    <mergeCell ref="N5:O5"/>
    <mergeCell ref="P5:R5"/>
    <mergeCell ref="Q3:R3"/>
    <mergeCell ref="S3:T3"/>
    <mergeCell ref="A4:B4"/>
    <mergeCell ref="C4:E4"/>
    <mergeCell ref="H4:I4"/>
    <mergeCell ref="J4:M4"/>
    <mergeCell ref="N4:O4"/>
    <mergeCell ref="A3:B3"/>
    <mergeCell ref="C3:E3"/>
    <mergeCell ref="H3:I3"/>
    <mergeCell ref="J3:M3"/>
    <mergeCell ref="N3:O3"/>
    <mergeCell ref="A1:S1"/>
    <mergeCell ref="A2:B2"/>
    <mergeCell ref="C2:G2"/>
    <mergeCell ref="H2:I2"/>
    <mergeCell ref="J2:M2"/>
    <mergeCell ref="N2:O2"/>
    <mergeCell ref="Q2:R2"/>
    <mergeCell ref="S2:T2"/>
  </mergeCells>
  <phoneticPr fontId="12" type="noConversion"/>
  <printOptions horizontalCentered="1" verticalCentered="1"/>
  <pageMargins left="0" right="0" top="0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5333-9E76-411B-8DA2-79A546D9C99C}">
  <sheetPr>
    <tabColor rgb="FF00B050"/>
  </sheetPr>
  <dimension ref="A1:XEG27"/>
  <sheetViews>
    <sheetView tabSelected="1" zoomScale="80" zoomScaleNormal="80" workbookViewId="0">
      <selection activeCell="L13" sqref="L13"/>
    </sheetView>
  </sheetViews>
  <sheetFormatPr defaultColWidth="9" defaultRowHeight="13.5" x14ac:dyDescent="0.1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23.2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spans="1:20" ht="24.9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0" ht="27.95" customHeight="1" x14ac:dyDescent="0.15">
      <c r="A2" s="79" t="s">
        <v>1</v>
      </c>
      <c r="B2" s="79"/>
      <c r="C2" s="81" t="s">
        <v>53</v>
      </c>
      <c r="D2" s="81"/>
      <c r="E2" s="81"/>
      <c r="F2" s="81"/>
      <c r="G2" s="81"/>
      <c r="H2" s="82" t="s">
        <v>2</v>
      </c>
      <c r="I2" s="83"/>
      <c r="J2" s="83" t="s">
        <v>54</v>
      </c>
      <c r="K2" s="83"/>
      <c r="L2" s="83"/>
      <c r="M2" s="84"/>
      <c r="N2" s="85" t="s">
        <v>3</v>
      </c>
      <c r="O2" s="85"/>
      <c r="P2" s="30">
        <v>11342</v>
      </c>
      <c r="Q2" s="86" t="s">
        <v>4</v>
      </c>
      <c r="R2" s="86"/>
      <c r="S2" s="87"/>
      <c r="T2" s="87"/>
    </row>
    <row r="3" spans="1:20" ht="27.95" customHeight="1" x14ac:dyDescent="0.15">
      <c r="A3" s="79" t="s">
        <v>5</v>
      </c>
      <c r="B3" s="79"/>
      <c r="C3" s="94">
        <v>15881168.18</v>
      </c>
      <c r="D3" s="94"/>
      <c r="E3" s="94"/>
      <c r="F3" s="5" t="s">
        <v>6</v>
      </c>
      <c r="G3" s="6" t="s">
        <v>55</v>
      </c>
      <c r="H3" s="79" t="s">
        <v>7</v>
      </c>
      <c r="I3" s="79"/>
      <c r="J3" s="93" t="s">
        <v>73</v>
      </c>
      <c r="K3" s="93"/>
      <c r="L3" s="93"/>
      <c r="M3" s="93"/>
      <c r="N3" s="79" t="s">
        <v>8</v>
      </c>
      <c r="O3" s="79"/>
      <c r="P3" s="19" t="s">
        <v>57</v>
      </c>
      <c r="Q3" s="88" t="s">
        <v>9</v>
      </c>
      <c r="R3" s="89"/>
      <c r="S3" s="90" t="s">
        <v>51</v>
      </c>
      <c r="T3" s="91"/>
    </row>
    <row r="4" spans="1:20" ht="27.95" customHeight="1" x14ac:dyDescent="0.15">
      <c r="A4" s="79" t="s">
        <v>10</v>
      </c>
      <c r="B4" s="79"/>
      <c r="C4" s="92"/>
      <c r="D4" s="92"/>
      <c r="E4" s="92"/>
      <c r="F4" s="5" t="s">
        <v>11</v>
      </c>
      <c r="G4" s="7"/>
      <c r="H4" s="79" t="s">
        <v>12</v>
      </c>
      <c r="I4" s="79"/>
      <c r="J4" s="93"/>
      <c r="K4" s="93"/>
      <c r="L4" s="93"/>
      <c r="M4" s="93"/>
      <c r="N4" s="79" t="s">
        <v>13</v>
      </c>
      <c r="O4" s="79"/>
      <c r="P4" s="35"/>
      <c r="Q4" s="5" t="s">
        <v>14</v>
      </c>
      <c r="R4" s="54" t="s">
        <v>52</v>
      </c>
      <c r="S4" s="44" t="s">
        <v>15</v>
      </c>
      <c r="T4" s="55" t="s">
        <v>52</v>
      </c>
    </row>
    <row r="5" spans="1:20" ht="27.95" customHeight="1" x14ac:dyDescent="0.15">
      <c r="A5" s="79" t="s">
        <v>16</v>
      </c>
      <c r="B5" s="95" t="s">
        <v>17</v>
      </c>
      <c r="C5" s="96"/>
      <c r="D5" s="96"/>
      <c r="E5" s="96"/>
      <c r="F5" s="97"/>
      <c r="G5" s="8" t="s">
        <v>18</v>
      </c>
      <c r="H5" s="95" t="s">
        <v>17</v>
      </c>
      <c r="I5" s="96"/>
      <c r="J5" s="97"/>
      <c r="K5" s="8" t="s">
        <v>19</v>
      </c>
      <c r="L5" s="95" t="s">
        <v>20</v>
      </c>
      <c r="M5" s="97"/>
      <c r="N5" s="95" t="s">
        <v>21</v>
      </c>
      <c r="O5" s="97"/>
      <c r="P5" s="98" t="s">
        <v>22</v>
      </c>
      <c r="Q5" s="99"/>
      <c r="R5" s="99"/>
      <c r="S5" s="100" t="s">
        <v>23</v>
      </c>
      <c r="T5" s="101" t="s">
        <v>24</v>
      </c>
    </row>
    <row r="6" spans="1:20" ht="27.95" customHeight="1" x14ac:dyDescent="0.15">
      <c r="A6" s="79"/>
      <c r="B6" s="117" t="s">
        <v>25</v>
      </c>
      <c r="C6" s="118"/>
      <c r="D6" s="118"/>
      <c r="E6" s="118"/>
      <c r="F6" s="119"/>
      <c r="G6" s="4"/>
      <c r="H6" s="117" t="s">
        <v>26</v>
      </c>
      <c r="I6" s="118"/>
      <c r="J6" s="119"/>
      <c r="K6" s="4" t="s">
        <v>27</v>
      </c>
      <c r="L6" s="117" t="s">
        <v>28</v>
      </c>
      <c r="M6" s="119"/>
      <c r="N6" s="117" t="s">
        <v>29</v>
      </c>
      <c r="O6" s="119"/>
      <c r="P6" s="36" t="s">
        <v>30</v>
      </c>
      <c r="Q6" s="45"/>
      <c r="R6" s="45"/>
      <c r="S6" s="100"/>
      <c r="T6" s="101"/>
    </row>
    <row r="7" spans="1:20" ht="27.95" customHeight="1" x14ac:dyDescent="0.15">
      <c r="A7" s="79"/>
      <c r="B7" s="9" t="s">
        <v>31</v>
      </c>
      <c r="C7" s="4" t="s">
        <v>32</v>
      </c>
      <c r="D7" s="4" t="s">
        <v>33</v>
      </c>
      <c r="E7" s="5" t="s">
        <v>34</v>
      </c>
      <c r="F7" s="5" t="s">
        <v>35</v>
      </c>
      <c r="G7" s="9" t="s">
        <v>36</v>
      </c>
      <c r="H7" s="4" t="s">
        <v>37</v>
      </c>
      <c r="I7" s="5" t="s">
        <v>38</v>
      </c>
      <c r="J7" s="5" t="s">
        <v>39</v>
      </c>
      <c r="K7" s="37" t="s">
        <v>38</v>
      </c>
      <c r="L7" s="5" t="s">
        <v>38</v>
      </c>
      <c r="M7" s="4" t="s">
        <v>39</v>
      </c>
      <c r="N7" s="4" t="s">
        <v>38</v>
      </c>
      <c r="O7" s="4" t="s">
        <v>39</v>
      </c>
      <c r="P7" s="5" t="s">
        <v>40</v>
      </c>
      <c r="Q7" s="5" t="s">
        <v>41</v>
      </c>
      <c r="R7" s="5" t="s">
        <v>42</v>
      </c>
      <c r="S7" s="100"/>
      <c r="T7" s="101"/>
    </row>
    <row r="8" spans="1:20" ht="29.1" customHeight="1" x14ac:dyDescent="0.15">
      <c r="A8" s="53">
        <v>1</v>
      </c>
      <c r="B8" s="10" t="s">
        <v>58</v>
      </c>
      <c r="C8" s="11"/>
      <c r="D8" s="12">
        <v>19536.650000000001</v>
      </c>
      <c r="E8" s="56" t="s">
        <v>59</v>
      </c>
      <c r="F8" s="57" t="s">
        <v>60</v>
      </c>
      <c r="G8" s="58" t="s">
        <v>61</v>
      </c>
      <c r="H8" s="14"/>
      <c r="I8" s="11"/>
      <c r="J8" s="18"/>
      <c r="K8" s="38"/>
      <c r="L8" s="11"/>
      <c r="M8" s="35"/>
      <c r="N8" s="39"/>
      <c r="O8" s="5"/>
      <c r="P8" s="59" t="s">
        <v>62</v>
      </c>
      <c r="Q8" s="60" t="s">
        <v>63</v>
      </c>
      <c r="R8" s="5"/>
      <c r="S8" s="46">
        <v>19536.650000000001</v>
      </c>
      <c r="T8" s="38"/>
    </row>
    <row r="9" spans="1:20" s="1" customFormat="1" ht="29.1" customHeight="1" x14ac:dyDescent="0.15">
      <c r="A9" s="53"/>
      <c r="B9" s="15" t="s">
        <v>64</v>
      </c>
      <c r="C9" s="16"/>
      <c r="D9" s="12">
        <v>50000</v>
      </c>
      <c r="E9" s="56" t="s">
        <v>59</v>
      </c>
      <c r="F9" s="57" t="s">
        <v>60</v>
      </c>
      <c r="G9" s="58" t="s">
        <v>61</v>
      </c>
      <c r="H9" s="14"/>
      <c r="I9" s="11"/>
      <c r="J9" s="18"/>
      <c r="K9" s="38"/>
      <c r="L9" s="11"/>
      <c r="M9" s="35"/>
      <c r="N9" s="39"/>
      <c r="O9" s="5"/>
      <c r="P9" s="59" t="s">
        <v>62</v>
      </c>
      <c r="Q9" s="60" t="s">
        <v>63</v>
      </c>
      <c r="R9" s="5"/>
      <c r="S9" s="46">
        <f>D9</f>
        <v>50000</v>
      </c>
      <c r="T9" s="38"/>
    </row>
    <row r="10" spans="1:20" s="1" customFormat="1" ht="29.1" customHeight="1" x14ac:dyDescent="0.15">
      <c r="A10" s="61"/>
      <c r="B10" s="62" t="s">
        <v>69</v>
      </c>
      <c r="C10" s="63"/>
      <c r="D10" s="64"/>
      <c r="E10" s="65"/>
      <c r="F10" s="66"/>
      <c r="G10" s="67"/>
      <c r="H10" s="68"/>
      <c r="I10" s="69"/>
      <c r="J10" s="70"/>
      <c r="K10" s="71"/>
      <c r="L10" s="69"/>
      <c r="M10" s="72"/>
      <c r="N10" s="73"/>
      <c r="O10" s="74"/>
      <c r="P10" s="75"/>
      <c r="Q10" s="76"/>
      <c r="R10" s="74"/>
      <c r="S10" s="77"/>
      <c r="T10" s="71"/>
    </row>
    <row r="11" spans="1:20" s="1" customFormat="1" ht="29.1" customHeight="1" x14ac:dyDescent="0.15">
      <c r="A11" s="53">
        <v>2</v>
      </c>
      <c r="B11" s="15">
        <v>44903</v>
      </c>
      <c r="C11" s="16">
        <v>10240000</v>
      </c>
      <c r="D11" s="12"/>
      <c r="E11" s="13" t="s">
        <v>65</v>
      </c>
      <c r="F11" s="13" t="s">
        <v>66</v>
      </c>
      <c r="G11" s="17">
        <v>100</v>
      </c>
      <c r="H11" s="14">
        <v>0.02</v>
      </c>
      <c r="I11" s="11">
        <f>C3*H11</f>
        <v>317623.36359999998</v>
      </c>
      <c r="J11" s="18" t="s">
        <v>70</v>
      </c>
      <c r="K11" s="38">
        <v>312545.40000000002</v>
      </c>
      <c r="L11" s="11">
        <v>15000</v>
      </c>
      <c r="M11" s="35" t="s">
        <v>71</v>
      </c>
      <c r="N11" s="41"/>
      <c r="O11" s="42"/>
      <c r="P11" s="59" t="s">
        <v>67</v>
      </c>
      <c r="Q11" s="5"/>
      <c r="R11" s="5"/>
      <c r="S11" s="47">
        <v>5445000</v>
      </c>
      <c r="T11" s="38"/>
    </row>
    <row r="12" spans="1:20" s="1" customFormat="1" ht="29.1" customHeight="1" x14ac:dyDescent="0.15">
      <c r="A12" s="53"/>
      <c r="B12" s="15"/>
      <c r="C12" s="16"/>
      <c r="D12" s="12"/>
      <c r="E12" s="13"/>
      <c r="F12" s="52"/>
      <c r="G12" s="18"/>
      <c r="H12" s="14"/>
      <c r="I12" s="11"/>
      <c r="J12" s="18"/>
      <c r="K12" s="38"/>
      <c r="L12" s="11">
        <v>600</v>
      </c>
      <c r="M12" s="35" t="s">
        <v>72</v>
      </c>
      <c r="N12" s="41"/>
      <c r="O12" s="42"/>
      <c r="P12" s="59" t="s">
        <v>68</v>
      </c>
      <c r="Q12" s="5"/>
      <c r="R12" s="5"/>
      <c r="S12" s="47">
        <v>1890000</v>
      </c>
      <c r="T12" s="38"/>
    </row>
    <row r="13" spans="1:20" s="1" customFormat="1" ht="29.1" customHeight="1" x14ac:dyDescent="0.15">
      <c r="A13" s="19">
        <v>3</v>
      </c>
      <c r="B13" s="15"/>
      <c r="C13" s="16"/>
      <c r="D13" s="12"/>
      <c r="E13" s="13"/>
      <c r="F13" s="13"/>
      <c r="G13" s="18"/>
      <c r="H13" s="14"/>
      <c r="I13" s="11"/>
      <c r="J13" s="18"/>
      <c r="K13" s="38"/>
      <c r="L13" s="11"/>
      <c r="M13" s="35"/>
      <c r="N13" s="41"/>
      <c r="O13" s="42"/>
      <c r="P13" s="59" t="s">
        <v>74</v>
      </c>
      <c r="Q13" s="5"/>
      <c r="R13" s="5"/>
      <c r="S13" s="47">
        <v>1709980</v>
      </c>
      <c r="T13" s="38"/>
    </row>
    <row r="14" spans="1:20" s="1" customFormat="1" ht="29.1" customHeight="1" x14ac:dyDescent="0.15">
      <c r="A14" s="19"/>
      <c r="B14" s="15"/>
      <c r="C14" s="16"/>
      <c r="D14" s="12"/>
      <c r="E14" s="13"/>
      <c r="F14" s="52"/>
      <c r="G14" s="18"/>
      <c r="H14" s="14"/>
      <c r="I14" s="11"/>
      <c r="J14" s="18"/>
      <c r="K14" s="38"/>
      <c r="L14" s="11"/>
      <c r="M14" s="35"/>
      <c r="N14" s="41"/>
      <c r="O14" s="42"/>
      <c r="P14" s="40"/>
      <c r="Q14" s="5"/>
      <c r="R14" s="5"/>
      <c r="S14" s="47"/>
      <c r="T14" s="38"/>
    </row>
    <row r="15" spans="1:20" s="1" customFormat="1" ht="29.1" customHeight="1" x14ac:dyDescent="0.15">
      <c r="A15" s="19">
        <v>4</v>
      </c>
      <c r="B15" s="20"/>
      <c r="C15" s="16"/>
      <c r="D15" s="12"/>
      <c r="E15" s="13"/>
      <c r="F15" s="13"/>
      <c r="G15" s="18"/>
      <c r="H15" s="14"/>
      <c r="I15" s="11"/>
      <c r="J15" s="18"/>
      <c r="K15" s="38"/>
      <c r="L15" s="11"/>
      <c r="M15" s="35"/>
      <c r="N15" s="39"/>
      <c r="O15" s="5"/>
      <c r="P15" s="43"/>
      <c r="Q15" s="5"/>
      <c r="R15" s="5"/>
      <c r="S15" s="47"/>
      <c r="T15" s="48"/>
    </row>
    <row r="16" spans="1:20" s="1" customFormat="1" ht="29.1" customHeight="1" x14ac:dyDescent="0.15">
      <c r="A16" s="19"/>
      <c r="B16" s="21"/>
      <c r="C16" s="11"/>
      <c r="D16" s="22"/>
      <c r="E16" s="13"/>
      <c r="F16" s="52"/>
      <c r="G16" s="18"/>
      <c r="H16" s="14"/>
      <c r="I16" s="11"/>
      <c r="J16" s="18"/>
      <c r="K16" s="38"/>
      <c r="L16" s="11"/>
      <c r="M16" s="35"/>
      <c r="N16" s="39"/>
      <c r="O16" s="5"/>
      <c r="P16" s="40"/>
      <c r="Q16" s="5"/>
      <c r="R16" s="5"/>
      <c r="S16" s="47"/>
      <c r="T16" s="48"/>
    </row>
    <row r="17" spans="1:20" s="1" customFormat="1" ht="29.1" customHeight="1" x14ac:dyDescent="0.15">
      <c r="A17" s="19"/>
      <c r="B17" s="23"/>
      <c r="C17" s="24"/>
      <c r="D17" s="25"/>
      <c r="E17" s="26"/>
      <c r="F17" s="27"/>
      <c r="G17" s="17"/>
      <c r="H17" s="28"/>
      <c r="I17" s="11"/>
      <c r="J17" s="11"/>
      <c r="K17" s="11"/>
      <c r="L17" s="11"/>
      <c r="M17" s="35"/>
      <c r="N17" s="11"/>
      <c r="O17" s="35"/>
      <c r="P17" s="43"/>
      <c r="Q17" s="49"/>
      <c r="R17" s="49"/>
      <c r="S17" s="50"/>
      <c r="T17" s="48"/>
    </row>
    <row r="18" spans="1:20" s="1" customFormat="1" ht="29.1" customHeight="1" x14ac:dyDescent="0.15">
      <c r="A18" s="19"/>
      <c r="B18" s="23"/>
      <c r="C18" s="24"/>
      <c r="D18" s="25"/>
      <c r="E18" s="26"/>
      <c r="F18" s="27"/>
      <c r="G18" s="29"/>
      <c r="H18" s="28"/>
      <c r="I18" s="11"/>
      <c r="J18" s="11"/>
      <c r="K18" s="11"/>
      <c r="L18" s="11"/>
      <c r="M18" s="35"/>
      <c r="N18" s="11"/>
      <c r="O18" s="35"/>
      <c r="P18" s="43"/>
      <c r="Q18" s="49"/>
      <c r="R18" s="49"/>
      <c r="S18" s="50"/>
      <c r="T18" s="48"/>
    </row>
    <row r="19" spans="1:20" s="1" customFormat="1" ht="30" customHeight="1" x14ac:dyDescent="0.15">
      <c r="A19" s="79" t="s">
        <v>43</v>
      </c>
      <c r="B19" s="79"/>
      <c r="C19" s="30">
        <f>SUM(C8:C18)</f>
        <v>10240000</v>
      </c>
      <c r="D19" s="31">
        <f>SUM(D8:D18)</f>
        <v>69536.649999999994</v>
      </c>
      <c r="E19" s="32"/>
      <c r="F19" s="32"/>
      <c r="G19" s="32"/>
      <c r="H19" s="30" t="s">
        <v>44</v>
      </c>
      <c r="I19" s="39">
        <f>SUM(I8:I18)</f>
        <v>317623.36359999998</v>
      </c>
      <c r="J19" s="32"/>
      <c r="K19" s="39">
        <f>SUM(K8:K18)</f>
        <v>312545.40000000002</v>
      </c>
      <c r="L19" s="39">
        <f>SUM(L8:L18)</f>
        <v>15600</v>
      </c>
      <c r="M19" s="30" t="s">
        <v>44</v>
      </c>
      <c r="N19" s="39">
        <f>SUM(N8:N18)</f>
        <v>0</v>
      </c>
      <c r="O19" s="30" t="s">
        <v>44</v>
      </c>
      <c r="P19" s="30" t="s">
        <v>44</v>
      </c>
      <c r="Q19" s="30"/>
      <c r="R19" s="30"/>
      <c r="S19" s="39">
        <f>SUM(S8:S18)</f>
        <v>9114516.6500000004</v>
      </c>
      <c r="T19" s="51">
        <f>D19+C19-S19-I19-K19-L19-N19</f>
        <v>549251.23639999994</v>
      </c>
    </row>
    <row r="20" spans="1:20" s="1" customFormat="1" ht="30" customHeight="1" x14ac:dyDescent="0.15">
      <c r="A20" s="102" t="s">
        <v>45</v>
      </c>
      <c r="B20" s="102"/>
      <c r="C20" s="102" t="s">
        <v>46</v>
      </c>
      <c r="D20" s="102"/>
      <c r="E20" s="102"/>
      <c r="F20" s="109">
        <f>S11+S12+S13+S14</f>
        <v>9044980</v>
      </c>
      <c r="G20" s="110"/>
      <c r="H20" s="103" t="s">
        <v>47</v>
      </c>
      <c r="I20" s="104"/>
      <c r="J20" s="104"/>
      <c r="K20" s="104"/>
      <c r="L20" s="105"/>
      <c r="M20" s="33" t="s">
        <v>48</v>
      </c>
      <c r="N20" s="111">
        <f>F20</f>
        <v>9044980</v>
      </c>
      <c r="O20" s="112"/>
      <c r="P20" s="112"/>
      <c r="Q20" s="112"/>
      <c r="R20" s="112"/>
      <c r="S20" s="112"/>
      <c r="T20" s="113"/>
    </row>
    <row r="21" spans="1:20" s="1" customFormat="1" ht="30" customHeight="1" x14ac:dyDescent="0.15">
      <c r="A21" s="102"/>
      <c r="B21" s="102"/>
      <c r="C21" s="102" t="s">
        <v>49</v>
      </c>
      <c r="D21" s="102"/>
      <c r="E21" s="102"/>
      <c r="F21" s="109">
        <v>0</v>
      </c>
      <c r="G21" s="110"/>
      <c r="H21" s="106"/>
      <c r="I21" s="107"/>
      <c r="J21" s="107"/>
      <c r="K21" s="107"/>
      <c r="L21" s="108"/>
      <c r="M21" s="33" t="s">
        <v>50</v>
      </c>
      <c r="N21" s="114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玖佰零肆万肆仟玖佰捌拾元整</v>
      </c>
      <c r="O21" s="115"/>
      <c r="P21" s="115"/>
      <c r="Q21" s="115"/>
      <c r="R21" s="115"/>
      <c r="S21" s="115"/>
      <c r="T21" s="116"/>
    </row>
    <row r="27" spans="1:20" s="1" customFormat="1" x14ac:dyDescent="0.15">
      <c r="B27" s="34"/>
      <c r="E27" s="3"/>
      <c r="F27" s="3"/>
      <c r="G27" s="3"/>
      <c r="I27" s="3"/>
      <c r="J27" s="3"/>
      <c r="L27" s="3"/>
      <c r="S27" s="3"/>
    </row>
  </sheetData>
  <mergeCells count="41">
    <mergeCell ref="N20:T20"/>
    <mergeCell ref="C21:E21"/>
    <mergeCell ref="F21:G21"/>
    <mergeCell ref="N21:T21"/>
    <mergeCell ref="S5:S7"/>
    <mergeCell ref="T5:T7"/>
    <mergeCell ref="B6:F6"/>
    <mergeCell ref="H6:J6"/>
    <mergeCell ref="L6:M6"/>
    <mergeCell ref="N6:O6"/>
    <mergeCell ref="P5:R5"/>
    <mergeCell ref="A19:B19"/>
    <mergeCell ref="A20:B21"/>
    <mergeCell ref="C20:E20"/>
    <mergeCell ref="F20:G20"/>
    <mergeCell ref="H20:L21"/>
    <mergeCell ref="A5:A7"/>
    <mergeCell ref="B5:F5"/>
    <mergeCell ref="H5:J5"/>
    <mergeCell ref="L5:M5"/>
    <mergeCell ref="N5:O5"/>
    <mergeCell ref="S3:T3"/>
    <mergeCell ref="A4:B4"/>
    <mergeCell ref="C4:E4"/>
    <mergeCell ref="H4:I4"/>
    <mergeCell ref="J4:M4"/>
    <mergeCell ref="N4:O4"/>
    <mergeCell ref="A3:B3"/>
    <mergeCell ref="C3:E3"/>
    <mergeCell ref="H3:I3"/>
    <mergeCell ref="J3:M3"/>
    <mergeCell ref="N3:O3"/>
    <mergeCell ref="Q3:R3"/>
    <mergeCell ref="A1:S1"/>
    <mergeCell ref="A2:B2"/>
    <mergeCell ref="C2:G2"/>
    <mergeCell ref="H2:I2"/>
    <mergeCell ref="J2:M2"/>
    <mergeCell ref="N2:O2"/>
    <mergeCell ref="Q2:R2"/>
    <mergeCell ref="S2:T2"/>
  </mergeCells>
  <phoneticPr fontId="1" type="noConversion"/>
  <printOptions horizontalCentered="1" verticalCentered="1"/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dcterms:created xsi:type="dcterms:W3CDTF">2017-01-11T04:48:00Z</dcterms:created>
  <dcterms:modified xsi:type="dcterms:W3CDTF">2022-12-14T07:02:05Z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