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4"/>
  </bookViews>
  <sheets>
    <sheet name="第1次" sheetId="1" r:id="rId1"/>
    <sheet name="第2次 " sheetId="2" r:id="rId2"/>
    <sheet name="第3次" sheetId="3" r:id="rId3"/>
    <sheet name="第四次" sheetId="4" r:id="rId4"/>
    <sheet name="第五次" sheetId="5" r:id="rId5"/>
  </sheets>
  <calcPr calcId="144525"/>
</workbook>
</file>

<file path=xl/sharedStrings.xml><?xml version="1.0" encoding="utf-8"?>
<sst xmlns="http://schemas.openxmlformats.org/spreadsheetml/2006/main" count="687" uniqueCount="101">
  <si>
    <t xml:space="preserve">工程款支付证书 </t>
  </si>
  <si>
    <t>工程名称</t>
  </si>
  <si>
    <t>石泉县池河镇金蚕大道建设工程</t>
  </si>
  <si>
    <t>建设单位</t>
  </si>
  <si>
    <t>石泉县交通运输局</t>
  </si>
  <si>
    <t>ERP编号</t>
  </si>
  <si>
    <t>档案编号</t>
  </si>
  <si>
    <t>2019039</t>
  </si>
  <si>
    <t>合同金额</t>
  </si>
  <si>
    <t>中标时间</t>
  </si>
  <si>
    <t>2019.8.16</t>
  </si>
  <si>
    <t>已提供工程资料</t>
  </si>
  <si>
    <t>中标通知书、施工合同</t>
  </si>
  <si>
    <t>保存地址</t>
  </si>
  <si>
    <t>庐江</t>
  </si>
  <si>
    <t>责任单位</t>
  </si>
  <si>
    <t>第七大区陕西省</t>
  </si>
  <si>
    <t>决算金额</t>
  </si>
  <si>
    <t>决算时间</t>
  </si>
  <si>
    <t>项目部印章</t>
  </si>
  <si>
    <t>有</t>
  </si>
  <si>
    <t>施工人</t>
  </si>
  <si>
    <t>王 晓15319869889</t>
  </si>
  <si>
    <t>区域责任人</t>
  </si>
  <si>
    <t>孙健</t>
  </si>
  <si>
    <t>省办负责人</t>
  </si>
  <si>
    <t>易冬明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</si>
  <si>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</si>
  <si>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</si>
  <si>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</si>
  <si>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</si>
  <si>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</si>
  <si>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</si>
  <si>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</si>
  <si>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</si>
  <si>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</si>
  <si>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</si>
  <si>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</si>
  <si>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</si>
  <si>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</si>
  <si>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</si>
  <si>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</si>
  <si>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</si>
  <si>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</si>
  <si>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</si>
  <si>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</si>
  <si>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</si>
  <si>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</si>
  <si>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</si>
  <si>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</si>
  <si>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</si>
  <si>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</si>
  <si>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</si>
  <si>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</si>
  <si>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徽商银行</t>
  </si>
  <si>
    <t>5206 8432 3131 0000 002</t>
  </si>
  <si>
    <t>工行安康解放路支行</t>
  </si>
  <si>
    <t>2607 0650 0902 2300 525</t>
  </si>
  <si>
    <t>中国石油天然气股份有限公司陕西安康销售分公司</t>
  </si>
  <si>
    <t>陕西石泉农村商业银行股份有限公司营业部</t>
  </si>
  <si>
    <t>270703 010120100 0041099</t>
  </si>
  <si>
    <t>陕西省石泉县秦峰水泥有限公司</t>
  </si>
  <si>
    <t>陕西石泉农村商业银行金元支行</t>
  </si>
  <si>
    <t>270703 220120 10000 29506</t>
  </si>
  <si>
    <t>中</t>
  </si>
  <si>
    <t>进度款1%</t>
  </si>
  <si>
    <t>外经证费用</t>
  </si>
  <si>
    <t>暂扣企税</t>
  </si>
  <si>
    <t>陕西平利农村商业银行股份有限公司</t>
  </si>
  <si>
    <t>2707 0701 0120 1000 131480</t>
  </si>
  <si>
    <t>手续费</t>
  </si>
  <si>
    <t>安康海石花建筑工程有限公司</t>
  </si>
  <si>
    <t>中行汉阴县支行</t>
  </si>
  <si>
    <t>1032 8680 5883</t>
  </si>
  <si>
    <t>汉阴汇美康劳务有限公司（劳务）</t>
  </si>
  <si>
    <t>合计</t>
  </si>
  <si>
    <t>本次结算   支付明细</t>
  </si>
  <si>
    <t>应支付金额</t>
  </si>
  <si>
    <t>本次支付金额</t>
  </si>
  <si>
    <t>小写</t>
  </si>
  <si>
    <t>已支付金额</t>
  </si>
  <si>
    <t>大写</t>
  </si>
  <si>
    <t>魏涛  18717561988</t>
  </si>
  <si>
    <t>退企税</t>
  </si>
  <si>
    <t>安康海石花建筑工程有限公司（机械费）</t>
  </si>
  <si>
    <t>汉阴汇美康劳务有限公司（石块）</t>
  </si>
  <si>
    <t>中国石油天然气股份有限公司陕西安康销售分公司（石油）</t>
  </si>
  <si>
    <t>汉阴汇美康劳务有限公司（毛石）</t>
  </si>
  <si>
    <t>1036 8678 6354</t>
  </si>
  <si>
    <t>汉阴聚贤劳务有限公司（块石）</t>
  </si>
  <si>
    <t>陕西汉阴农商银行股份有限公司</t>
  </si>
  <si>
    <t>2707 0201 0120 1000 049273</t>
  </si>
  <si>
    <t>陕西坤鹏商贸有限公司（材料费）</t>
  </si>
  <si>
    <t>中标通知书、施工合同、投资协议</t>
  </si>
  <si>
    <t>陕西坤腾商贸有限公司（材料费）</t>
  </si>
  <si>
    <t>中国工商银行安康石泉县支行</t>
  </si>
  <si>
    <t>2607 0616 2920  0038 967</t>
  </si>
  <si>
    <t>石泉县交通运输局公路基建</t>
  </si>
  <si>
    <t>财务手续费</t>
  </si>
  <si>
    <t>陕西汉阴宏江实业有限责任公司（水泥款）</t>
  </si>
  <si>
    <t>捌拾伍万陆仟元整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</si>
</sst>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yy/m/d;@"/>
    <numFmt numFmtId="178" formatCode="yyyy&quot;年&quot;m&quot;月&quot;d&quot;日&quot;;@"/>
    <numFmt numFmtId="179" formatCode="0_ "/>
    <numFmt numFmtId="180" formatCode="0.00_);[Red]\(0.00\)"/>
  </numFmts>
  <fonts count="39">
    <font>
      <sz val="1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b/>
      <sz val="9"/>
      <color theme="1"/>
      <name val="宋体"/>
      <charset val="134"/>
    </font>
    <font>
      <b/>
      <sz val="9"/>
      <color rgb="FFFF0000"/>
      <name val="宋体"/>
      <charset val="134"/>
    </font>
    <font>
      <sz val="10"/>
      <color rgb="FFFF0000"/>
      <name val="宋体"/>
      <charset val="134"/>
    </font>
    <font>
      <sz val="6"/>
      <name val="宋体"/>
      <charset val="134"/>
    </font>
    <font>
      <sz val="6"/>
      <color rgb="FFFF0000"/>
      <name val="宋体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0000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2" fillId="8" borderId="14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17" borderId="16" applyNumberFormat="0" applyFon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1" fillId="0" borderId="0">
      <protection locked="0"/>
    </xf>
    <xf numFmtId="0" fontId="31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3" fillId="11" borderId="15" applyNumberFormat="0" applyAlignment="0" applyProtection="0">
      <alignment vertical="center"/>
    </xf>
    <xf numFmtId="0" fontId="35" fillId="11" borderId="14" applyNumberFormat="0" applyAlignment="0" applyProtection="0">
      <alignment vertical="center"/>
    </xf>
    <xf numFmtId="0" fontId="36" fillId="26" borderId="21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8" fillId="0" borderId="0">
      <protection locked="0"/>
    </xf>
  </cellStyleXfs>
  <cellXfs count="145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1" fillId="3" borderId="0" xfId="50" applyFont="1" applyFill="1" applyBorder="1" applyAlignment="1" applyProtection="1">
      <alignment horizontal="center" vertical="center"/>
    </xf>
    <xf numFmtId="0" fontId="1" fillId="3" borderId="0" xfId="50" applyFont="1" applyFill="1" applyAlignment="1" applyProtection="1">
      <alignment horizontal="center" vertical="center"/>
    </xf>
    <xf numFmtId="0" fontId="2" fillId="3" borderId="0" xfId="50" applyFont="1" applyFill="1" applyBorder="1" applyAlignment="1" applyProtection="1">
      <alignment horizontal="center" vertical="center"/>
    </xf>
    <xf numFmtId="0" fontId="2" fillId="3" borderId="0" xfId="50" applyFont="1" applyFill="1" applyAlignment="1" applyProtection="1">
      <alignment horizontal="center" vertical="center"/>
    </xf>
    <xf numFmtId="177" fontId="1" fillId="3" borderId="0" xfId="50" applyNumberFormat="1" applyFont="1" applyFill="1" applyBorder="1" applyAlignment="1" applyProtection="1">
      <alignment horizontal="center" vertical="center"/>
    </xf>
    <xf numFmtId="176" fontId="1" fillId="3" borderId="0" xfId="50" applyNumberFormat="1" applyFont="1" applyFill="1" applyBorder="1" applyAlignment="1" applyProtection="1">
      <alignment horizontal="center" vertical="center"/>
    </xf>
    <xf numFmtId="0" fontId="3" fillId="2" borderId="1" xfId="50" applyFont="1" applyFill="1" applyBorder="1" applyAlignment="1" applyProtection="1">
      <alignment horizontal="center" vertical="center"/>
    </xf>
    <xf numFmtId="0" fontId="4" fillId="2" borderId="2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shrinkToFit="1"/>
    </xf>
    <xf numFmtId="0" fontId="5" fillId="2" borderId="3" xfId="50" applyFont="1" applyFill="1" applyBorder="1" applyAlignment="1" applyProtection="1">
      <alignment horizontal="center" vertical="center" shrinkToFit="1"/>
    </xf>
    <xf numFmtId="176" fontId="4" fillId="2" borderId="2" xfId="50" applyNumberFormat="1" applyFont="1" applyFill="1" applyBorder="1" applyAlignment="1" applyProtection="1">
      <alignment horizontal="center" vertical="center" wrapText="1"/>
    </xf>
    <xf numFmtId="178" fontId="4" fillId="2" borderId="4" xfId="50" applyNumberFormat="1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right" vertical="center" wrapText="1"/>
    </xf>
    <xf numFmtId="176" fontId="1" fillId="2" borderId="4" xfId="50" applyNumberFormat="1" applyFont="1" applyFill="1" applyBorder="1" applyAlignment="1" applyProtection="1">
      <alignment horizontal="center" vertical="center" wrapText="1"/>
    </xf>
    <xf numFmtId="0" fontId="4" fillId="4" borderId="3" xfId="50" applyFont="1" applyFill="1" applyBorder="1" applyAlignment="1" applyProtection="1">
      <alignment horizontal="center" vertical="center" wrapText="1"/>
    </xf>
    <xf numFmtId="0" fontId="4" fillId="4" borderId="5" xfId="50" applyFont="1" applyFill="1" applyBorder="1" applyAlignment="1" applyProtection="1">
      <alignment horizontal="center" vertical="center" wrapText="1"/>
    </xf>
    <xf numFmtId="0" fontId="4" fillId="4" borderId="4" xfId="50" applyFont="1" applyFill="1" applyBorder="1" applyAlignment="1" applyProtection="1">
      <alignment horizontal="center" vertical="center" wrapText="1"/>
    </xf>
    <xf numFmtId="0" fontId="4" fillId="4" borderId="2" xfId="50" applyFont="1" applyFill="1" applyBorder="1" applyAlignment="1" applyProtection="1">
      <alignment horizontal="center" vertical="center" wrapText="1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4" fillId="2" borderId="4" xfId="50" applyFont="1" applyFill="1" applyBorder="1" applyAlignment="1" applyProtection="1">
      <alignment horizontal="center" vertical="center" wrapText="1"/>
    </xf>
    <xf numFmtId="177" fontId="4" fillId="2" borderId="2" xfId="50" applyNumberFormat="1" applyFont="1" applyFill="1" applyBorder="1" applyAlignment="1" applyProtection="1">
      <alignment horizontal="center" vertical="center" wrapText="1"/>
    </xf>
    <xf numFmtId="0" fontId="1" fillId="3" borderId="6" xfId="50" applyFont="1" applyFill="1" applyBorder="1" applyAlignment="1" applyProtection="1">
      <alignment horizontal="center" vertical="center" wrapText="1"/>
    </xf>
    <xf numFmtId="177" fontId="1" fillId="3" borderId="7" xfId="50" applyNumberFormat="1" applyFont="1" applyFill="1" applyBorder="1" applyAlignment="1" applyProtection="1">
      <alignment horizontal="center" vertical="center" shrinkToFit="1"/>
    </xf>
    <xf numFmtId="0" fontId="1" fillId="3" borderId="2" xfId="50" applyFont="1" applyFill="1" applyBorder="1" applyAlignment="1" applyProtection="1">
      <alignment horizontal="center" vertical="center" wrapText="1"/>
    </xf>
    <xf numFmtId="176" fontId="1" fillId="3" borderId="2" xfId="50" applyNumberFormat="1" applyFont="1" applyFill="1" applyBorder="1" applyAlignment="1" applyProtection="1">
      <alignment horizontal="right" vertical="center" shrinkToFit="1"/>
    </xf>
    <xf numFmtId="176" fontId="1" fillId="3" borderId="2" xfId="50" applyNumberFormat="1" applyFont="1" applyFill="1" applyBorder="1" applyAlignment="1" applyProtection="1">
      <alignment horizontal="center" vertical="center" shrinkToFit="1"/>
    </xf>
    <xf numFmtId="179" fontId="6" fillId="3" borderId="2" xfId="50" applyNumberFormat="1" applyFont="1" applyFill="1" applyBorder="1" applyAlignment="1" applyProtection="1">
      <alignment horizontal="center" vertical="center" shrinkToFit="1"/>
    </xf>
    <xf numFmtId="176" fontId="1" fillId="3" borderId="2" xfId="50" applyNumberFormat="1" applyFont="1" applyFill="1" applyBorder="1" applyAlignment="1" applyProtection="1">
      <alignment vertical="center" shrinkToFit="1"/>
    </xf>
    <xf numFmtId="0" fontId="1" fillId="3" borderId="8" xfId="50" applyFont="1" applyFill="1" applyBorder="1" applyAlignment="1" applyProtection="1">
      <alignment horizontal="center" vertical="center" wrapText="1"/>
    </xf>
    <xf numFmtId="179" fontId="4" fillId="2" borderId="4" xfId="50" applyNumberFormat="1" applyFont="1" applyFill="1" applyBorder="1" applyAlignment="1" applyProtection="1">
      <alignment horizontal="center" vertical="center"/>
    </xf>
    <xf numFmtId="0" fontId="1" fillId="3" borderId="6" xfId="50" applyFont="1" applyFill="1" applyBorder="1" applyAlignment="1" applyProtection="1">
      <alignment horizontal="center" vertical="center"/>
    </xf>
    <xf numFmtId="177" fontId="1" fillId="3" borderId="4" xfId="50" applyNumberFormat="1" applyFont="1" applyFill="1" applyBorder="1" applyAlignment="1" applyProtection="1">
      <alignment horizontal="center" vertical="center" shrinkToFit="1"/>
    </xf>
    <xf numFmtId="0" fontId="1" fillId="3" borderId="9" xfId="50" applyFont="1" applyFill="1" applyBorder="1" applyAlignment="1" applyProtection="1">
      <alignment horizontal="center" vertical="center"/>
    </xf>
    <xf numFmtId="14" fontId="1" fillId="3" borderId="2" xfId="50" applyNumberFormat="1" applyFont="1" applyFill="1" applyBorder="1" applyAlignment="1" applyProtection="1">
      <alignment horizontal="center" vertical="center" wrapText="1"/>
    </xf>
    <xf numFmtId="176" fontId="1" fillId="3" borderId="2" xfId="50" applyNumberFormat="1" applyFont="1" applyFill="1" applyBorder="1" applyAlignment="1" applyProtection="1">
      <alignment horizontal="center" vertical="center" wrapText="1" shrinkToFit="1"/>
    </xf>
    <xf numFmtId="0" fontId="1" fillId="3" borderId="8" xfId="50" applyFont="1" applyFill="1" applyBorder="1" applyAlignment="1" applyProtection="1">
      <alignment horizontal="center" vertical="center"/>
    </xf>
    <xf numFmtId="9" fontId="1" fillId="3" borderId="2" xfId="50" applyNumberFormat="1" applyFont="1" applyFill="1" applyBorder="1" applyAlignment="1" applyProtection="1">
      <alignment horizontal="center" vertical="center" shrinkToFit="1"/>
    </xf>
    <xf numFmtId="179" fontId="7" fillId="2" borderId="4" xfId="50" applyNumberFormat="1" applyFont="1" applyFill="1" applyBorder="1" applyAlignment="1" applyProtection="1">
      <alignment horizontal="center" vertical="center"/>
    </xf>
    <xf numFmtId="0" fontId="1" fillId="3" borderId="2" xfId="50" applyFont="1" applyFill="1" applyBorder="1" applyAlignment="1" applyProtection="1">
      <alignment horizontal="center" vertical="center"/>
    </xf>
    <xf numFmtId="0" fontId="8" fillId="3" borderId="6" xfId="50" applyFont="1" applyFill="1" applyBorder="1" applyAlignment="1" applyProtection="1">
      <alignment horizontal="center" vertical="center"/>
    </xf>
    <xf numFmtId="177" fontId="8" fillId="3" borderId="4" xfId="50" applyNumberFormat="1" applyFont="1" applyFill="1" applyBorder="1" applyAlignment="1" applyProtection="1">
      <alignment horizontal="center" vertical="center" shrinkToFit="1"/>
    </xf>
    <xf numFmtId="0" fontId="8" fillId="3" borderId="2" xfId="50" applyFont="1" applyFill="1" applyBorder="1" applyAlignment="1" applyProtection="1">
      <alignment horizontal="center" vertical="center" wrapText="1"/>
    </xf>
    <xf numFmtId="14" fontId="8" fillId="3" borderId="2" xfId="50" applyNumberFormat="1" applyFont="1" applyFill="1" applyBorder="1" applyAlignment="1" applyProtection="1">
      <alignment horizontal="center" vertical="center" wrapText="1"/>
    </xf>
    <xf numFmtId="176" fontId="8" fillId="3" borderId="2" xfId="50" applyNumberFormat="1" applyFont="1" applyFill="1" applyBorder="1" applyAlignment="1" applyProtection="1">
      <alignment horizontal="center" vertical="center" shrinkToFit="1"/>
    </xf>
    <xf numFmtId="179" fontId="9" fillId="3" borderId="2" xfId="50" applyNumberFormat="1" applyFont="1" applyFill="1" applyBorder="1" applyAlignment="1" applyProtection="1">
      <alignment horizontal="center" vertical="center" shrinkToFit="1"/>
    </xf>
    <xf numFmtId="9" fontId="8" fillId="3" borderId="2" xfId="50" applyNumberFormat="1" applyFont="1" applyFill="1" applyBorder="1" applyAlignment="1" applyProtection="1">
      <alignment horizontal="center" vertical="center" shrinkToFit="1"/>
    </xf>
    <xf numFmtId="0" fontId="8" fillId="3" borderId="8" xfId="50" applyFont="1" applyFill="1" applyBorder="1" applyAlignment="1" applyProtection="1">
      <alignment horizontal="center" vertical="center"/>
    </xf>
    <xf numFmtId="176" fontId="8" fillId="3" borderId="2" xfId="50" applyNumberFormat="1" applyFont="1" applyFill="1" applyBorder="1" applyAlignment="1" applyProtection="1">
      <alignment horizontal="center" vertical="center" wrapText="1" shrinkToFit="1"/>
    </xf>
    <xf numFmtId="0" fontId="8" fillId="3" borderId="9" xfId="50" applyFont="1" applyFill="1" applyBorder="1" applyAlignment="1" applyProtection="1">
      <alignment horizontal="center" vertical="center"/>
    </xf>
    <xf numFmtId="177" fontId="8" fillId="3" borderId="7" xfId="50" applyNumberFormat="1" applyFont="1" applyFill="1" applyBorder="1" applyAlignment="1" applyProtection="1">
      <alignment horizontal="center" vertical="center" shrinkToFit="1"/>
    </xf>
    <xf numFmtId="9" fontId="8" fillId="3" borderId="2" xfId="11" applyFont="1" applyFill="1" applyBorder="1" applyAlignment="1" applyProtection="1">
      <alignment horizontal="center" vertical="center" shrinkToFit="1"/>
    </xf>
    <xf numFmtId="177" fontId="8" fillId="3" borderId="10" xfId="50" applyNumberFormat="1" applyFont="1" applyFill="1" applyBorder="1" applyAlignment="1" applyProtection="1">
      <alignment horizontal="center" vertical="center" shrinkToFit="1"/>
    </xf>
    <xf numFmtId="14" fontId="8" fillId="3" borderId="0" xfId="50" applyNumberFormat="1" applyFont="1" applyFill="1" applyAlignment="1" applyProtection="1">
      <alignment horizontal="center" vertical="center"/>
    </xf>
    <xf numFmtId="9" fontId="8" fillId="3" borderId="2" xfId="11" applyNumberFormat="1" applyFont="1" applyFill="1" applyBorder="1" applyAlignment="1" applyProtection="1">
      <alignment horizontal="center" vertical="center" shrinkToFit="1"/>
    </xf>
    <xf numFmtId="0" fontId="8" fillId="3" borderId="2" xfId="50" applyFont="1" applyFill="1" applyBorder="1" applyAlignment="1" applyProtection="1">
      <alignment horizontal="center" vertical="center"/>
    </xf>
    <xf numFmtId="0" fontId="8" fillId="3" borderId="2" xfId="50" applyFont="1" applyFill="1" applyBorder="1" applyAlignment="1" applyProtection="1">
      <alignment vertical="center"/>
    </xf>
    <xf numFmtId="177" fontId="8" fillId="3" borderId="4" xfId="50" applyNumberFormat="1" applyFont="1" applyFill="1" applyBorder="1" applyAlignment="1" applyProtection="1">
      <alignment vertical="center" shrinkToFit="1"/>
    </xf>
    <xf numFmtId="176" fontId="8" fillId="3" borderId="2" xfId="50" applyNumberFormat="1" applyFont="1" applyFill="1" applyBorder="1" applyAlignment="1" applyProtection="1">
      <alignment vertical="center" shrinkToFit="1"/>
    </xf>
    <xf numFmtId="0" fontId="2" fillId="3" borderId="2" xfId="50" applyFont="1" applyFill="1" applyBorder="1" applyAlignment="1" applyProtection="1">
      <alignment vertical="center"/>
    </xf>
    <xf numFmtId="177" fontId="2" fillId="3" borderId="4" xfId="50" applyNumberFormat="1" applyFont="1" applyFill="1" applyBorder="1" applyAlignment="1" applyProtection="1">
      <alignment vertical="center" shrinkToFit="1"/>
    </xf>
    <xf numFmtId="14" fontId="2" fillId="3" borderId="2" xfId="50" applyNumberFormat="1" applyFont="1" applyFill="1" applyBorder="1" applyAlignment="1" applyProtection="1">
      <alignment horizontal="center" vertical="center" wrapText="1"/>
    </xf>
    <xf numFmtId="176" fontId="2" fillId="3" borderId="2" xfId="50" applyNumberFormat="1" applyFont="1" applyFill="1" applyBorder="1" applyAlignment="1" applyProtection="1">
      <alignment vertical="center" shrinkToFit="1"/>
    </xf>
    <xf numFmtId="0" fontId="4" fillId="3" borderId="2" xfId="50" applyFont="1" applyFill="1" applyBorder="1" applyAlignment="1" applyProtection="1">
      <alignment horizontal="center" vertical="center" wrapText="1"/>
    </xf>
    <xf numFmtId="0" fontId="8" fillId="4" borderId="2" xfId="50" applyFont="1" applyFill="1" applyBorder="1" applyAlignment="1" applyProtection="1">
      <alignment horizontal="center" vertical="center" wrapText="1"/>
    </xf>
    <xf numFmtId="180" fontId="1" fillId="4" borderId="2" xfId="50" applyNumberFormat="1" applyFont="1" applyFill="1" applyBorder="1" applyAlignment="1" applyProtection="1">
      <alignment horizontal="center" vertical="center" shrinkToFit="1"/>
    </xf>
    <xf numFmtId="176" fontId="10" fillId="3" borderId="2" xfId="50" applyNumberFormat="1" applyFont="1" applyFill="1" applyBorder="1" applyAlignment="1" applyProtection="1">
      <alignment horizontal="right" vertical="center" shrinkToFit="1"/>
    </xf>
    <xf numFmtId="176" fontId="11" fillId="3" borderId="3" xfId="50" applyNumberFormat="1" applyFont="1" applyFill="1" applyBorder="1" applyAlignment="1" applyProtection="1">
      <alignment horizontal="center" vertical="center" shrinkToFit="1"/>
    </xf>
    <xf numFmtId="176" fontId="11" fillId="3" borderId="5" xfId="50" applyNumberFormat="1" applyFont="1" applyFill="1" applyBorder="1" applyAlignment="1" applyProtection="1">
      <alignment horizontal="center" vertical="center" shrinkToFit="1"/>
    </xf>
    <xf numFmtId="0" fontId="0" fillId="3" borderId="0" xfId="0" applyFont="1" applyFill="1">
      <alignment vertical="center"/>
    </xf>
    <xf numFmtId="0" fontId="5" fillId="2" borderId="5" xfId="50" applyFont="1" applyFill="1" applyBorder="1" applyAlignment="1" applyProtection="1">
      <alignment horizontal="center" vertical="center" shrinkToFit="1"/>
    </xf>
    <xf numFmtId="0" fontId="5" fillId="2" borderId="4" xfId="50" applyFont="1" applyFill="1" applyBorder="1" applyAlignment="1" applyProtection="1">
      <alignment horizontal="center" vertical="center" shrinkToFit="1"/>
    </xf>
    <xf numFmtId="0" fontId="4" fillId="2" borderId="2" xfId="50" applyFont="1" applyFill="1" applyBorder="1" applyAlignment="1" applyProtection="1">
      <alignment horizontal="center" vertical="center"/>
    </xf>
    <xf numFmtId="0" fontId="4" fillId="2" borderId="2" xfId="50" applyNumberFormat="1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center" vertical="center" wrapText="1"/>
    </xf>
    <xf numFmtId="176" fontId="4" fillId="4" borderId="3" xfId="50" applyNumberFormat="1" applyFont="1" applyFill="1" applyBorder="1" applyAlignment="1" applyProtection="1">
      <alignment horizontal="center" vertical="center" wrapText="1"/>
    </xf>
    <xf numFmtId="176" fontId="4" fillId="2" borderId="3" xfId="50" applyNumberFormat="1" applyFont="1" applyFill="1" applyBorder="1" applyAlignment="1" applyProtection="1">
      <alignment horizontal="center" vertical="center" wrapText="1"/>
    </xf>
    <xf numFmtId="176" fontId="4" fillId="2" borderId="2" xfId="50" applyNumberFormat="1" applyFont="1" applyFill="1" applyBorder="1" applyAlignment="1" applyProtection="1">
      <alignment horizontal="center" vertical="center" shrinkToFit="1"/>
    </xf>
    <xf numFmtId="176" fontId="4" fillId="3" borderId="2" xfId="50" applyNumberFormat="1" applyFont="1" applyFill="1" applyBorder="1" applyAlignment="1" applyProtection="1">
      <alignment horizontal="center" vertical="center" wrapText="1"/>
    </xf>
    <xf numFmtId="176" fontId="1" fillId="3" borderId="2" xfId="50" applyNumberFormat="1" applyFont="1" applyFill="1" applyBorder="1" applyAlignment="1" applyProtection="1">
      <alignment horizontal="center" vertical="center" wrapText="1"/>
    </xf>
    <xf numFmtId="176" fontId="12" fillId="3" borderId="2" xfId="50" applyNumberFormat="1" applyFont="1" applyFill="1" applyBorder="1" applyAlignment="1" applyProtection="1">
      <alignment horizontal="center" vertical="center" wrapText="1"/>
    </xf>
    <xf numFmtId="176" fontId="8" fillId="3" borderId="6" xfId="50" applyNumberFormat="1" applyFont="1" applyFill="1" applyBorder="1" applyAlignment="1" applyProtection="1">
      <alignment horizontal="center" vertical="center" shrinkToFit="1"/>
    </xf>
    <xf numFmtId="176" fontId="8" fillId="3" borderId="9" xfId="50" applyNumberFormat="1" applyFont="1" applyFill="1" applyBorder="1" applyAlignment="1" applyProtection="1">
      <alignment horizontal="center" vertical="center" shrinkToFit="1"/>
    </xf>
    <xf numFmtId="0" fontId="8" fillId="3" borderId="0" xfId="50" applyFont="1" applyFill="1" applyAlignment="1" applyProtection="1">
      <alignment horizontal="center" vertical="center"/>
    </xf>
    <xf numFmtId="176" fontId="8" fillId="3" borderId="8" xfId="50" applyNumberFormat="1" applyFont="1" applyFill="1" applyBorder="1" applyAlignment="1" applyProtection="1">
      <alignment horizontal="center" vertical="center" shrinkToFit="1"/>
    </xf>
    <xf numFmtId="176" fontId="13" fillId="3" borderId="2" xfId="50" applyNumberFormat="1" applyFont="1" applyFill="1" applyBorder="1" applyAlignment="1" applyProtection="1">
      <alignment horizontal="center" vertical="center" wrapText="1"/>
    </xf>
    <xf numFmtId="176" fontId="13" fillId="3" borderId="6" xfId="50" applyNumberFormat="1" applyFont="1" applyFill="1" applyBorder="1" applyAlignment="1" applyProtection="1">
      <alignment horizontal="center" vertical="center" wrapText="1"/>
    </xf>
    <xf numFmtId="176" fontId="10" fillId="4" borderId="2" xfId="50" applyNumberFormat="1" applyFont="1" applyFill="1" applyBorder="1" applyAlignment="1" applyProtection="1">
      <alignment horizontal="center" vertical="center" shrinkToFit="1"/>
    </xf>
    <xf numFmtId="176" fontId="10" fillId="3" borderId="2" xfId="50" applyNumberFormat="1" applyFont="1" applyFill="1" applyBorder="1" applyAlignment="1" applyProtection="1">
      <alignment horizontal="center" vertical="center" shrinkToFit="1"/>
    </xf>
    <xf numFmtId="176" fontId="4" fillId="4" borderId="2" xfId="50" applyNumberFormat="1" applyFont="1" applyFill="1" applyBorder="1" applyAlignment="1" applyProtection="1">
      <alignment horizontal="center" vertical="center" wrapText="1"/>
    </xf>
    <xf numFmtId="176" fontId="4" fillId="3" borderId="6" xfId="50" applyNumberFormat="1" applyFont="1" applyFill="1" applyBorder="1" applyAlignment="1" applyProtection="1">
      <alignment horizontal="center" vertical="center" wrapText="1"/>
    </xf>
    <xf numFmtId="176" fontId="11" fillId="3" borderId="4" xfId="50" applyNumberFormat="1" applyFont="1" applyFill="1" applyBorder="1" applyAlignment="1" applyProtection="1">
      <alignment horizontal="center" vertical="center" shrinkToFit="1"/>
    </xf>
    <xf numFmtId="0" fontId="4" fillId="3" borderId="11" xfId="50" applyFont="1" applyFill="1" applyBorder="1" applyAlignment="1" applyProtection="1">
      <alignment horizontal="center" vertical="center" wrapText="1"/>
    </xf>
    <xf numFmtId="0" fontId="4" fillId="3" borderId="12" xfId="50" applyFont="1" applyFill="1" applyBorder="1" applyAlignment="1" applyProtection="1">
      <alignment horizontal="center" vertical="center" wrapText="1"/>
    </xf>
    <xf numFmtId="0" fontId="4" fillId="3" borderId="3" xfId="50" applyFont="1" applyFill="1" applyBorder="1" applyAlignment="1" applyProtection="1">
      <alignment horizontal="center" vertical="center" wrapText="1"/>
    </xf>
    <xf numFmtId="176" fontId="11" fillId="3" borderId="2" xfId="50" applyNumberFormat="1" applyFont="1" applyFill="1" applyBorder="1" applyAlignment="1" applyProtection="1">
      <alignment horizontal="center" vertical="center" shrinkToFit="1"/>
    </xf>
    <xf numFmtId="0" fontId="4" fillId="3" borderId="13" xfId="50" applyFont="1" applyFill="1" applyBorder="1" applyAlignment="1" applyProtection="1">
      <alignment horizontal="center" vertical="center" wrapText="1"/>
    </xf>
    <xf numFmtId="0" fontId="4" fillId="3" borderId="1" xfId="50" applyFont="1" applyFill="1" applyBorder="1" applyAlignment="1" applyProtection="1">
      <alignment horizontal="center" vertical="center" wrapText="1"/>
    </xf>
    <xf numFmtId="0" fontId="11" fillId="3" borderId="2" xfId="50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6" fillId="2" borderId="5" xfId="50" applyFont="1" applyFill="1" applyBorder="1" applyAlignment="1" applyProtection="1">
      <alignment horizontal="center" vertical="center" wrapText="1"/>
    </xf>
    <xf numFmtId="0" fontId="6" fillId="2" borderId="4" xfId="50" applyFont="1" applyFill="1" applyBorder="1" applyAlignment="1" applyProtection="1">
      <alignment horizontal="center" vertical="center" wrapText="1"/>
    </xf>
    <xf numFmtId="176" fontId="5" fillId="2" borderId="2" xfId="50" applyNumberFormat="1" applyFont="1" applyFill="1" applyBorder="1" applyAlignment="1" applyProtection="1">
      <alignment horizontal="center" vertical="center" wrapText="1"/>
    </xf>
    <xf numFmtId="176" fontId="6" fillId="2" borderId="2" xfId="50" applyNumberFormat="1" applyFont="1" applyFill="1" applyBorder="1" applyAlignment="1" applyProtection="1">
      <alignment horizontal="center" vertical="center" wrapText="1"/>
    </xf>
    <xf numFmtId="176" fontId="4" fillId="4" borderId="5" xfId="50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/>
    </xf>
    <xf numFmtId="176" fontId="4" fillId="2" borderId="5" xfId="50" applyNumberFormat="1" applyFont="1" applyFill="1" applyBorder="1" applyAlignment="1" applyProtection="1">
      <alignment horizontal="center" vertical="center" wrapText="1"/>
    </xf>
    <xf numFmtId="9" fontId="1" fillId="3" borderId="2" xfId="19" applyFont="1" applyFill="1" applyBorder="1" applyAlignment="1" applyProtection="1">
      <alignment horizontal="center" vertical="center" wrapText="1"/>
    </xf>
    <xf numFmtId="9" fontId="8" fillId="3" borderId="2" xfId="19" applyFont="1" applyFill="1" applyBorder="1" applyAlignment="1" applyProtection="1">
      <alignment horizontal="center" vertical="center" wrapText="1"/>
    </xf>
    <xf numFmtId="176" fontId="2" fillId="3" borderId="2" xfId="50" applyNumberFormat="1" applyFont="1" applyFill="1" applyBorder="1" applyAlignment="1" applyProtection="1">
      <alignment horizontal="center" vertical="center" shrinkToFit="1"/>
    </xf>
    <xf numFmtId="176" fontId="8" fillId="3" borderId="2" xfId="50" applyNumberFormat="1" applyFont="1" applyFill="1" applyBorder="1" applyAlignment="1" applyProtection="1">
      <alignment horizontal="right" vertical="center" shrinkToFit="1"/>
    </xf>
    <xf numFmtId="9" fontId="2" fillId="3" borderId="6" xfId="19" applyFont="1" applyFill="1" applyBorder="1" applyAlignment="1" applyProtection="1">
      <alignment horizontal="center" vertical="center" wrapText="1"/>
    </xf>
    <xf numFmtId="176" fontId="2" fillId="3" borderId="6" xfId="50" applyNumberFormat="1" applyFont="1" applyFill="1" applyBorder="1" applyAlignment="1" applyProtection="1">
      <alignment horizontal="right" vertical="center" shrinkToFit="1"/>
    </xf>
    <xf numFmtId="176" fontId="2" fillId="3" borderId="6" xfId="50" applyNumberFormat="1" applyFont="1" applyFill="1" applyBorder="1" applyAlignment="1" applyProtection="1">
      <alignment horizontal="center" vertical="center" shrinkToFit="1"/>
    </xf>
    <xf numFmtId="176" fontId="1" fillId="3" borderId="6" xfId="50" applyNumberFormat="1" applyFont="1" applyFill="1" applyBorder="1" applyAlignment="1" applyProtection="1">
      <alignment horizontal="right" vertical="center" shrinkToFit="1"/>
    </xf>
    <xf numFmtId="0" fontId="1" fillId="3" borderId="6" xfId="50" applyFont="1" applyFill="1" applyBorder="1" applyAlignment="1" applyProtection="1">
      <alignment horizontal="center" vertical="center" shrinkToFit="1"/>
    </xf>
    <xf numFmtId="176" fontId="1" fillId="3" borderId="6" xfId="50" applyNumberFormat="1" applyFont="1" applyFill="1" applyBorder="1" applyAlignment="1" applyProtection="1">
      <alignment horizontal="center" vertical="center"/>
    </xf>
    <xf numFmtId="176" fontId="10" fillId="4" borderId="6" xfId="50" applyNumberFormat="1" applyFont="1" applyFill="1" applyBorder="1" applyAlignment="1" applyProtection="1">
      <alignment horizontal="center" vertical="center" shrinkToFit="1"/>
    </xf>
    <xf numFmtId="176" fontId="10" fillId="3" borderId="6" xfId="50" applyNumberFormat="1" applyFont="1" applyFill="1" applyBorder="1" applyAlignment="1" applyProtection="1">
      <alignment horizontal="right" vertical="center" shrinkToFit="1"/>
    </xf>
    <xf numFmtId="0" fontId="2" fillId="3" borderId="9" xfId="50" applyFont="1" applyFill="1" applyBorder="1" applyAlignment="1" applyProtection="1">
      <alignment horizontal="center" vertical="center"/>
    </xf>
    <xf numFmtId="14" fontId="2" fillId="3" borderId="0" xfId="50" applyNumberFormat="1" applyFont="1" applyFill="1" applyAlignment="1" applyProtection="1">
      <alignment horizontal="center" vertical="center"/>
    </xf>
    <xf numFmtId="0" fontId="2" fillId="3" borderId="2" xfId="50" applyFont="1" applyFill="1" applyBorder="1" applyAlignment="1" applyProtection="1">
      <alignment horizontal="center" vertical="center" wrapText="1"/>
    </xf>
    <xf numFmtId="9" fontId="2" fillId="3" borderId="2" xfId="11" applyNumberFormat="1" applyFont="1" applyFill="1" applyBorder="1" applyAlignment="1" applyProtection="1">
      <alignment horizontal="center" vertical="center" shrinkToFit="1"/>
    </xf>
    <xf numFmtId="177" fontId="2" fillId="3" borderId="10" xfId="50" applyNumberFormat="1" applyFont="1" applyFill="1" applyBorder="1" applyAlignment="1" applyProtection="1">
      <alignment horizontal="center" vertical="center" shrinkToFit="1"/>
    </xf>
    <xf numFmtId="0" fontId="2" fillId="3" borderId="2" xfId="50" applyFont="1" applyFill="1" applyBorder="1" applyAlignment="1" applyProtection="1">
      <alignment horizontal="center" vertical="center"/>
    </xf>
    <xf numFmtId="177" fontId="2" fillId="3" borderId="4" xfId="50" applyNumberFormat="1" applyFont="1" applyFill="1" applyBorder="1" applyAlignment="1" applyProtection="1">
      <alignment horizontal="center" vertical="center" shrinkToFit="1"/>
    </xf>
    <xf numFmtId="179" fontId="14" fillId="3" borderId="2" xfId="50" applyNumberFormat="1" applyFont="1" applyFill="1" applyBorder="1" applyAlignment="1" applyProtection="1">
      <alignment horizontal="center" vertical="center" shrinkToFit="1"/>
    </xf>
    <xf numFmtId="0" fontId="1" fillId="3" borderId="2" xfId="50" applyFont="1" applyFill="1" applyBorder="1" applyAlignment="1" applyProtection="1">
      <alignment vertical="center"/>
    </xf>
    <xf numFmtId="177" fontId="1" fillId="3" borderId="4" xfId="50" applyNumberFormat="1" applyFont="1" applyFill="1" applyBorder="1" applyAlignment="1" applyProtection="1">
      <alignment vertical="center" shrinkToFit="1"/>
    </xf>
    <xf numFmtId="176" fontId="2" fillId="3" borderId="9" xfId="50" applyNumberFormat="1" applyFont="1" applyFill="1" applyBorder="1" applyAlignment="1" applyProtection="1">
      <alignment horizontal="center" vertical="center" shrinkToFit="1"/>
    </xf>
    <xf numFmtId="176" fontId="2" fillId="3" borderId="6" xfId="50" applyNumberFormat="1" applyFont="1" applyFill="1" applyBorder="1" applyAlignment="1" applyProtection="1">
      <alignment horizontal="center" vertical="center" shrinkToFit="1"/>
    </xf>
    <xf numFmtId="176" fontId="2" fillId="3" borderId="8" xfId="50" applyNumberFormat="1" applyFont="1" applyFill="1" applyBorder="1" applyAlignment="1" applyProtection="1">
      <alignment horizontal="center" vertical="center" shrinkToFit="1"/>
    </xf>
    <xf numFmtId="9" fontId="2" fillId="3" borderId="2" xfId="19" applyFont="1" applyFill="1" applyBorder="1" applyAlignment="1" applyProtection="1">
      <alignment horizontal="center" vertical="center" wrapText="1"/>
    </xf>
    <xf numFmtId="179" fontId="15" fillId="3" borderId="2" xfId="50" applyNumberFormat="1" applyFont="1" applyFill="1" applyBorder="1" applyAlignment="1" applyProtection="1">
      <alignment horizontal="center" vertical="center" wrapText="1" shrinkToFit="1"/>
    </xf>
    <xf numFmtId="0" fontId="2" fillId="3" borderId="6" xfId="50" applyFont="1" applyFill="1" applyBorder="1" applyAlignment="1" applyProtection="1">
      <alignment horizontal="center" vertical="center"/>
    </xf>
    <xf numFmtId="9" fontId="2" fillId="3" borderId="2" xfId="50" applyNumberFormat="1" applyFont="1" applyFill="1" applyBorder="1" applyAlignment="1" applyProtection="1">
      <alignment horizontal="center" vertical="center" shrinkToFit="1"/>
    </xf>
    <xf numFmtId="0" fontId="2" fillId="3" borderId="8" xfId="50" applyFont="1" applyFill="1" applyBorder="1" applyAlignment="1" applyProtection="1">
      <alignment horizontal="center" vertical="center"/>
    </xf>
    <xf numFmtId="176" fontId="2" fillId="3" borderId="2" xfId="50" applyNumberFormat="1" applyFont="1" applyFill="1" applyBorder="1" applyAlignment="1" applyProtection="1">
      <alignment horizontal="center" vertical="center" wrapText="1" shrinkToFit="1"/>
    </xf>
    <xf numFmtId="179" fontId="16" fillId="3" borderId="2" xfId="50" applyNumberFormat="1" applyFont="1" applyFill="1" applyBorder="1" applyAlignment="1" applyProtection="1">
      <alignment horizontal="center" vertical="center" wrapText="1" shrinkToFit="1"/>
    </xf>
    <xf numFmtId="177" fontId="2" fillId="3" borderId="7" xfId="50" applyNumberFormat="1" applyFont="1" applyFill="1" applyBorder="1" applyAlignment="1" applyProtection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4" Type="http://schemas.openxmlformats.org/officeDocument/2006/relationships/image" Target="../media/image7.png"/><Relationship Id="rId3" Type="http://schemas.openxmlformats.org/officeDocument/2006/relationships/image" Target="../media/image6.jpeg"/><Relationship Id="rId2" Type="http://schemas.openxmlformats.org/officeDocument/2006/relationships/image" Target="../media/image5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6" Type="http://schemas.openxmlformats.org/officeDocument/2006/relationships/image" Target="../media/image9.jpeg"/><Relationship Id="rId5" Type="http://schemas.openxmlformats.org/officeDocument/2006/relationships/image" Target="../media/image8.png"/><Relationship Id="rId4" Type="http://schemas.openxmlformats.org/officeDocument/2006/relationships/image" Target="../media/image6.jpeg"/><Relationship Id="rId3" Type="http://schemas.openxmlformats.org/officeDocument/2006/relationships/image" Target="../media/image5.png"/><Relationship Id="rId2" Type="http://schemas.openxmlformats.org/officeDocument/2006/relationships/image" Target="../media/image7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6" Type="http://schemas.openxmlformats.org/officeDocument/2006/relationships/image" Target="../media/image9.jpeg"/><Relationship Id="rId5" Type="http://schemas.openxmlformats.org/officeDocument/2006/relationships/image" Target="../media/image8.png"/><Relationship Id="rId4" Type="http://schemas.openxmlformats.org/officeDocument/2006/relationships/image" Target="../media/image6.jpeg"/><Relationship Id="rId3" Type="http://schemas.openxmlformats.org/officeDocument/2006/relationships/image" Target="../media/image5.png"/><Relationship Id="rId2" Type="http://schemas.openxmlformats.org/officeDocument/2006/relationships/image" Target="../media/image7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20</xdr:col>
      <xdr:colOff>427990</xdr:colOff>
      <xdr:row>4</xdr:row>
      <xdr:rowOff>60960</xdr:rowOff>
    </xdr:from>
    <xdr:to>
      <xdr:col>29</xdr:col>
      <xdr:colOff>13335</xdr:colOff>
      <xdr:row>15</xdr:row>
      <xdr:rowOff>118745</xdr:rowOff>
    </xdr:to>
    <xdr:pic>
      <xdr:nvPicPr>
        <xdr:cNvPr id="2" name="图片 1" descr="9@TVN@7BEWJC$PNHO1U~X[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053925" y="1440180"/>
          <a:ext cx="5757545" cy="3358515"/>
        </a:xfrm>
        <a:prstGeom prst="rect">
          <a:avLst/>
        </a:prstGeom>
      </xdr:spPr>
    </xdr:pic>
    <xdr:clientData/>
  </xdr:twoCellAnchor>
  <xdr:twoCellAnchor editAs="oneCell">
    <xdr:from>
      <xdr:col>7</xdr:col>
      <xdr:colOff>184785</xdr:colOff>
      <xdr:row>13</xdr:row>
      <xdr:rowOff>20320</xdr:rowOff>
    </xdr:from>
    <xdr:to>
      <xdr:col>9</xdr:col>
      <xdr:colOff>936625</xdr:colOff>
      <xdr:row>14</xdr:row>
      <xdr:rowOff>213360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98610" y="4127500"/>
          <a:ext cx="2225040" cy="448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360680</xdr:colOff>
      <xdr:row>9</xdr:row>
      <xdr:rowOff>276860</xdr:rowOff>
    </xdr:from>
    <xdr:to>
      <xdr:col>28</xdr:col>
      <xdr:colOff>497840</xdr:colOff>
      <xdr:row>21</xdr:row>
      <xdr:rowOff>86360</xdr:rowOff>
    </xdr:to>
    <xdr:pic>
      <xdr:nvPicPr>
        <xdr:cNvPr id="4" name="图片 3" descr="ecd7a77e672d599e512f5c5b933ddf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16200000">
          <a:off x="26282650" y="2032635"/>
          <a:ext cx="3031490" cy="5623560"/>
        </a:xfrm>
        <a:prstGeom prst="rect">
          <a:avLst/>
        </a:prstGeom>
      </xdr:spPr>
    </xdr:pic>
    <xdr:clientData/>
  </xdr:twoCellAnchor>
  <xdr:twoCellAnchor editAs="oneCell">
    <xdr:from>
      <xdr:col>7</xdr:col>
      <xdr:colOff>184785</xdr:colOff>
      <xdr:row>14</xdr:row>
      <xdr:rowOff>20320</xdr:rowOff>
    </xdr:from>
    <xdr:to>
      <xdr:col>9</xdr:col>
      <xdr:colOff>936625</xdr:colOff>
      <xdr:row>15</xdr:row>
      <xdr:rowOff>151130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98610" y="4382770"/>
          <a:ext cx="2225040" cy="448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269875</xdr:colOff>
      <xdr:row>16</xdr:row>
      <xdr:rowOff>33020</xdr:rowOff>
    </xdr:from>
    <xdr:to>
      <xdr:col>29</xdr:col>
      <xdr:colOff>90805</xdr:colOff>
      <xdr:row>27</xdr:row>
      <xdr:rowOff>370840</xdr:rowOff>
    </xdr:to>
    <xdr:pic>
      <xdr:nvPicPr>
        <xdr:cNvPr id="6" name="图片 5" descr="0DZHQF7H7GIH%]$V{U(T3C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4895810" y="5030470"/>
          <a:ext cx="5993130" cy="34086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20</xdr:col>
      <xdr:colOff>427990</xdr:colOff>
      <xdr:row>4</xdr:row>
      <xdr:rowOff>60960</xdr:rowOff>
    </xdr:from>
    <xdr:to>
      <xdr:col>29</xdr:col>
      <xdr:colOff>13335</xdr:colOff>
      <xdr:row>15</xdr:row>
      <xdr:rowOff>118745</xdr:rowOff>
    </xdr:to>
    <xdr:pic>
      <xdr:nvPicPr>
        <xdr:cNvPr id="2" name="图片 1" descr="9@TVN@7BEWJC$PNHO1U~X[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053925" y="1440180"/>
          <a:ext cx="5757545" cy="3358515"/>
        </a:xfrm>
        <a:prstGeom prst="rect">
          <a:avLst/>
        </a:prstGeom>
      </xdr:spPr>
    </xdr:pic>
    <xdr:clientData/>
  </xdr:twoCellAnchor>
  <xdr:twoCellAnchor editAs="oneCell">
    <xdr:from>
      <xdr:col>6</xdr:col>
      <xdr:colOff>1817370</xdr:colOff>
      <xdr:row>13</xdr:row>
      <xdr:rowOff>19050</xdr:rowOff>
    </xdr:from>
    <xdr:to>
      <xdr:col>9</xdr:col>
      <xdr:colOff>936625</xdr:colOff>
      <xdr:row>14</xdr:row>
      <xdr:rowOff>285750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640445" y="4126230"/>
          <a:ext cx="2783205" cy="521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360680</xdr:colOff>
      <xdr:row>9</xdr:row>
      <xdr:rowOff>276860</xdr:rowOff>
    </xdr:from>
    <xdr:to>
      <xdr:col>28</xdr:col>
      <xdr:colOff>497840</xdr:colOff>
      <xdr:row>21</xdr:row>
      <xdr:rowOff>86360</xdr:rowOff>
    </xdr:to>
    <xdr:pic>
      <xdr:nvPicPr>
        <xdr:cNvPr id="4" name="图片 3" descr="ecd7a77e672d599e512f5c5b933ddf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16200000">
          <a:off x="26282650" y="2032635"/>
          <a:ext cx="3031490" cy="5623560"/>
        </a:xfrm>
        <a:prstGeom prst="rect">
          <a:avLst/>
        </a:prstGeom>
      </xdr:spPr>
    </xdr:pic>
    <xdr:clientData/>
  </xdr:twoCellAnchor>
  <xdr:twoCellAnchor editAs="oneCell">
    <xdr:from>
      <xdr:col>7</xdr:col>
      <xdr:colOff>179070</xdr:colOff>
      <xdr:row>14</xdr:row>
      <xdr:rowOff>20320</xdr:rowOff>
    </xdr:from>
    <xdr:to>
      <xdr:col>9</xdr:col>
      <xdr:colOff>936625</xdr:colOff>
      <xdr:row>15</xdr:row>
      <xdr:rowOff>151765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92895" y="4382770"/>
          <a:ext cx="2230755" cy="448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269875</xdr:colOff>
      <xdr:row>16</xdr:row>
      <xdr:rowOff>33020</xdr:rowOff>
    </xdr:from>
    <xdr:to>
      <xdr:col>29</xdr:col>
      <xdr:colOff>90805</xdr:colOff>
      <xdr:row>29</xdr:row>
      <xdr:rowOff>60960</xdr:rowOff>
    </xdr:to>
    <xdr:pic>
      <xdr:nvPicPr>
        <xdr:cNvPr id="6" name="图片 5" descr="0DZHQF7H7GIH%]$V{U(T3C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4895810" y="5030470"/>
          <a:ext cx="5993130" cy="34086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1817370</xdr:colOff>
      <xdr:row>13</xdr:row>
      <xdr:rowOff>19050</xdr:rowOff>
    </xdr:from>
    <xdr:to>
      <xdr:col>9</xdr:col>
      <xdr:colOff>936625</xdr:colOff>
      <xdr:row>14</xdr:row>
      <xdr:rowOff>285750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40445" y="4126230"/>
          <a:ext cx="2783205" cy="521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179070</xdr:colOff>
      <xdr:row>14</xdr:row>
      <xdr:rowOff>20320</xdr:rowOff>
    </xdr:from>
    <xdr:to>
      <xdr:col>9</xdr:col>
      <xdr:colOff>936625</xdr:colOff>
      <xdr:row>15</xdr:row>
      <xdr:rowOff>151765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92895" y="4382770"/>
          <a:ext cx="2230755" cy="448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42545</xdr:colOff>
      <xdr:row>19</xdr:row>
      <xdr:rowOff>156845</xdr:rowOff>
    </xdr:from>
    <xdr:to>
      <xdr:col>28</xdr:col>
      <xdr:colOff>276860</xdr:colOff>
      <xdr:row>31</xdr:row>
      <xdr:rowOff>248285</xdr:rowOff>
    </xdr:to>
    <xdr:pic>
      <xdr:nvPicPr>
        <xdr:cNvPr id="7" name="图片 6" descr="Z(Y%QM}[Y[8(OEKMBY1H10L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668480" y="5920105"/>
          <a:ext cx="5720715" cy="3216910"/>
        </a:xfrm>
        <a:prstGeom prst="rect">
          <a:avLst/>
        </a:prstGeom>
      </xdr:spPr>
    </xdr:pic>
    <xdr:clientData/>
  </xdr:twoCellAnchor>
  <xdr:twoCellAnchor editAs="oneCell">
    <xdr:from>
      <xdr:col>20</xdr:col>
      <xdr:colOff>436562</xdr:colOff>
      <xdr:row>34</xdr:row>
      <xdr:rowOff>14922</xdr:rowOff>
    </xdr:from>
    <xdr:to>
      <xdr:col>28</xdr:col>
      <xdr:colOff>397827</xdr:colOff>
      <xdr:row>46</xdr:row>
      <xdr:rowOff>1587</xdr:rowOff>
    </xdr:to>
    <xdr:pic>
      <xdr:nvPicPr>
        <xdr:cNvPr id="8" name="图片 7" descr="5c9c5ad5751b6f620455d4032bfc9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16200000">
          <a:off x="26356945" y="8374380"/>
          <a:ext cx="2858135" cy="5447665"/>
        </a:xfrm>
        <a:prstGeom prst="rect">
          <a:avLst/>
        </a:prstGeom>
      </xdr:spPr>
    </xdr:pic>
    <xdr:clientData/>
  </xdr:twoCellAnchor>
  <xdr:twoCellAnchor editAs="oneCell">
    <xdr:from>
      <xdr:col>8</xdr:col>
      <xdr:colOff>266700</xdr:colOff>
      <xdr:row>27</xdr:row>
      <xdr:rowOff>236855</xdr:rowOff>
    </xdr:from>
    <xdr:to>
      <xdr:col>9</xdr:col>
      <xdr:colOff>803275</xdr:colOff>
      <xdr:row>30</xdr:row>
      <xdr:rowOff>62865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827895" y="8104505"/>
          <a:ext cx="1462405" cy="5918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685800</xdr:colOff>
      <xdr:row>13</xdr:row>
      <xdr:rowOff>19050</xdr:rowOff>
    </xdr:from>
    <xdr:to>
      <xdr:col>8</xdr:col>
      <xdr:colOff>730885</xdr:colOff>
      <xdr:row>14</xdr:row>
      <xdr:rowOff>285750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08875" y="4126230"/>
          <a:ext cx="2783205" cy="521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179070</xdr:colOff>
      <xdr:row>14</xdr:row>
      <xdr:rowOff>20320</xdr:rowOff>
    </xdr:from>
    <xdr:to>
      <xdr:col>9</xdr:col>
      <xdr:colOff>936625</xdr:colOff>
      <xdr:row>15</xdr:row>
      <xdr:rowOff>151765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92895" y="4382770"/>
          <a:ext cx="2230755" cy="448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27</xdr:row>
      <xdr:rowOff>180975</xdr:rowOff>
    </xdr:from>
    <xdr:to>
      <xdr:col>9</xdr:col>
      <xdr:colOff>727075</xdr:colOff>
      <xdr:row>30</xdr:row>
      <xdr:rowOff>6985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51695" y="8048625"/>
          <a:ext cx="1462405" cy="591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1817370</xdr:colOff>
      <xdr:row>13</xdr:row>
      <xdr:rowOff>19050</xdr:rowOff>
    </xdr:from>
    <xdr:to>
      <xdr:col>9</xdr:col>
      <xdr:colOff>936625</xdr:colOff>
      <xdr:row>14</xdr:row>
      <xdr:rowOff>285750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40445" y="4126230"/>
          <a:ext cx="2783205" cy="521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179070</xdr:colOff>
      <xdr:row>14</xdr:row>
      <xdr:rowOff>20320</xdr:rowOff>
    </xdr:from>
    <xdr:to>
      <xdr:col>9</xdr:col>
      <xdr:colOff>936625</xdr:colOff>
      <xdr:row>15</xdr:row>
      <xdr:rowOff>151765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92895" y="4382770"/>
          <a:ext cx="2230755" cy="448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42545</xdr:colOff>
      <xdr:row>19</xdr:row>
      <xdr:rowOff>156845</xdr:rowOff>
    </xdr:from>
    <xdr:to>
      <xdr:col>28</xdr:col>
      <xdr:colOff>276860</xdr:colOff>
      <xdr:row>31</xdr:row>
      <xdr:rowOff>248285</xdr:rowOff>
    </xdr:to>
    <xdr:pic>
      <xdr:nvPicPr>
        <xdr:cNvPr id="7" name="图片 6" descr="Z(Y%QM}[Y[8(OEKMBY1H10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668480" y="5920105"/>
          <a:ext cx="5720715" cy="3216910"/>
        </a:xfrm>
        <a:prstGeom prst="rect">
          <a:avLst/>
        </a:prstGeom>
      </xdr:spPr>
    </xdr:pic>
    <xdr:clientData/>
  </xdr:twoCellAnchor>
  <xdr:twoCellAnchor editAs="oneCell">
    <xdr:from>
      <xdr:col>20</xdr:col>
      <xdr:colOff>436562</xdr:colOff>
      <xdr:row>34</xdr:row>
      <xdr:rowOff>14922</xdr:rowOff>
    </xdr:from>
    <xdr:to>
      <xdr:col>28</xdr:col>
      <xdr:colOff>397827</xdr:colOff>
      <xdr:row>46</xdr:row>
      <xdr:rowOff>1587</xdr:rowOff>
    </xdr:to>
    <xdr:pic>
      <xdr:nvPicPr>
        <xdr:cNvPr id="8" name="图片 7" descr="5c9c5ad5751b6f620455d4032bfc98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16200000">
          <a:off x="26356945" y="8374380"/>
          <a:ext cx="2858135" cy="5447665"/>
        </a:xfrm>
        <a:prstGeom prst="rect">
          <a:avLst/>
        </a:prstGeom>
      </xdr:spPr>
    </xdr:pic>
    <xdr:clientData/>
  </xdr:twoCellAnchor>
  <xdr:twoCellAnchor editAs="oneCell">
    <xdr:from>
      <xdr:col>9</xdr:col>
      <xdr:colOff>666750</xdr:colOff>
      <xdr:row>27</xdr:row>
      <xdr:rowOff>236855</xdr:rowOff>
    </xdr:from>
    <xdr:to>
      <xdr:col>10</xdr:col>
      <xdr:colOff>745490</xdr:colOff>
      <xdr:row>30</xdr:row>
      <xdr:rowOff>62865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153775" y="8104505"/>
          <a:ext cx="1462405" cy="591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136525</xdr:colOff>
      <xdr:row>39</xdr:row>
      <xdr:rowOff>113665</xdr:rowOff>
    </xdr:from>
    <xdr:to>
      <xdr:col>5</xdr:col>
      <xdr:colOff>1311275</xdr:colOff>
      <xdr:row>65</xdr:row>
      <xdr:rowOff>125095</xdr:rowOff>
    </xdr:to>
    <xdr:pic>
      <xdr:nvPicPr>
        <xdr:cNvPr id="10" name="图片 9" descr="NU3B35@US3RO@@[N~SQT_%Q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6525" y="11610975"/>
          <a:ext cx="5747385" cy="3754755"/>
        </a:xfrm>
        <a:prstGeom prst="rect">
          <a:avLst/>
        </a:prstGeom>
      </xdr:spPr>
    </xdr:pic>
    <xdr:clientData/>
  </xdr:twoCellAnchor>
  <xdr:twoCellAnchor editAs="oneCell">
    <xdr:from>
      <xdr:col>5</xdr:col>
      <xdr:colOff>1388745</xdr:colOff>
      <xdr:row>40</xdr:row>
      <xdr:rowOff>0</xdr:rowOff>
    </xdr:from>
    <xdr:to>
      <xdr:col>10</xdr:col>
      <xdr:colOff>622300</xdr:colOff>
      <xdr:row>65</xdr:row>
      <xdr:rowOff>76200</xdr:rowOff>
    </xdr:to>
    <xdr:pic>
      <xdr:nvPicPr>
        <xdr:cNvPr id="11" name="图片 10" descr="19f07f459a4fe03c3a788a7f6e29a8b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961380" y="11640185"/>
          <a:ext cx="6531610" cy="3676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685800</xdr:colOff>
      <xdr:row>13</xdr:row>
      <xdr:rowOff>19050</xdr:rowOff>
    </xdr:from>
    <xdr:to>
      <xdr:col>8</xdr:col>
      <xdr:colOff>730885</xdr:colOff>
      <xdr:row>14</xdr:row>
      <xdr:rowOff>285750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08875" y="4126230"/>
          <a:ext cx="2783205" cy="521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179070</xdr:colOff>
      <xdr:row>14</xdr:row>
      <xdr:rowOff>20320</xdr:rowOff>
    </xdr:from>
    <xdr:to>
      <xdr:col>9</xdr:col>
      <xdr:colOff>936625</xdr:colOff>
      <xdr:row>15</xdr:row>
      <xdr:rowOff>151765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92895" y="4382770"/>
          <a:ext cx="2230755" cy="448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27</xdr:row>
      <xdr:rowOff>180975</xdr:rowOff>
    </xdr:from>
    <xdr:to>
      <xdr:col>9</xdr:col>
      <xdr:colOff>727075</xdr:colOff>
      <xdr:row>30</xdr:row>
      <xdr:rowOff>6985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51695" y="8048625"/>
          <a:ext cx="1462405" cy="591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1817370</xdr:colOff>
      <xdr:row>13</xdr:row>
      <xdr:rowOff>19050</xdr:rowOff>
    </xdr:from>
    <xdr:to>
      <xdr:col>9</xdr:col>
      <xdr:colOff>936625</xdr:colOff>
      <xdr:row>14</xdr:row>
      <xdr:rowOff>285750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40445" y="4126230"/>
          <a:ext cx="2783205" cy="521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179070</xdr:colOff>
      <xdr:row>14</xdr:row>
      <xdr:rowOff>20320</xdr:rowOff>
    </xdr:from>
    <xdr:to>
      <xdr:col>9</xdr:col>
      <xdr:colOff>936625</xdr:colOff>
      <xdr:row>15</xdr:row>
      <xdr:rowOff>151765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92895" y="4382770"/>
          <a:ext cx="2230755" cy="448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42545</xdr:colOff>
      <xdr:row>19</xdr:row>
      <xdr:rowOff>156845</xdr:rowOff>
    </xdr:from>
    <xdr:to>
      <xdr:col>28</xdr:col>
      <xdr:colOff>276860</xdr:colOff>
      <xdr:row>31</xdr:row>
      <xdr:rowOff>248285</xdr:rowOff>
    </xdr:to>
    <xdr:pic>
      <xdr:nvPicPr>
        <xdr:cNvPr id="7" name="图片 6" descr="Z(Y%QM}[Y[8(OEKMBY1H10L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668480" y="5920105"/>
          <a:ext cx="5720715" cy="3216910"/>
        </a:xfrm>
        <a:prstGeom prst="rect">
          <a:avLst/>
        </a:prstGeom>
      </xdr:spPr>
    </xdr:pic>
    <xdr:clientData/>
  </xdr:twoCellAnchor>
  <xdr:twoCellAnchor editAs="oneCell">
    <xdr:from>
      <xdr:col>20</xdr:col>
      <xdr:colOff>436562</xdr:colOff>
      <xdr:row>34</xdr:row>
      <xdr:rowOff>14922</xdr:rowOff>
    </xdr:from>
    <xdr:to>
      <xdr:col>28</xdr:col>
      <xdr:colOff>397827</xdr:colOff>
      <xdr:row>44</xdr:row>
      <xdr:rowOff>68262</xdr:rowOff>
    </xdr:to>
    <xdr:pic>
      <xdr:nvPicPr>
        <xdr:cNvPr id="8" name="图片 7" descr="5c9c5ad5751b6f620455d4032bfc98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16200000">
          <a:off x="26356945" y="8374380"/>
          <a:ext cx="2858135" cy="5447665"/>
        </a:xfrm>
        <a:prstGeom prst="rect">
          <a:avLst/>
        </a:prstGeom>
      </xdr:spPr>
    </xdr:pic>
    <xdr:clientData/>
  </xdr:twoCellAnchor>
  <xdr:twoCellAnchor editAs="oneCell">
    <xdr:from>
      <xdr:col>9</xdr:col>
      <xdr:colOff>666750</xdr:colOff>
      <xdr:row>27</xdr:row>
      <xdr:rowOff>236855</xdr:rowOff>
    </xdr:from>
    <xdr:to>
      <xdr:col>10</xdr:col>
      <xdr:colOff>745490</xdr:colOff>
      <xdr:row>30</xdr:row>
      <xdr:rowOff>62865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153775" y="8104505"/>
          <a:ext cx="1462405" cy="591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136525</xdr:colOff>
      <xdr:row>41</xdr:row>
      <xdr:rowOff>113665</xdr:rowOff>
    </xdr:from>
    <xdr:to>
      <xdr:col>5</xdr:col>
      <xdr:colOff>1311275</xdr:colOff>
      <xdr:row>67</xdr:row>
      <xdr:rowOff>125095</xdr:rowOff>
    </xdr:to>
    <xdr:pic>
      <xdr:nvPicPr>
        <xdr:cNvPr id="10" name="图片 9" descr="NU3B35@US3RO@@[N~SQT_%Q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6525" y="12144375"/>
          <a:ext cx="5747385" cy="3754755"/>
        </a:xfrm>
        <a:prstGeom prst="rect">
          <a:avLst/>
        </a:prstGeom>
      </xdr:spPr>
    </xdr:pic>
    <xdr:clientData/>
  </xdr:twoCellAnchor>
  <xdr:twoCellAnchor editAs="oneCell">
    <xdr:from>
      <xdr:col>5</xdr:col>
      <xdr:colOff>1388745</xdr:colOff>
      <xdr:row>42</xdr:row>
      <xdr:rowOff>0</xdr:rowOff>
    </xdr:from>
    <xdr:to>
      <xdr:col>10</xdr:col>
      <xdr:colOff>622300</xdr:colOff>
      <xdr:row>67</xdr:row>
      <xdr:rowOff>76200</xdr:rowOff>
    </xdr:to>
    <xdr:pic>
      <xdr:nvPicPr>
        <xdr:cNvPr id="11" name="图片 10" descr="19f07f459a4fe03c3a788a7f6e29a8b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961380" y="12173585"/>
          <a:ext cx="6531610" cy="3676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33"/>
  <sheetViews>
    <sheetView zoomScale="85" zoomScaleNormal="85" workbookViewId="0">
      <pane ySplit="7" topLeftCell="A14" activePane="bottomLeft" state="frozen"/>
      <selection/>
      <selection pane="bottomLeft" activeCell="E21" sqref="E21"/>
    </sheetView>
  </sheetViews>
  <sheetFormatPr defaultColWidth="9" defaultRowHeight="11.25"/>
  <cols>
    <col min="1" max="1" width="3.25" style="2" customWidth="1"/>
    <col min="2" max="2" width="9.675" style="6" customWidth="1"/>
    <col min="3" max="3" width="10.75" style="2" customWidth="1"/>
    <col min="4" max="4" width="9.55" style="2" customWidth="1"/>
    <col min="5" max="5" width="26.7833333333333" style="7" customWidth="1"/>
    <col min="6" max="6" width="29.5333333333333" style="7" customWidth="1"/>
    <col min="7" max="7" width="28.75" style="7" customWidth="1"/>
    <col min="8" max="8" width="7.18333333333333" style="7" customWidth="1"/>
    <col min="9" max="9" width="12.15" style="7" customWidth="1"/>
    <col min="10" max="10" width="18.1583333333333" style="7" customWidth="1"/>
    <col min="11" max="11" width="12.8083333333333" style="7" customWidth="1"/>
    <col min="12" max="12" width="9.5" style="7" customWidth="1"/>
    <col min="13" max="13" width="20.775" style="7" customWidth="1"/>
    <col min="14" max="14" width="15.8166666666667" style="7" customWidth="1"/>
    <col min="15" max="15" width="15.025" style="6" customWidth="1"/>
    <col min="16" max="16" width="35.5583333333333" style="7" customWidth="1"/>
    <col min="17" max="17" width="15.025" style="2" customWidth="1"/>
    <col min="18" max="18" width="11" style="7" customWidth="1"/>
    <col min="19" max="19" width="16.0666666666667" style="7" customWidth="1"/>
    <col min="20" max="20" width="15.8166666666667" style="2" customWidth="1"/>
    <col min="21" max="16384" width="9" style="2"/>
  </cols>
  <sheetData>
    <row r="1" s="1" customFormat="1" ht="24.9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27.9" customHeight="1" spans="1:20">
      <c r="A2" s="9" t="s">
        <v>1</v>
      </c>
      <c r="B2" s="9"/>
      <c r="C2" s="10" t="s">
        <v>2</v>
      </c>
      <c r="D2" s="10"/>
      <c r="E2" s="10"/>
      <c r="F2" s="10"/>
      <c r="G2" s="10"/>
      <c r="H2" s="11" t="s">
        <v>3</v>
      </c>
      <c r="I2" s="72"/>
      <c r="J2" s="72" t="s">
        <v>4</v>
      </c>
      <c r="K2" s="72"/>
      <c r="L2" s="72"/>
      <c r="M2" s="73"/>
      <c r="N2" s="74" t="s">
        <v>5</v>
      </c>
      <c r="O2" s="74"/>
      <c r="P2" s="75">
        <v>11300</v>
      </c>
      <c r="Q2" s="80" t="s">
        <v>6</v>
      </c>
      <c r="R2" s="80"/>
      <c r="S2" s="102" t="s">
        <v>7</v>
      </c>
      <c r="T2" s="102"/>
    </row>
    <row r="3" s="1" customFormat="1" ht="27.9" customHeight="1" spans="1:20">
      <c r="A3" s="9" t="s">
        <v>8</v>
      </c>
      <c r="B3" s="9"/>
      <c r="C3" s="12">
        <v>19501960.91</v>
      </c>
      <c r="D3" s="12"/>
      <c r="E3" s="12"/>
      <c r="F3" s="12" t="s">
        <v>9</v>
      </c>
      <c r="G3" s="13" t="s">
        <v>10</v>
      </c>
      <c r="H3" s="9" t="s">
        <v>11</v>
      </c>
      <c r="I3" s="9"/>
      <c r="J3" s="76" t="s">
        <v>12</v>
      </c>
      <c r="K3" s="76"/>
      <c r="L3" s="76"/>
      <c r="M3" s="76"/>
      <c r="N3" s="9" t="s">
        <v>13</v>
      </c>
      <c r="O3" s="9"/>
      <c r="P3" s="76" t="s">
        <v>14</v>
      </c>
      <c r="Q3" s="103" t="s">
        <v>15</v>
      </c>
      <c r="R3" s="104"/>
      <c r="S3" s="105" t="s">
        <v>16</v>
      </c>
      <c r="T3" s="106"/>
    </row>
    <row r="4" s="1" customFormat="1" ht="27.9" customHeight="1" spans="1:20">
      <c r="A4" s="9" t="s">
        <v>17</v>
      </c>
      <c r="B4" s="9"/>
      <c r="C4" s="14"/>
      <c r="D4" s="14"/>
      <c r="E4" s="14"/>
      <c r="F4" s="12" t="s">
        <v>18</v>
      </c>
      <c r="G4" s="15"/>
      <c r="H4" s="9" t="s">
        <v>19</v>
      </c>
      <c r="I4" s="9"/>
      <c r="J4" s="76" t="s">
        <v>20</v>
      </c>
      <c r="K4" s="76"/>
      <c r="L4" s="76"/>
      <c r="M4" s="76"/>
      <c r="N4" s="9" t="s">
        <v>21</v>
      </c>
      <c r="O4" s="9"/>
      <c r="P4" s="77" t="s">
        <v>22</v>
      </c>
      <c r="Q4" s="12" t="s">
        <v>23</v>
      </c>
      <c r="R4" s="77" t="s">
        <v>24</v>
      </c>
      <c r="S4" s="107" t="s">
        <v>25</v>
      </c>
      <c r="T4" s="108" t="s">
        <v>26</v>
      </c>
    </row>
    <row r="5" s="1" customFormat="1" ht="27.9" customHeight="1" spans="1:20">
      <c r="A5" s="9" t="s">
        <v>27</v>
      </c>
      <c r="B5" s="16" t="s">
        <v>28</v>
      </c>
      <c r="C5" s="17"/>
      <c r="D5" s="17"/>
      <c r="E5" s="17"/>
      <c r="F5" s="18"/>
      <c r="G5" s="19" t="s">
        <v>29</v>
      </c>
      <c r="H5" s="16" t="s">
        <v>28</v>
      </c>
      <c r="I5" s="17"/>
      <c r="J5" s="18"/>
      <c r="K5" s="19" t="s">
        <v>30</v>
      </c>
      <c r="L5" s="16" t="s">
        <v>31</v>
      </c>
      <c r="M5" s="18"/>
      <c r="N5" s="16" t="s">
        <v>32</v>
      </c>
      <c r="O5" s="18"/>
      <c r="P5" s="78" t="s">
        <v>33</v>
      </c>
      <c r="Q5" s="109"/>
      <c r="R5" s="109"/>
      <c r="S5" s="107" t="s">
        <v>34</v>
      </c>
      <c r="T5" s="110" t="s">
        <v>35</v>
      </c>
    </row>
    <row r="6" s="1" customFormat="1" ht="27.9" customHeight="1" spans="1:20">
      <c r="A6" s="9"/>
      <c r="B6" s="20" t="s">
        <v>36</v>
      </c>
      <c r="C6" s="21"/>
      <c r="D6" s="21"/>
      <c r="E6" s="21"/>
      <c r="F6" s="22"/>
      <c r="G6" s="9"/>
      <c r="H6" s="20" t="s">
        <v>37</v>
      </c>
      <c r="I6" s="21"/>
      <c r="J6" s="22"/>
      <c r="K6" s="9" t="s">
        <v>38</v>
      </c>
      <c r="L6" s="20" t="s">
        <v>39</v>
      </c>
      <c r="M6" s="22"/>
      <c r="N6" s="20" t="s">
        <v>40</v>
      </c>
      <c r="O6" s="22"/>
      <c r="P6" s="79" t="s">
        <v>41</v>
      </c>
      <c r="Q6" s="111"/>
      <c r="R6" s="111"/>
      <c r="S6" s="107"/>
      <c r="T6" s="110"/>
    </row>
    <row r="7" s="1" customFormat="1" ht="27.9" customHeight="1" spans="1:20">
      <c r="A7" s="9"/>
      <c r="B7" s="23" t="s">
        <v>42</v>
      </c>
      <c r="C7" s="9" t="s">
        <v>43</v>
      </c>
      <c r="D7" s="9" t="s">
        <v>44</v>
      </c>
      <c r="E7" s="12" t="s">
        <v>45</v>
      </c>
      <c r="F7" s="12" t="s">
        <v>46</v>
      </c>
      <c r="G7" s="23" t="s">
        <v>47</v>
      </c>
      <c r="H7" s="9" t="s">
        <v>48</v>
      </c>
      <c r="I7" s="12" t="s">
        <v>49</v>
      </c>
      <c r="J7" s="12" t="s">
        <v>50</v>
      </c>
      <c r="K7" s="80" t="s">
        <v>49</v>
      </c>
      <c r="L7" s="12" t="s">
        <v>49</v>
      </c>
      <c r="M7" s="9" t="s">
        <v>50</v>
      </c>
      <c r="N7" s="9" t="s">
        <v>49</v>
      </c>
      <c r="O7" s="9" t="s">
        <v>50</v>
      </c>
      <c r="P7" s="12" t="s">
        <v>51</v>
      </c>
      <c r="Q7" s="12" t="s">
        <v>52</v>
      </c>
      <c r="R7" s="12" t="s">
        <v>53</v>
      </c>
      <c r="S7" s="107"/>
      <c r="T7" s="110"/>
    </row>
    <row r="8" s="2" customFormat="1" ht="23" customHeight="1" spans="1:20">
      <c r="A8" s="24">
        <v>1</v>
      </c>
      <c r="B8" s="25">
        <v>43790</v>
      </c>
      <c r="C8" s="26"/>
      <c r="D8" s="27">
        <v>50000</v>
      </c>
      <c r="E8" s="28" t="s">
        <v>54</v>
      </c>
      <c r="F8" s="29" t="s">
        <v>55</v>
      </c>
      <c r="G8" s="30"/>
      <c r="H8" s="30"/>
      <c r="I8" s="30"/>
      <c r="J8" s="30"/>
      <c r="K8" s="30"/>
      <c r="L8" s="30"/>
      <c r="M8" s="30"/>
      <c r="N8" s="30"/>
      <c r="O8" s="30"/>
      <c r="P8" s="81"/>
      <c r="Q8" s="112"/>
      <c r="R8" s="27"/>
      <c r="S8" s="28"/>
      <c r="T8" s="27"/>
    </row>
    <row r="9" s="2" customFormat="1" ht="25" customHeight="1" spans="1:20">
      <c r="A9" s="31"/>
      <c r="B9" s="25">
        <v>43790</v>
      </c>
      <c r="C9" s="26"/>
      <c r="D9" s="28"/>
      <c r="E9" s="28" t="s">
        <v>56</v>
      </c>
      <c r="F9" s="32" t="s">
        <v>57</v>
      </c>
      <c r="G9" s="30"/>
      <c r="H9" s="30"/>
      <c r="I9" s="28"/>
      <c r="J9" s="28"/>
      <c r="K9" s="28"/>
      <c r="L9" s="30"/>
      <c r="M9" s="30"/>
      <c r="N9" s="81"/>
      <c r="O9" s="81"/>
      <c r="P9" s="81" t="s">
        <v>58</v>
      </c>
      <c r="Q9" s="112"/>
      <c r="R9" s="27"/>
      <c r="S9" s="28">
        <v>50000</v>
      </c>
      <c r="T9" s="27"/>
    </row>
    <row r="10" s="2" customFormat="1" ht="22" customHeight="1" spans="1:20">
      <c r="A10" s="33">
        <v>2</v>
      </c>
      <c r="B10" s="34">
        <v>43901</v>
      </c>
      <c r="C10" s="26"/>
      <c r="D10" s="27">
        <v>41000</v>
      </c>
      <c r="E10" s="28" t="s">
        <v>54</v>
      </c>
      <c r="F10" s="29" t="s">
        <v>55</v>
      </c>
      <c r="G10" s="30"/>
      <c r="H10" s="30"/>
      <c r="I10" s="30"/>
      <c r="J10" s="30"/>
      <c r="K10" s="30"/>
      <c r="L10" s="30"/>
      <c r="M10" s="30"/>
      <c r="N10" s="81"/>
      <c r="O10" s="81"/>
      <c r="P10" s="82"/>
      <c r="Q10" s="112"/>
      <c r="R10" s="27"/>
      <c r="S10" s="28"/>
      <c r="T10" s="27"/>
    </row>
    <row r="11" s="2" customFormat="1" ht="24" customHeight="1" spans="1:20">
      <c r="A11" s="35"/>
      <c r="B11" s="34">
        <v>43901</v>
      </c>
      <c r="C11" s="36"/>
      <c r="D11" s="36"/>
      <c r="E11" s="37" t="s">
        <v>59</v>
      </c>
      <c r="F11" s="138" t="s">
        <v>60</v>
      </c>
      <c r="G11" s="30"/>
      <c r="H11" s="30"/>
      <c r="I11" s="30"/>
      <c r="J11" s="30"/>
      <c r="K11" s="30"/>
      <c r="L11" s="30"/>
      <c r="M11" s="30"/>
      <c r="N11" s="81"/>
      <c r="O11" s="81"/>
      <c r="P11" s="82" t="s">
        <v>61</v>
      </c>
      <c r="Q11" s="112"/>
      <c r="R11" s="27"/>
      <c r="S11" s="28">
        <v>41000</v>
      </c>
      <c r="T11" s="27"/>
    </row>
    <row r="12" s="3" customFormat="1" ht="17" customHeight="1" spans="1:20">
      <c r="A12" s="38">
        <v>3</v>
      </c>
      <c r="B12" s="34">
        <v>43944</v>
      </c>
      <c r="C12" s="26">
        <v>200000</v>
      </c>
      <c r="D12" s="36"/>
      <c r="E12" s="37" t="s">
        <v>62</v>
      </c>
      <c r="F12" s="138" t="s">
        <v>63</v>
      </c>
      <c r="G12" s="30"/>
      <c r="H12" s="30"/>
      <c r="I12" s="30"/>
      <c r="J12" s="30"/>
      <c r="K12" s="30"/>
      <c r="L12" s="30"/>
      <c r="M12" s="30"/>
      <c r="N12" s="81"/>
      <c r="O12" s="81"/>
      <c r="P12" s="82"/>
      <c r="Q12" s="112"/>
      <c r="R12" s="27"/>
      <c r="S12" s="28"/>
      <c r="T12" s="27"/>
    </row>
    <row r="13" ht="20.1" customHeight="1" spans="1:20">
      <c r="A13" s="38"/>
      <c r="B13" s="34">
        <v>43944</v>
      </c>
      <c r="C13" s="26">
        <v>800000</v>
      </c>
      <c r="D13" s="27"/>
      <c r="E13" s="28" t="s">
        <v>64</v>
      </c>
      <c r="F13" s="29">
        <v>175202745165</v>
      </c>
      <c r="G13" s="30"/>
      <c r="H13" s="39">
        <v>0.01</v>
      </c>
      <c r="I13" s="28">
        <v>10000</v>
      </c>
      <c r="J13" s="28" t="s">
        <v>65</v>
      </c>
      <c r="K13" s="30">
        <v>147126</v>
      </c>
      <c r="L13" s="30">
        <v>500</v>
      </c>
      <c r="M13" s="28" t="s">
        <v>66</v>
      </c>
      <c r="N13" s="28">
        <v>16085</v>
      </c>
      <c r="O13" s="28" t="s">
        <v>67</v>
      </c>
      <c r="P13" s="81"/>
      <c r="Q13" s="112"/>
      <c r="R13" s="27"/>
      <c r="S13" s="28"/>
      <c r="T13" s="27"/>
    </row>
    <row r="14" ht="20.1" customHeight="1" spans="1:20">
      <c r="A14" s="35"/>
      <c r="B14" s="34">
        <v>43959</v>
      </c>
      <c r="C14" s="26"/>
      <c r="D14" s="28"/>
      <c r="E14" s="28" t="s">
        <v>68</v>
      </c>
      <c r="F14" s="40" t="s">
        <v>69</v>
      </c>
      <c r="G14" s="30"/>
      <c r="H14" s="30"/>
      <c r="I14" s="28"/>
      <c r="J14" s="28"/>
      <c r="K14" s="28"/>
      <c r="L14" s="30">
        <v>100</v>
      </c>
      <c r="M14" s="28" t="s">
        <v>70</v>
      </c>
      <c r="N14" s="81"/>
      <c r="O14" s="81"/>
      <c r="P14" s="81" t="s">
        <v>71</v>
      </c>
      <c r="Q14" s="112"/>
      <c r="R14" s="27"/>
      <c r="S14" s="28">
        <v>500000</v>
      </c>
      <c r="T14" s="27"/>
    </row>
    <row r="15" s="2" customFormat="1" ht="25" customHeight="1" spans="1:20">
      <c r="A15" s="26">
        <v>3</v>
      </c>
      <c r="B15" s="25">
        <v>43972</v>
      </c>
      <c r="C15" s="26"/>
      <c r="D15" s="28"/>
      <c r="E15" s="28" t="s">
        <v>56</v>
      </c>
      <c r="F15" s="32" t="s">
        <v>57</v>
      </c>
      <c r="G15" s="30"/>
      <c r="H15" s="30"/>
      <c r="I15" s="28"/>
      <c r="J15" s="28"/>
      <c r="K15" s="28"/>
      <c r="L15" s="30">
        <v>50</v>
      </c>
      <c r="M15" s="28" t="s">
        <v>70</v>
      </c>
      <c r="N15" s="81"/>
      <c r="O15" s="81"/>
      <c r="P15" s="81" t="s">
        <v>58</v>
      </c>
      <c r="Q15" s="112"/>
      <c r="R15" s="27"/>
      <c r="S15" s="28">
        <v>50000</v>
      </c>
      <c r="T15" s="27"/>
    </row>
    <row r="16" s="2" customFormat="1" ht="25" customHeight="1" spans="1:20">
      <c r="A16" s="31">
        <v>4</v>
      </c>
      <c r="B16" s="25">
        <v>44001</v>
      </c>
      <c r="C16" s="26"/>
      <c r="D16" s="28"/>
      <c r="E16" s="28" t="s">
        <v>56</v>
      </c>
      <c r="F16" s="32" t="s">
        <v>57</v>
      </c>
      <c r="G16" s="30"/>
      <c r="H16" s="30"/>
      <c r="I16" s="28"/>
      <c r="J16" s="28"/>
      <c r="K16" s="28"/>
      <c r="L16" s="30">
        <v>50</v>
      </c>
      <c r="M16" s="28" t="s">
        <v>70</v>
      </c>
      <c r="N16" s="81"/>
      <c r="O16" s="81"/>
      <c r="P16" s="81" t="s">
        <v>58</v>
      </c>
      <c r="Q16" s="112"/>
      <c r="R16" s="27"/>
      <c r="S16" s="28">
        <v>70000</v>
      </c>
      <c r="T16" s="27"/>
    </row>
    <row r="17" s="2" customFormat="1" ht="20.1" customHeight="1" spans="1:20">
      <c r="A17" s="41">
        <v>5</v>
      </c>
      <c r="B17" s="34">
        <v>44006</v>
      </c>
      <c r="C17" s="36"/>
      <c r="D17" s="36"/>
      <c r="E17" s="28" t="s">
        <v>72</v>
      </c>
      <c r="F17" s="28" t="s">
        <v>73</v>
      </c>
      <c r="G17" s="28"/>
      <c r="H17" s="28"/>
      <c r="I17" s="28"/>
      <c r="J17" s="28"/>
      <c r="K17" s="28"/>
      <c r="L17" s="28">
        <v>100</v>
      </c>
      <c r="M17" s="28" t="s">
        <v>70</v>
      </c>
      <c r="N17" s="81"/>
      <c r="O17" s="81"/>
      <c r="P17" s="81" t="s">
        <v>74</v>
      </c>
      <c r="Q17" s="112"/>
      <c r="R17" s="28"/>
      <c r="S17" s="28">
        <v>200000</v>
      </c>
      <c r="T17" s="28"/>
    </row>
    <row r="18" s="5" customFormat="1" ht="20.1" customHeight="1" spans="1:20">
      <c r="A18" s="129"/>
      <c r="B18" s="130"/>
      <c r="C18" s="126"/>
      <c r="D18" s="63"/>
      <c r="E18" s="114"/>
      <c r="F18" s="131"/>
      <c r="G18" s="114"/>
      <c r="H18" s="114"/>
      <c r="I18" s="114"/>
      <c r="J18" s="114"/>
      <c r="K18" s="114"/>
      <c r="L18" s="114"/>
      <c r="M18" s="114"/>
      <c r="N18" s="88"/>
      <c r="O18" s="88"/>
      <c r="P18" s="88"/>
      <c r="Q18" s="137"/>
      <c r="R18" s="114"/>
      <c r="S18" s="114"/>
      <c r="T18" s="114"/>
    </row>
    <row r="19" s="5" customFormat="1" ht="20.1" customHeight="1" spans="1:20">
      <c r="A19" s="129"/>
      <c r="B19" s="130"/>
      <c r="C19" s="126"/>
      <c r="D19" s="63"/>
      <c r="E19" s="114"/>
      <c r="F19" s="131"/>
      <c r="G19" s="114"/>
      <c r="H19" s="114"/>
      <c r="I19" s="114"/>
      <c r="J19" s="114"/>
      <c r="K19" s="114"/>
      <c r="L19" s="114"/>
      <c r="M19" s="114"/>
      <c r="N19" s="88"/>
      <c r="O19" s="88"/>
      <c r="P19" s="88"/>
      <c r="Q19" s="137"/>
      <c r="R19" s="114"/>
      <c r="S19" s="114"/>
      <c r="T19" s="114"/>
    </row>
    <row r="20" s="5" customFormat="1" ht="20.1" customHeight="1" spans="1:20">
      <c r="A20" s="129"/>
      <c r="B20" s="130"/>
      <c r="C20" s="126"/>
      <c r="D20" s="63"/>
      <c r="E20" s="114"/>
      <c r="F20" s="131"/>
      <c r="G20" s="114"/>
      <c r="H20" s="114"/>
      <c r="I20" s="114"/>
      <c r="J20" s="114"/>
      <c r="K20" s="114"/>
      <c r="L20" s="114"/>
      <c r="M20" s="114"/>
      <c r="N20" s="88"/>
      <c r="O20" s="88"/>
      <c r="P20" s="88"/>
      <c r="Q20" s="137"/>
      <c r="R20" s="114"/>
      <c r="S20" s="114"/>
      <c r="T20" s="114"/>
    </row>
    <row r="21" s="5" customFormat="1" ht="20.1" customHeight="1" spans="1:20">
      <c r="A21" s="129"/>
      <c r="B21" s="130"/>
      <c r="C21" s="126"/>
      <c r="D21" s="63"/>
      <c r="E21" s="114"/>
      <c r="F21" s="131"/>
      <c r="G21" s="114"/>
      <c r="H21" s="114"/>
      <c r="I21" s="114"/>
      <c r="J21" s="114"/>
      <c r="K21" s="114"/>
      <c r="L21" s="114"/>
      <c r="M21" s="114"/>
      <c r="N21" s="88"/>
      <c r="O21" s="88"/>
      <c r="P21" s="88"/>
      <c r="Q21" s="137"/>
      <c r="R21" s="114"/>
      <c r="S21" s="114"/>
      <c r="T21" s="114"/>
    </row>
    <row r="22" s="5" customFormat="1" ht="20.1" customHeight="1" spans="1:20">
      <c r="A22" s="129"/>
      <c r="B22" s="130"/>
      <c r="C22" s="126"/>
      <c r="D22" s="63"/>
      <c r="E22" s="114"/>
      <c r="F22" s="131"/>
      <c r="G22" s="114"/>
      <c r="H22" s="114"/>
      <c r="I22" s="114"/>
      <c r="J22" s="114"/>
      <c r="K22" s="114"/>
      <c r="L22" s="114"/>
      <c r="M22" s="114"/>
      <c r="N22" s="88"/>
      <c r="O22" s="88"/>
      <c r="P22" s="88"/>
      <c r="Q22" s="137"/>
      <c r="R22" s="114"/>
      <c r="S22" s="114"/>
      <c r="T22" s="114"/>
    </row>
    <row r="23" s="5" customFormat="1" ht="20.1" customHeight="1" spans="1:20">
      <c r="A23" s="129"/>
      <c r="B23" s="130"/>
      <c r="C23" s="126"/>
      <c r="D23" s="63"/>
      <c r="E23" s="114"/>
      <c r="F23" s="131"/>
      <c r="G23" s="114"/>
      <c r="H23" s="114"/>
      <c r="I23" s="114"/>
      <c r="J23" s="114"/>
      <c r="K23" s="114"/>
      <c r="L23" s="114"/>
      <c r="M23" s="114"/>
      <c r="N23" s="88"/>
      <c r="O23" s="88"/>
      <c r="P23" s="88"/>
      <c r="Q23" s="137"/>
      <c r="R23" s="114"/>
      <c r="S23" s="114"/>
      <c r="T23" s="114"/>
    </row>
    <row r="24" s="5" customFormat="1" ht="20.1" customHeight="1" spans="1:20">
      <c r="A24" s="129"/>
      <c r="B24" s="130"/>
      <c r="C24" s="126"/>
      <c r="D24" s="63"/>
      <c r="E24" s="114"/>
      <c r="F24" s="131"/>
      <c r="G24" s="114"/>
      <c r="H24" s="114"/>
      <c r="I24" s="114"/>
      <c r="J24" s="114"/>
      <c r="K24" s="114"/>
      <c r="L24" s="114"/>
      <c r="M24" s="114"/>
      <c r="N24" s="88"/>
      <c r="O24" s="88"/>
      <c r="P24" s="88"/>
      <c r="Q24" s="137"/>
      <c r="R24" s="114"/>
      <c r="S24" s="114"/>
      <c r="T24" s="114"/>
    </row>
    <row r="25" ht="21" customHeight="1" spans="1:20">
      <c r="A25" s="132"/>
      <c r="B25" s="133"/>
      <c r="C25" s="36"/>
      <c r="D25" s="36"/>
      <c r="E25" s="30"/>
      <c r="F25" s="30"/>
      <c r="G25" s="30"/>
      <c r="H25" s="30"/>
      <c r="I25" s="30"/>
      <c r="J25" s="30"/>
      <c r="K25" s="30"/>
      <c r="L25" s="30"/>
      <c r="M25" s="30"/>
      <c r="N25" s="81"/>
      <c r="O25" s="81"/>
      <c r="P25" s="81"/>
      <c r="Q25" s="112"/>
      <c r="R25" s="27"/>
      <c r="S25" s="114"/>
      <c r="T25" s="27"/>
    </row>
    <row r="26" ht="30" customHeight="1" spans="1:20">
      <c r="A26" s="65" t="s">
        <v>75</v>
      </c>
      <c r="B26" s="65"/>
      <c r="C26" s="66">
        <f>SUM(C8:C25)</f>
        <v>1000000</v>
      </c>
      <c r="D26" s="67">
        <f>SUM(D8:D25)</f>
        <v>91000</v>
      </c>
      <c r="E26" s="68"/>
      <c r="F26" s="68"/>
      <c r="G26" s="68"/>
      <c r="H26" s="68"/>
      <c r="I26" s="90">
        <f>SUM(I8:I25)</f>
        <v>10000</v>
      </c>
      <c r="J26" s="91"/>
      <c r="K26" s="90">
        <f>SUM(K8:K25)</f>
        <v>147126</v>
      </c>
      <c r="L26" s="90">
        <f>SUM(L8:L25)</f>
        <v>800</v>
      </c>
      <c r="M26" s="91"/>
      <c r="N26" s="92">
        <f>SUM(N8:N25)</f>
        <v>16085</v>
      </c>
      <c r="O26" s="81"/>
      <c r="P26" s="93"/>
      <c r="Q26" s="120"/>
      <c r="R26" s="121"/>
      <c r="S26" s="122">
        <f>SUM(S8:S25)</f>
        <v>911000</v>
      </c>
      <c r="T26" s="123">
        <f>C26+D26-I26-K26-L26-N26-S26</f>
        <v>5989</v>
      </c>
    </row>
    <row r="27" ht="30" customHeight="1" spans="1:20">
      <c r="A27" s="65" t="s">
        <v>76</v>
      </c>
      <c r="B27" s="65"/>
      <c r="C27" s="65" t="s">
        <v>77</v>
      </c>
      <c r="D27" s="65"/>
      <c r="E27" s="65"/>
      <c r="F27" s="69" t="e">
        <f>#REF!</f>
        <v>#REF!</v>
      </c>
      <c r="G27" s="70"/>
      <c r="H27" s="70"/>
      <c r="I27" s="70"/>
      <c r="J27" s="70"/>
      <c r="K27" s="94"/>
      <c r="L27" s="95" t="s">
        <v>78</v>
      </c>
      <c r="M27" s="96"/>
      <c r="N27" s="96"/>
      <c r="O27" s="97" t="s">
        <v>79</v>
      </c>
      <c r="P27" s="98" t="e">
        <f>F27</f>
        <v>#REF!</v>
      </c>
      <c r="Q27" s="98"/>
      <c r="R27" s="98"/>
      <c r="S27" s="98"/>
      <c r="T27" s="98"/>
    </row>
    <row r="28" ht="30" customHeight="1" spans="1:20">
      <c r="A28" s="65"/>
      <c r="B28" s="65"/>
      <c r="C28" s="65" t="s">
        <v>80</v>
      </c>
      <c r="D28" s="65"/>
      <c r="E28" s="65"/>
      <c r="F28" s="69">
        <v>0</v>
      </c>
      <c r="G28" s="70"/>
      <c r="H28" s="70"/>
      <c r="I28" s="70"/>
      <c r="J28" s="70"/>
      <c r="K28" s="94"/>
      <c r="L28" s="99"/>
      <c r="M28" s="100"/>
      <c r="N28" s="100"/>
      <c r="O28" s="97" t="s">
        <v>81</v>
      </c>
      <c r="P28" s="101" t="e">
        <f>SUBSTITUTE(SUBSTITUTE(TEXT(INT(P27),"[DBNum2][$-804]G/通用格式元"&amp;IF(INT(F35)=F35,"整",""))&amp;TEXT(MID(F35,FIND(".",F35&amp;".0")+1,1),"[DBNum2][$-804]G/通用格式角")&amp;TEXT(MID(F35,FIND(".",F35&amp;".0")+2,1),"[DBNum2][$-804]G/通用格式分"),"零角","零"),"零分","")</f>
        <v>#REF!</v>
      </c>
      <c r="Q28" s="101"/>
      <c r="R28" s="101"/>
      <c r="S28" s="101"/>
      <c r="T28" s="101"/>
    </row>
    <row r="33" ht="13.5" spans="2:2">
      <c r="B33" s="71"/>
    </row>
  </sheetData>
  <mergeCells count="45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26:B26"/>
    <mergeCell ref="C27:E27"/>
    <mergeCell ref="F27:K27"/>
    <mergeCell ref="P27:T27"/>
    <mergeCell ref="C28:E28"/>
    <mergeCell ref="F28:K28"/>
    <mergeCell ref="P28:T28"/>
    <mergeCell ref="A5:A7"/>
    <mergeCell ref="A8:A9"/>
    <mergeCell ref="A10:A11"/>
    <mergeCell ref="A12:A14"/>
    <mergeCell ref="S5:S7"/>
    <mergeCell ref="T5:T7"/>
    <mergeCell ref="A27:B28"/>
    <mergeCell ref="L27:N28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40"/>
  <sheetViews>
    <sheetView zoomScale="85" zoomScaleNormal="85" topLeftCell="B1" workbookViewId="0">
      <pane ySplit="7" topLeftCell="A21" activePane="bottomLeft" state="frozen"/>
      <selection/>
      <selection pane="bottomLeft" activeCell="G17" sqref="G17"/>
    </sheetView>
  </sheetViews>
  <sheetFormatPr defaultColWidth="9" defaultRowHeight="11.25"/>
  <cols>
    <col min="1" max="1" width="3.25" style="2" customWidth="1"/>
    <col min="2" max="2" width="9.675" style="6" customWidth="1"/>
    <col min="3" max="3" width="10.75" style="2" customWidth="1"/>
    <col min="4" max="4" width="9.55" style="2" customWidth="1"/>
    <col min="5" max="5" width="26.7833333333333" style="7" customWidth="1"/>
    <col min="6" max="6" width="29.5333333333333" style="7" customWidth="1"/>
    <col min="7" max="7" width="28.75" style="7" customWidth="1"/>
    <col min="8" max="8" width="7.18333333333333" style="7" customWidth="1"/>
    <col min="9" max="9" width="12.15" style="7" customWidth="1"/>
    <col min="10" max="10" width="18.1583333333333" style="7" customWidth="1"/>
    <col min="11" max="11" width="12.8083333333333" style="7" customWidth="1"/>
    <col min="12" max="12" width="9.5" style="7" customWidth="1"/>
    <col min="13" max="13" width="20.775" style="7" customWidth="1"/>
    <col min="14" max="14" width="15.8166666666667" style="7" customWidth="1"/>
    <col min="15" max="15" width="15.025" style="6" customWidth="1"/>
    <col min="16" max="16" width="35.5583333333333" style="7" customWidth="1"/>
    <col min="17" max="17" width="15.025" style="2" customWidth="1"/>
    <col min="18" max="18" width="11" style="7" customWidth="1"/>
    <col min="19" max="19" width="16.0666666666667" style="7" customWidth="1"/>
    <col min="20" max="20" width="15.8166666666667" style="2" customWidth="1"/>
    <col min="21" max="16384" width="9" style="2"/>
  </cols>
  <sheetData>
    <row r="1" s="1" customFormat="1" ht="24.9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27.9" customHeight="1" spans="1:20">
      <c r="A2" s="9" t="s">
        <v>1</v>
      </c>
      <c r="B2" s="9"/>
      <c r="C2" s="10" t="s">
        <v>2</v>
      </c>
      <c r="D2" s="10"/>
      <c r="E2" s="10"/>
      <c r="F2" s="10"/>
      <c r="G2" s="10"/>
      <c r="H2" s="11" t="s">
        <v>3</v>
      </c>
      <c r="I2" s="72"/>
      <c r="J2" s="72" t="s">
        <v>4</v>
      </c>
      <c r="K2" s="72"/>
      <c r="L2" s="72"/>
      <c r="M2" s="73"/>
      <c r="N2" s="74" t="s">
        <v>5</v>
      </c>
      <c r="O2" s="74"/>
      <c r="P2" s="75">
        <v>11300</v>
      </c>
      <c r="Q2" s="80" t="s">
        <v>6</v>
      </c>
      <c r="R2" s="80"/>
      <c r="S2" s="102" t="s">
        <v>7</v>
      </c>
      <c r="T2" s="102"/>
    </row>
    <row r="3" s="1" customFormat="1" ht="27.9" customHeight="1" spans="1:20">
      <c r="A3" s="9" t="s">
        <v>8</v>
      </c>
      <c r="B3" s="9"/>
      <c r="C3" s="12">
        <v>19501960.91</v>
      </c>
      <c r="D3" s="12"/>
      <c r="E3" s="12"/>
      <c r="F3" s="12" t="s">
        <v>9</v>
      </c>
      <c r="G3" s="13" t="s">
        <v>10</v>
      </c>
      <c r="H3" s="9" t="s">
        <v>11</v>
      </c>
      <c r="I3" s="9"/>
      <c r="J3" s="76" t="s">
        <v>12</v>
      </c>
      <c r="K3" s="76"/>
      <c r="L3" s="76"/>
      <c r="M3" s="76"/>
      <c r="N3" s="9" t="s">
        <v>13</v>
      </c>
      <c r="O3" s="9"/>
      <c r="P3" s="76" t="s">
        <v>14</v>
      </c>
      <c r="Q3" s="103" t="s">
        <v>15</v>
      </c>
      <c r="R3" s="104"/>
      <c r="S3" s="105" t="s">
        <v>16</v>
      </c>
      <c r="T3" s="106"/>
    </row>
    <row r="4" s="1" customFormat="1" ht="27.9" customHeight="1" spans="1:20">
      <c r="A4" s="9" t="s">
        <v>17</v>
      </c>
      <c r="B4" s="9"/>
      <c r="C4" s="14"/>
      <c r="D4" s="14"/>
      <c r="E4" s="14"/>
      <c r="F4" s="12" t="s">
        <v>18</v>
      </c>
      <c r="G4" s="15"/>
      <c r="H4" s="9" t="s">
        <v>19</v>
      </c>
      <c r="I4" s="9"/>
      <c r="J4" s="76" t="s">
        <v>20</v>
      </c>
      <c r="K4" s="76"/>
      <c r="L4" s="76"/>
      <c r="M4" s="76"/>
      <c r="N4" s="9" t="s">
        <v>21</v>
      </c>
      <c r="O4" s="9"/>
      <c r="P4" s="77" t="s">
        <v>82</v>
      </c>
      <c r="Q4" s="12" t="s">
        <v>23</v>
      </c>
      <c r="R4" s="77" t="s">
        <v>24</v>
      </c>
      <c r="S4" s="107" t="s">
        <v>25</v>
      </c>
      <c r="T4" s="108" t="s">
        <v>26</v>
      </c>
    </row>
    <row r="5" s="1" customFormat="1" ht="27.9" customHeight="1" spans="1:20">
      <c r="A5" s="9" t="s">
        <v>27</v>
      </c>
      <c r="B5" s="16" t="s">
        <v>28</v>
      </c>
      <c r="C5" s="17"/>
      <c r="D5" s="17"/>
      <c r="E5" s="17"/>
      <c r="F5" s="18"/>
      <c r="G5" s="19" t="s">
        <v>29</v>
      </c>
      <c r="H5" s="16" t="s">
        <v>28</v>
      </c>
      <c r="I5" s="17"/>
      <c r="J5" s="18"/>
      <c r="K5" s="19" t="s">
        <v>30</v>
      </c>
      <c r="L5" s="16" t="s">
        <v>31</v>
      </c>
      <c r="M5" s="18"/>
      <c r="N5" s="16" t="s">
        <v>32</v>
      </c>
      <c r="O5" s="18"/>
      <c r="P5" s="78" t="s">
        <v>33</v>
      </c>
      <c r="Q5" s="109"/>
      <c r="R5" s="109"/>
      <c r="S5" s="107" t="s">
        <v>34</v>
      </c>
      <c r="T5" s="110" t="s">
        <v>35</v>
      </c>
    </row>
    <row r="6" s="1" customFormat="1" ht="27.9" customHeight="1" spans="1:20">
      <c r="A6" s="9"/>
      <c r="B6" s="20" t="s">
        <v>36</v>
      </c>
      <c r="C6" s="21"/>
      <c r="D6" s="21"/>
      <c r="E6" s="21"/>
      <c r="F6" s="22"/>
      <c r="G6" s="9"/>
      <c r="H6" s="20" t="s">
        <v>37</v>
      </c>
      <c r="I6" s="21"/>
      <c r="J6" s="22"/>
      <c r="K6" s="9" t="s">
        <v>38</v>
      </c>
      <c r="L6" s="20" t="s">
        <v>39</v>
      </c>
      <c r="M6" s="22"/>
      <c r="N6" s="20" t="s">
        <v>40</v>
      </c>
      <c r="O6" s="22"/>
      <c r="P6" s="79" t="s">
        <v>41</v>
      </c>
      <c r="Q6" s="111"/>
      <c r="R6" s="111"/>
      <c r="S6" s="107"/>
      <c r="T6" s="110"/>
    </row>
    <row r="7" s="1" customFormat="1" ht="27.9" customHeight="1" spans="1:20">
      <c r="A7" s="9"/>
      <c r="B7" s="23" t="s">
        <v>42</v>
      </c>
      <c r="C7" s="9" t="s">
        <v>43</v>
      </c>
      <c r="D7" s="9" t="s">
        <v>44</v>
      </c>
      <c r="E7" s="12" t="s">
        <v>45</v>
      </c>
      <c r="F7" s="12" t="s">
        <v>46</v>
      </c>
      <c r="G7" s="23" t="s">
        <v>47</v>
      </c>
      <c r="H7" s="9" t="s">
        <v>48</v>
      </c>
      <c r="I7" s="12" t="s">
        <v>49</v>
      </c>
      <c r="J7" s="12" t="s">
        <v>50</v>
      </c>
      <c r="K7" s="80" t="s">
        <v>49</v>
      </c>
      <c r="L7" s="12" t="s">
        <v>49</v>
      </c>
      <c r="M7" s="9" t="s">
        <v>50</v>
      </c>
      <c r="N7" s="9" t="s">
        <v>49</v>
      </c>
      <c r="O7" s="9" t="s">
        <v>50</v>
      </c>
      <c r="P7" s="12" t="s">
        <v>51</v>
      </c>
      <c r="Q7" s="12" t="s">
        <v>52</v>
      </c>
      <c r="R7" s="12" t="s">
        <v>53</v>
      </c>
      <c r="S7" s="107"/>
      <c r="T7" s="110"/>
    </row>
    <row r="8" s="2" customFormat="1" ht="23" customHeight="1" spans="1:20">
      <c r="A8" s="24">
        <v>1</v>
      </c>
      <c r="B8" s="25">
        <v>43790</v>
      </c>
      <c r="C8" s="26"/>
      <c r="D8" s="27">
        <v>50000</v>
      </c>
      <c r="E8" s="28" t="s">
        <v>54</v>
      </c>
      <c r="F8" s="29" t="s">
        <v>55</v>
      </c>
      <c r="G8" s="30"/>
      <c r="H8" s="30"/>
      <c r="I8" s="30"/>
      <c r="J8" s="30"/>
      <c r="K8" s="30"/>
      <c r="L8" s="30"/>
      <c r="M8" s="30"/>
      <c r="N8" s="30"/>
      <c r="O8" s="30"/>
      <c r="P8" s="81"/>
      <c r="Q8" s="112"/>
      <c r="R8" s="27"/>
      <c r="S8" s="28"/>
      <c r="T8" s="27"/>
    </row>
    <row r="9" s="2" customFormat="1" ht="25" customHeight="1" spans="1:20">
      <c r="A9" s="31"/>
      <c r="B9" s="25">
        <v>43790</v>
      </c>
      <c r="C9" s="26"/>
      <c r="D9" s="28"/>
      <c r="E9" s="28" t="s">
        <v>56</v>
      </c>
      <c r="F9" s="32" t="s">
        <v>57</v>
      </c>
      <c r="G9" s="30"/>
      <c r="H9" s="30"/>
      <c r="I9" s="28"/>
      <c r="J9" s="28"/>
      <c r="K9" s="28"/>
      <c r="L9" s="30"/>
      <c r="M9" s="30"/>
      <c r="N9" s="81"/>
      <c r="O9" s="81"/>
      <c r="P9" s="81" t="s">
        <v>58</v>
      </c>
      <c r="Q9" s="112"/>
      <c r="R9" s="27"/>
      <c r="S9" s="28">
        <v>50000</v>
      </c>
      <c r="T9" s="27"/>
    </row>
    <row r="10" s="2" customFormat="1" ht="22" customHeight="1" spans="1:20">
      <c r="A10" s="33">
        <v>2</v>
      </c>
      <c r="B10" s="34">
        <v>43901</v>
      </c>
      <c r="C10" s="26"/>
      <c r="D10" s="27">
        <v>41000</v>
      </c>
      <c r="E10" s="28" t="s">
        <v>54</v>
      </c>
      <c r="F10" s="29" t="s">
        <v>55</v>
      </c>
      <c r="G10" s="30"/>
      <c r="H10" s="30"/>
      <c r="I10" s="30"/>
      <c r="J10" s="30"/>
      <c r="K10" s="30"/>
      <c r="L10" s="30"/>
      <c r="M10" s="30"/>
      <c r="N10" s="81"/>
      <c r="O10" s="81"/>
      <c r="P10" s="82"/>
      <c r="Q10" s="112"/>
      <c r="R10" s="27"/>
      <c r="S10" s="28"/>
      <c r="T10" s="27"/>
    </row>
    <row r="11" s="2" customFormat="1" ht="24" customHeight="1" spans="1:20">
      <c r="A11" s="35"/>
      <c r="B11" s="34">
        <v>43901</v>
      </c>
      <c r="C11" s="36"/>
      <c r="D11" s="36"/>
      <c r="E11" s="37" t="s">
        <v>59</v>
      </c>
      <c r="F11" s="138" t="s">
        <v>60</v>
      </c>
      <c r="G11" s="30"/>
      <c r="H11" s="30"/>
      <c r="I11" s="30"/>
      <c r="J11" s="30"/>
      <c r="K11" s="30"/>
      <c r="L11" s="30"/>
      <c r="M11" s="30"/>
      <c r="N11" s="81"/>
      <c r="O11" s="81"/>
      <c r="P11" s="82" t="s">
        <v>61</v>
      </c>
      <c r="Q11" s="112"/>
      <c r="R11" s="27"/>
      <c r="S11" s="28">
        <v>41000</v>
      </c>
      <c r="T11" s="27"/>
    </row>
    <row r="12" s="3" customFormat="1" ht="17" customHeight="1" spans="1:20">
      <c r="A12" s="38">
        <v>3</v>
      </c>
      <c r="B12" s="34">
        <v>43944</v>
      </c>
      <c r="C12" s="26">
        <v>200000</v>
      </c>
      <c r="D12" s="36"/>
      <c r="E12" s="37" t="s">
        <v>62</v>
      </c>
      <c r="F12" s="138" t="s">
        <v>63</v>
      </c>
      <c r="G12" s="30"/>
      <c r="H12" s="30"/>
      <c r="I12" s="30"/>
      <c r="J12" s="30"/>
      <c r="K12" s="30"/>
      <c r="L12" s="30"/>
      <c r="M12" s="30"/>
      <c r="N12" s="81"/>
      <c r="O12" s="81"/>
      <c r="P12" s="82"/>
      <c r="Q12" s="112"/>
      <c r="R12" s="27"/>
      <c r="S12" s="28"/>
      <c r="T12" s="27"/>
    </row>
    <row r="13" ht="20.1" customHeight="1" spans="1:20">
      <c r="A13" s="38"/>
      <c r="B13" s="34">
        <v>43944</v>
      </c>
      <c r="C13" s="26">
        <v>800000</v>
      </c>
      <c r="D13" s="27"/>
      <c r="E13" s="28" t="s">
        <v>64</v>
      </c>
      <c r="F13" s="29">
        <v>175202745165</v>
      </c>
      <c r="G13" s="30"/>
      <c r="H13" s="39">
        <v>0.01</v>
      </c>
      <c r="I13" s="28">
        <v>10000</v>
      </c>
      <c r="J13" s="28" t="s">
        <v>65</v>
      </c>
      <c r="K13" s="30">
        <v>147126</v>
      </c>
      <c r="L13" s="30">
        <v>500</v>
      </c>
      <c r="M13" s="28" t="s">
        <v>66</v>
      </c>
      <c r="N13" s="28">
        <v>16085</v>
      </c>
      <c r="O13" s="28" t="s">
        <v>67</v>
      </c>
      <c r="P13" s="81"/>
      <c r="Q13" s="112"/>
      <c r="R13" s="27"/>
      <c r="S13" s="28"/>
      <c r="T13" s="27"/>
    </row>
    <row r="14" ht="20.1" customHeight="1" spans="1:20">
      <c r="A14" s="35"/>
      <c r="B14" s="34">
        <v>43959</v>
      </c>
      <c r="C14" s="26"/>
      <c r="D14" s="28"/>
      <c r="E14" s="28" t="s">
        <v>68</v>
      </c>
      <c r="F14" s="40" t="s">
        <v>69</v>
      </c>
      <c r="G14" s="30"/>
      <c r="H14" s="30"/>
      <c r="I14" s="28"/>
      <c r="J14" s="28"/>
      <c r="K14" s="28"/>
      <c r="L14" s="30">
        <v>100</v>
      </c>
      <c r="M14" s="28" t="s">
        <v>70</v>
      </c>
      <c r="N14" s="81"/>
      <c r="O14" s="81"/>
      <c r="P14" s="81" t="s">
        <v>71</v>
      </c>
      <c r="Q14" s="112"/>
      <c r="R14" s="27"/>
      <c r="S14" s="28">
        <v>500000</v>
      </c>
      <c r="T14" s="27"/>
    </row>
    <row r="15" s="2" customFormat="1" ht="25" customHeight="1" spans="1:20">
      <c r="A15" s="26">
        <v>3</v>
      </c>
      <c r="B15" s="25">
        <v>43972</v>
      </c>
      <c r="C15" s="26"/>
      <c r="D15" s="28"/>
      <c r="E15" s="28" t="s">
        <v>56</v>
      </c>
      <c r="F15" s="32" t="s">
        <v>57</v>
      </c>
      <c r="G15" s="30"/>
      <c r="H15" s="30"/>
      <c r="I15" s="28"/>
      <c r="J15" s="28"/>
      <c r="K15" s="28"/>
      <c r="L15" s="30">
        <v>50</v>
      </c>
      <c r="M15" s="28" t="s">
        <v>70</v>
      </c>
      <c r="N15" s="81"/>
      <c r="O15" s="81"/>
      <c r="P15" s="81" t="s">
        <v>58</v>
      </c>
      <c r="Q15" s="112"/>
      <c r="R15" s="27"/>
      <c r="S15" s="28">
        <v>50000</v>
      </c>
      <c r="T15" s="27"/>
    </row>
    <row r="16" s="2" customFormat="1" ht="25" customHeight="1" spans="1:20">
      <c r="A16" s="31">
        <v>4</v>
      </c>
      <c r="B16" s="25">
        <v>44001</v>
      </c>
      <c r="C16" s="26"/>
      <c r="D16" s="28"/>
      <c r="E16" s="28" t="s">
        <v>56</v>
      </c>
      <c r="F16" s="32" t="s">
        <v>57</v>
      </c>
      <c r="G16" s="30"/>
      <c r="H16" s="30"/>
      <c r="I16" s="28"/>
      <c r="J16" s="28"/>
      <c r="K16" s="28"/>
      <c r="L16" s="30">
        <v>50</v>
      </c>
      <c r="M16" s="28" t="s">
        <v>70</v>
      </c>
      <c r="N16" s="81"/>
      <c r="O16" s="81"/>
      <c r="P16" s="81" t="s">
        <v>58</v>
      </c>
      <c r="Q16" s="112"/>
      <c r="R16" s="27"/>
      <c r="S16" s="28">
        <v>70000</v>
      </c>
      <c r="T16" s="27"/>
    </row>
    <row r="17" s="2" customFormat="1" ht="20.1" customHeight="1" spans="1:20">
      <c r="A17" s="41">
        <v>5</v>
      </c>
      <c r="B17" s="34">
        <v>44006</v>
      </c>
      <c r="C17" s="36"/>
      <c r="D17" s="36"/>
      <c r="E17" s="28" t="s">
        <v>72</v>
      </c>
      <c r="F17" s="28" t="s">
        <v>73</v>
      </c>
      <c r="G17" s="28"/>
      <c r="H17" s="28"/>
      <c r="I17" s="28"/>
      <c r="J17" s="28"/>
      <c r="K17" s="28"/>
      <c r="L17" s="28">
        <v>100</v>
      </c>
      <c r="M17" s="28" t="s">
        <v>70</v>
      </c>
      <c r="N17" s="81"/>
      <c r="O17" s="81"/>
      <c r="P17" s="81" t="s">
        <v>74</v>
      </c>
      <c r="Q17" s="112"/>
      <c r="R17" s="28"/>
      <c r="S17" s="28">
        <v>200000</v>
      </c>
      <c r="T17" s="28"/>
    </row>
    <row r="18" s="4" customFormat="1" ht="20.1" customHeight="1" spans="1:20">
      <c r="A18" s="139">
        <v>6</v>
      </c>
      <c r="B18" s="130">
        <v>44090</v>
      </c>
      <c r="C18" s="126">
        <v>800000</v>
      </c>
      <c r="D18" s="63"/>
      <c r="E18" s="114" t="s">
        <v>64</v>
      </c>
      <c r="F18" s="131">
        <v>175202745165</v>
      </c>
      <c r="G18" s="114"/>
      <c r="H18" s="140">
        <v>0.01</v>
      </c>
      <c r="I18" s="114">
        <v>8000</v>
      </c>
      <c r="J18" s="114" t="s">
        <v>65</v>
      </c>
      <c r="K18" s="114"/>
      <c r="L18" s="114">
        <v>100</v>
      </c>
      <c r="M18" s="114" t="s">
        <v>70</v>
      </c>
      <c r="N18" s="88">
        <v>-16085</v>
      </c>
      <c r="O18" s="88" t="s">
        <v>83</v>
      </c>
      <c r="P18" s="88"/>
      <c r="Q18" s="137"/>
      <c r="R18" s="114"/>
      <c r="S18" s="114"/>
      <c r="T18" s="114"/>
    </row>
    <row r="19" s="5" customFormat="1" ht="20.1" customHeight="1" spans="1:20">
      <c r="A19" s="141"/>
      <c r="B19" s="130">
        <v>44090</v>
      </c>
      <c r="C19" s="126">
        <v>200000</v>
      </c>
      <c r="D19" s="63"/>
      <c r="E19" s="142" t="s">
        <v>62</v>
      </c>
      <c r="F19" s="143" t="s">
        <v>63</v>
      </c>
      <c r="G19" s="114"/>
      <c r="H19" s="140">
        <v>0.01</v>
      </c>
      <c r="I19" s="114">
        <v>2000</v>
      </c>
      <c r="J19" s="114" t="s">
        <v>65</v>
      </c>
      <c r="K19" s="114"/>
      <c r="L19" s="114"/>
      <c r="M19" s="114"/>
      <c r="N19" s="88"/>
      <c r="O19" s="88"/>
      <c r="P19" s="88"/>
      <c r="Q19" s="137"/>
      <c r="R19" s="114"/>
      <c r="S19" s="114"/>
      <c r="T19" s="114"/>
    </row>
    <row r="20" s="3" customFormat="1" ht="20.1" customHeight="1" spans="1:20">
      <c r="A20" s="35"/>
      <c r="B20" s="34">
        <v>44092</v>
      </c>
      <c r="C20" s="26"/>
      <c r="D20" s="36"/>
      <c r="E20" s="28" t="s">
        <v>68</v>
      </c>
      <c r="F20" s="29" t="s">
        <v>69</v>
      </c>
      <c r="G20" s="28"/>
      <c r="H20" s="28"/>
      <c r="I20" s="28"/>
      <c r="J20" s="28"/>
      <c r="K20" s="28"/>
      <c r="L20" s="28"/>
      <c r="M20" s="28"/>
      <c r="N20" s="81"/>
      <c r="O20" s="81"/>
      <c r="P20" s="81" t="s">
        <v>84</v>
      </c>
      <c r="Q20" s="112"/>
      <c r="R20" s="28"/>
      <c r="S20" s="28">
        <v>300000</v>
      </c>
      <c r="T20" s="28"/>
    </row>
    <row r="21" s="2" customFormat="1" ht="20.1" customHeight="1" spans="1:20">
      <c r="A21" s="33">
        <v>7</v>
      </c>
      <c r="B21" s="34">
        <v>44097</v>
      </c>
      <c r="C21" s="36"/>
      <c r="D21" s="36"/>
      <c r="E21" s="28" t="s">
        <v>72</v>
      </c>
      <c r="F21" s="28" t="s">
        <v>73</v>
      </c>
      <c r="G21" s="28"/>
      <c r="H21" s="28"/>
      <c r="I21" s="28"/>
      <c r="J21" s="28"/>
      <c r="K21" s="28"/>
      <c r="L21" s="28">
        <v>100</v>
      </c>
      <c r="M21" s="28" t="s">
        <v>70</v>
      </c>
      <c r="N21" s="81"/>
      <c r="O21" s="81"/>
      <c r="P21" s="81" t="s">
        <v>74</v>
      </c>
      <c r="Q21" s="112"/>
      <c r="R21" s="28"/>
      <c r="S21" s="28">
        <v>126369.34</v>
      </c>
      <c r="T21" s="28"/>
    </row>
    <row r="22" s="3" customFormat="1" ht="20.1" customHeight="1" spans="1:20">
      <c r="A22" s="35"/>
      <c r="B22" s="34">
        <v>44097</v>
      </c>
      <c r="C22" s="26"/>
      <c r="D22" s="36"/>
      <c r="E22" s="28" t="s">
        <v>72</v>
      </c>
      <c r="F22" s="28" t="s">
        <v>73</v>
      </c>
      <c r="G22" s="28"/>
      <c r="H22" s="28"/>
      <c r="I22" s="28"/>
      <c r="J22" s="28"/>
      <c r="K22" s="28"/>
      <c r="L22" s="28">
        <v>100</v>
      </c>
      <c r="M22" s="28" t="s">
        <v>70</v>
      </c>
      <c r="N22" s="81"/>
      <c r="O22" s="81"/>
      <c r="P22" s="81" t="s">
        <v>85</v>
      </c>
      <c r="Q22" s="112"/>
      <c r="R22" s="28"/>
      <c r="S22" s="28">
        <v>200000</v>
      </c>
      <c r="T22" s="28"/>
    </row>
    <row r="23" s="2" customFormat="1" ht="25" customHeight="1" spans="1:20">
      <c r="A23" s="26">
        <v>8</v>
      </c>
      <c r="B23" s="25">
        <v>44101</v>
      </c>
      <c r="C23" s="26"/>
      <c r="D23" s="28"/>
      <c r="E23" s="28" t="s">
        <v>56</v>
      </c>
      <c r="F23" s="32" t="s">
        <v>57</v>
      </c>
      <c r="G23" s="30"/>
      <c r="H23" s="30"/>
      <c r="I23" s="28"/>
      <c r="J23" s="28"/>
      <c r="K23" s="28"/>
      <c r="L23" s="28">
        <v>50</v>
      </c>
      <c r="M23" s="28" t="s">
        <v>70</v>
      </c>
      <c r="N23" s="81"/>
      <c r="O23" s="81"/>
      <c r="P23" s="81" t="s">
        <v>86</v>
      </c>
      <c r="Q23" s="112"/>
      <c r="R23" s="27"/>
      <c r="S23" s="28">
        <v>30000</v>
      </c>
      <c r="T23" s="27"/>
    </row>
    <row r="24" s="3" customFormat="1" ht="20.1" customHeight="1" spans="1:20">
      <c r="A24" s="35">
        <v>9</v>
      </c>
      <c r="B24" s="34">
        <v>44102</v>
      </c>
      <c r="C24" s="26"/>
      <c r="D24" s="36"/>
      <c r="E24" s="28" t="s">
        <v>72</v>
      </c>
      <c r="F24" s="28" t="s">
        <v>73</v>
      </c>
      <c r="G24" s="28"/>
      <c r="H24" s="28"/>
      <c r="I24" s="28"/>
      <c r="J24" s="28"/>
      <c r="K24" s="28"/>
      <c r="L24" s="28">
        <v>100</v>
      </c>
      <c r="M24" s="28" t="s">
        <v>70</v>
      </c>
      <c r="N24" s="81"/>
      <c r="O24" s="81"/>
      <c r="P24" s="81" t="s">
        <v>87</v>
      </c>
      <c r="Q24" s="112"/>
      <c r="R24" s="28"/>
      <c r="S24" s="28">
        <v>100000</v>
      </c>
      <c r="T24" s="28"/>
    </row>
    <row r="25" s="3" customFormat="1" ht="20.1" customHeight="1" spans="1:20">
      <c r="A25" s="41">
        <v>10</v>
      </c>
      <c r="B25" s="34">
        <v>44120</v>
      </c>
      <c r="C25" s="26"/>
      <c r="D25" s="36"/>
      <c r="E25" s="28" t="s">
        <v>72</v>
      </c>
      <c r="F25" s="28" t="s">
        <v>73</v>
      </c>
      <c r="G25" s="28"/>
      <c r="H25" s="28"/>
      <c r="I25" s="28"/>
      <c r="J25" s="28"/>
      <c r="K25" s="28"/>
      <c r="L25" s="28">
        <v>50</v>
      </c>
      <c r="M25" s="28" t="s">
        <v>70</v>
      </c>
      <c r="N25" s="81"/>
      <c r="O25" s="81"/>
      <c r="P25" s="81" t="s">
        <v>74</v>
      </c>
      <c r="Q25" s="112"/>
      <c r="R25" s="28"/>
      <c r="S25" s="28">
        <v>73630.66</v>
      </c>
      <c r="T25" s="28"/>
    </row>
    <row r="26" s="5" customFormat="1" ht="20.1" customHeight="1" spans="1:20">
      <c r="A26" s="129">
        <v>11</v>
      </c>
      <c r="B26" s="130">
        <v>44124</v>
      </c>
      <c r="C26" s="126"/>
      <c r="D26" s="63"/>
      <c r="E26" s="114" t="s">
        <v>72</v>
      </c>
      <c r="F26" s="114" t="s">
        <v>88</v>
      </c>
      <c r="G26" s="114"/>
      <c r="H26" s="114"/>
      <c r="I26" s="114"/>
      <c r="J26" s="114"/>
      <c r="K26" s="114"/>
      <c r="L26" s="114">
        <v>100</v>
      </c>
      <c r="M26" s="114" t="s">
        <v>70</v>
      </c>
      <c r="N26" s="88"/>
      <c r="O26" s="88"/>
      <c r="P26" s="88" t="s">
        <v>89</v>
      </c>
      <c r="Q26" s="137"/>
      <c r="R26" s="114"/>
      <c r="S26" s="114">
        <v>180000</v>
      </c>
      <c r="T26" s="114"/>
    </row>
    <row r="27" s="5" customFormat="1" ht="20.1" customHeight="1" spans="1:20">
      <c r="A27" s="129"/>
      <c r="B27" s="130"/>
      <c r="C27" s="126"/>
      <c r="D27" s="63"/>
      <c r="E27" s="114"/>
      <c r="F27" s="131"/>
      <c r="G27" s="114"/>
      <c r="H27" s="114"/>
      <c r="I27" s="114"/>
      <c r="J27" s="114"/>
      <c r="K27" s="114"/>
      <c r="L27" s="114"/>
      <c r="M27" s="114"/>
      <c r="N27" s="88"/>
      <c r="O27" s="88"/>
      <c r="P27" s="88"/>
      <c r="Q27" s="137"/>
      <c r="R27" s="114"/>
      <c r="S27" s="114"/>
      <c r="T27" s="114"/>
    </row>
    <row r="28" s="5" customFormat="1" ht="20.1" customHeight="1" spans="1:20">
      <c r="A28" s="129"/>
      <c r="B28" s="130"/>
      <c r="C28" s="126"/>
      <c r="D28" s="63"/>
      <c r="E28" s="114"/>
      <c r="F28" s="131"/>
      <c r="G28" s="114"/>
      <c r="H28" s="114"/>
      <c r="I28" s="114"/>
      <c r="J28" s="114"/>
      <c r="K28" s="114"/>
      <c r="L28" s="114"/>
      <c r="M28" s="114"/>
      <c r="N28" s="88"/>
      <c r="O28" s="88"/>
      <c r="P28" s="88"/>
      <c r="Q28" s="137"/>
      <c r="R28" s="114"/>
      <c r="S28" s="114"/>
      <c r="T28" s="114"/>
    </row>
    <row r="29" s="5" customFormat="1" ht="20.1" customHeight="1" spans="1:20">
      <c r="A29" s="129"/>
      <c r="B29" s="130"/>
      <c r="C29" s="126"/>
      <c r="D29" s="63"/>
      <c r="E29" s="114"/>
      <c r="F29" s="131"/>
      <c r="G29" s="114"/>
      <c r="H29" s="114"/>
      <c r="I29" s="114"/>
      <c r="J29" s="114"/>
      <c r="K29" s="114"/>
      <c r="L29" s="114"/>
      <c r="M29" s="114"/>
      <c r="N29" s="88"/>
      <c r="O29" s="88"/>
      <c r="P29" s="88"/>
      <c r="Q29" s="137"/>
      <c r="R29" s="114"/>
      <c r="S29" s="114"/>
      <c r="T29" s="114"/>
    </row>
    <row r="30" s="5" customFormat="1" ht="20.1" customHeight="1" spans="1:20">
      <c r="A30" s="129"/>
      <c r="B30" s="130"/>
      <c r="C30" s="126"/>
      <c r="D30" s="63"/>
      <c r="E30" s="114"/>
      <c r="F30" s="131"/>
      <c r="G30" s="114"/>
      <c r="H30" s="114"/>
      <c r="I30" s="114"/>
      <c r="J30" s="114"/>
      <c r="K30" s="114"/>
      <c r="L30" s="114"/>
      <c r="M30" s="114"/>
      <c r="N30" s="88"/>
      <c r="O30" s="88"/>
      <c r="P30" s="88"/>
      <c r="Q30" s="137"/>
      <c r="R30" s="114"/>
      <c r="S30" s="114"/>
      <c r="T30" s="114"/>
    </row>
    <row r="31" s="5" customFormat="1" ht="20.1" customHeight="1" spans="1:20">
      <c r="A31" s="129"/>
      <c r="B31" s="130"/>
      <c r="C31" s="126"/>
      <c r="D31" s="63"/>
      <c r="E31" s="114"/>
      <c r="F31" s="131"/>
      <c r="G31" s="114"/>
      <c r="H31" s="114"/>
      <c r="I31" s="114"/>
      <c r="J31" s="114"/>
      <c r="K31" s="114"/>
      <c r="L31" s="114"/>
      <c r="M31" s="114"/>
      <c r="N31" s="88"/>
      <c r="O31" s="88"/>
      <c r="P31" s="88"/>
      <c r="Q31" s="137"/>
      <c r="R31" s="114"/>
      <c r="S31" s="114"/>
      <c r="T31" s="114"/>
    </row>
    <row r="32" ht="21" customHeight="1" spans="1:20">
      <c r="A32" s="132"/>
      <c r="B32" s="133"/>
      <c r="C32" s="36"/>
      <c r="D32" s="36"/>
      <c r="E32" s="30"/>
      <c r="F32" s="30"/>
      <c r="G32" s="30"/>
      <c r="H32" s="30"/>
      <c r="I32" s="30"/>
      <c r="J32" s="30"/>
      <c r="K32" s="30"/>
      <c r="L32" s="30"/>
      <c r="M32" s="30"/>
      <c r="N32" s="81"/>
      <c r="O32" s="81"/>
      <c r="P32" s="81"/>
      <c r="Q32" s="112"/>
      <c r="R32" s="27"/>
      <c r="S32" s="114"/>
      <c r="T32" s="27"/>
    </row>
    <row r="33" ht="30" customHeight="1" spans="1:20">
      <c r="A33" s="65" t="s">
        <v>75</v>
      </c>
      <c r="B33" s="65"/>
      <c r="C33" s="66">
        <f>SUM(C8:C32)</f>
        <v>2000000</v>
      </c>
      <c r="D33" s="67">
        <f>SUM(D8:D32)</f>
        <v>91000</v>
      </c>
      <c r="E33" s="68"/>
      <c r="F33" s="68"/>
      <c r="G33" s="68"/>
      <c r="H33" s="68"/>
      <c r="I33" s="90">
        <f>SUM(I8:I32)</f>
        <v>20000</v>
      </c>
      <c r="J33" s="91"/>
      <c r="K33" s="90">
        <f>SUM(K8:K32)</f>
        <v>147126</v>
      </c>
      <c r="L33" s="90">
        <f>SUM(L8:L32)</f>
        <v>1400</v>
      </c>
      <c r="M33" s="91"/>
      <c r="N33" s="92">
        <f>SUM(N8:N32)</f>
        <v>0</v>
      </c>
      <c r="O33" s="81"/>
      <c r="P33" s="93"/>
      <c r="Q33" s="120"/>
      <c r="R33" s="121"/>
      <c r="S33" s="122">
        <f>SUM(S8:S32)</f>
        <v>1921000</v>
      </c>
      <c r="T33" s="123">
        <f>C33+D33-I33-K33-L33-N33-S33</f>
        <v>1474</v>
      </c>
    </row>
    <row r="34" ht="30" customHeight="1" spans="1:20">
      <c r="A34" s="65" t="s">
        <v>76</v>
      </c>
      <c r="B34" s="65"/>
      <c r="C34" s="65" t="s">
        <v>77</v>
      </c>
      <c r="D34" s="65"/>
      <c r="E34" s="65"/>
      <c r="F34" s="69">
        <f>S26</f>
        <v>180000</v>
      </c>
      <c r="G34" s="70"/>
      <c r="H34" s="70"/>
      <c r="I34" s="70"/>
      <c r="J34" s="70"/>
      <c r="K34" s="94"/>
      <c r="L34" s="95" t="s">
        <v>78</v>
      </c>
      <c r="M34" s="96"/>
      <c r="N34" s="96"/>
      <c r="O34" s="97" t="s">
        <v>79</v>
      </c>
      <c r="P34" s="98">
        <f>F34</f>
        <v>180000</v>
      </c>
      <c r="Q34" s="98"/>
      <c r="R34" s="98"/>
      <c r="S34" s="98"/>
      <c r="T34" s="98"/>
    </row>
    <row r="35" ht="30" customHeight="1" spans="1:20">
      <c r="A35" s="65"/>
      <c r="B35" s="65"/>
      <c r="C35" s="65" t="s">
        <v>80</v>
      </c>
      <c r="D35" s="65"/>
      <c r="E35" s="65"/>
      <c r="F35" s="69">
        <v>0</v>
      </c>
      <c r="G35" s="70"/>
      <c r="H35" s="70"/>
      <c r="I35" s="70"/>
      <c r="J35" s="70"/>
      <c r="K35" s="94"/>
      <c r="L35" s="99"/>
      <c r="M35" s="100"/>
      <c r="N35" s="100"/>
      <c r="O35" s="97" t="s">
        <v>81</v>
      </c>
      <c r="P35" s="101" t="str">
        <f>SUBSTITUTE(SUBSTITUTE(TEXT(INT(P34),"[DBNum2][$-804]G/通用格式元"&amp;IF(INT(F42)=F42,"整",""))&amp;TEXT(MID(F42,FIND(".",F42&amp;".0")+1,1),"[DBNum2][$-804]G/通用格式角")&amp;TEXT(MID(F42,FIND(".",F42&amp;".0")+2,1),"[DBNum2][$-804]G/通用格式分"),"零角","零"),"零分","")</f>
        <v>壹拾捌万元整</v>
      </c>
      <c r="Q35" s="101"/>
      <c r="R35" s="101"/>
      <c r="S35" s="101"/>
      <c r="T35" s="101"/>
    </row>
    <row r="40" ht="13.5" spans="2:2">
      <c r="B40" s="71"/>
    </row>
  </sheetData>
  <mergeCells count="47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33:B33"/>
    <mergeCell ref="C34:E34"/>
    <mergeCell ref="F34:K34"/>
    <mergeCell ref="P34:T34"/>
    <mergeCell ref="C35:E35"/>
    <mergeCell ref="F35:K35"/>
    <mergeCell ref="P35:T35"/>
    <mergeCell ref="A5:A7"/>
    <mergeCell ref="A8:A9"/>
    <mergeCell ref="A10:A11"/>
    <mergeCell ref="A12:A14"/>
    <mergeCell ref="A18:A20"/>
    <mergeCell ref="A21:A22"/>
    <mergeCell ref="S5:S7"/>
    <mergeCell ref="T5:T7"/>
    <mergeCell ref="A34:B35"/>
    <mergeCell ref="L34:N35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44"/>
  <sheetViews>
    <sheetView zoomScale="85" zoomScaleNormal="85" topLeftCell="F1" workbookViewId="0">
      <pane ySplit="7" topLeftCell="A17" activePane="bottomLeft" state="frozen"/>
      <selection/>
      <selection pane="bottomLeft" activeCell="S30" sqref="S30"/>
    </sheetView>
  </sheetViews>
  <sheetFormatPr defaultColWidth="9" defaultRowHeight="11.25"/>
  <cols>
    <col min="1" max="1" width="3.25" style="2" customWidth="1"/>
    <col min="2" max="2" width="9.675" style="6" customWidth="1"/>
    <col min="3" max="3" width="10.75" style="2" customWidth="1"/>
    <col min="4" max="4" width="9.55" style="2" customWidth="1"/>
    <col min="5" max="5" width="26.7833333333333" style="7" customWidth="1"/>
    <col min="6" max="6" width="29.5333333333333" style="7" customWidth="1"/>
    <col min="7" max="7" width="28.75" style="7" customWidth="1"/>
    <col min="8" max="8" width="7.18333333333333" style="7" customWidth="1"/>
    <col min="9" max="9" width="12.15" style="7" customWidth="1"/>
    <col min="10" max="10" width="18.1583333333333" style="7" customWidth="1"/>
    <col min="11" max="11" width="12.8083333333333" style="7" customWidth="1"/>
    <col min="12" max="12" width="9.5" style="7" customWidth="1"/>
    <col min="13" max="13" width="20.775" style="7" customWidth="1"/>
    <col min="14" max="14" width="15.8166666666667" style="7" customWidth="1"/>
    <col min="15" max="15" width="15.025" style="6" customWidth="1"/>
    <col min="16" max="16" width="35.5583333333333" style="7" customWidth="1"/>
    <col min="17" max="17" width="15.025" style="2" customWidth="1"/>
    <col min="18" max="18" width="11" style="7" customWidth="1"/>
    <col min="19" max="19" width="16.0666666666667" style="7" customWidth="1"/>
    <col min="20" max="20" width="15.8166666666667" style="2" customWidth="1"/>
    <col min="21" max="16384" width="9" style="2"/>
  </cols>
  <sheetData>
    <row r="1" s="1" customFormat="1" ht="24.9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27.9" customHeight="1" spans="1:20">
      <c r="A2" s="9" t="s">
        <v>1</v>
      </c>
      <c r="B2" s="9"/>
      <c r="C2" s="10" t="s">
        <v>2</v>
      </c>
      <c r="D2" s="10"/>
      <c r="E2" s="10"/>
      <c r="F2" s="10"/>
      <c r="G2" s="10"/>
      <c r="H2" s="11" t="s">
        <v>3</v>
      </c>
      <c r="I2" s="72"/>
      <c r="J2" s="72" t="s">
        <v>4</v>
      </c>
      <c r="K2" s="72"/>
      <c r="L2" s="72"/>
      <c r="M2" s="73"/>
      <c r="N2" s="74" t="s">
        <v>5</v>
      </c>
      <c r="O2" s="74"/>
      <c r="P2" s="75">
        <v>11300</v>
      </c>
      <c r="Q2" s="80" t="s">
        <v>6</v>
      </c>
      <c r="R2" s="80"/>
      <c r="S2" s="102" t="s">
        <v>7</v>
      </c>
      <c r="T2" s="102"/>
    </row>
    <row r="3" s="1" customFormat="1" ht="27.9" customHeight="1" spans="1:20">
      <c r="A3" s="9" t="s">
        <v>8</v>
      </c>
      <c r="B3" s="9"/>
      <c r="C3" s="12">
        <v>19501960.91</v>
      </c>
      <c r="D3" s="12"/>
      <c r="E3" s="12"/>
      <c r="F3" s="12" t="s">
        <v>9</v>
      </c>
      <c r="G3" s="13" t="s">
        <v>10</v>
      </c>
      <c r="H3" s="9" t="s">
        <v>11</v>
      </c>
      <c r="I3" s="9"/>
      <c r="J3" s="76" t="s">
        <v>12</v>
      </c>
      <c r="K3" s="76"/>
      <c r="L3" s="76"/>
      <c r="M3" s="76"/>
      <c r="N3" s="9" t="s">
        <v>13</v>
      </c>
      <c r="O3" s="9"/>
      <c r="P3" s="76" t="s">
        <v>14</v>
      </c>
      <c r="Q3" s="103" t="s">
        <v>15</v>
      </c>
      <c r="R3" s="104"/>
      <c r="S3" s="105" t="s">
        <v>16</v>
      </c>
      <c r="T3" s="106"/>
    </row>
    <row r="4" s="1" customFormat="1" ht="27.9" customHeight="1" spans="1:20">
      <c r="A4" s="9" t="s">
        <v>17</v>
      </c>
      <c r="B4" s="9"/>
      <c r="C4" s="14"/>
      <c r="D4" s="14"/>
      <c r="E4" s="14"/>
      <c r="F4" s="12" t="s">
        <v>18</v>
      </c>
      <c r="G4" s="15"/>
      <c r="H4" s="9" t="s">
        <v>19</v>
      </c>
      <c r="I4" s="9"/>
      <c r="J4" s="76" t="s">
        <v>20</v>
      </c>
      <c r="K4" s="76"/>
      <c r="L4" s="76"/>
      <c r="M4" s="76"/>
      <c r="N4" s="9" t="s">
        <v>21</v>
      </c>
      <c r="O4" s="9"/>
      <c r="P4" s="77" t="s">
        <v>82</v>
      </c>
      <c r="Q4" s="12" t="s">
        <v>23</v>
      </c>
      <c r="R4" s="77" t="s">
        <v>24</v>
      </c>
      <c r="S4" s="107" t="s">
        <v>25</v>
      </c>
      <c r="T4" s="108" t="s">
        <v>26</v>
      </c>
    </row>
    <row r="5" s="1" customFormat="1" ht="27.9" customHeight="1" spans="1:20">
      <c r="A5" s="9" t="s">
        <v>27</v>
      </c>
      <c r="B5" s="16" t="s">
        <v>28</v>
      </c>
      <c r="C5" s="17"/>
      <c r="D5" s="17"/>
      <c r="E5" s="17"/>
      <c r="F5" s="18"/>
      <c r="G5" s="19" t="s">
        <v>29</v>
      </c>
      <c r="H5" s="16" t="s">
        <v>28</v>
      </c>
      <c r="I5" s="17"/>
      <c r="J5" s="18"/>
      <c r="K5" s="19" t="s">
        <v>30</v>
      </c>
      <c r="L5" s="16" t="s">
        <v>31</v>
      </c>
      <c r="M5" s="18"/>
      <c r="N5" s="16" t="s">
        <v>32</v>
      </c>
      <c r="O5" s="18"/>
      <c r="P5" s="78" t="s">
        <v>33</v>
      </c>
      <c r="Q5" s="109"/>
      <c r="R5" s="109"/>
      <c r="S5" s="107" t="s">
        <v>34</v>
      </c>
      <c r="T5" s="110" t="s">
        <v>35</v>
      </c>
    </row>
    <row r="6" s="1" customFormat="1" ht="27.9" customHeight="1" spans="1:20">
      <c r="A6" s="9"/>
      <c r="B6" s="20" t="s">
        <v>36</v>
      </c>
      <c r="C6" s="21"/>
      <c r="D6" s="21"/>
      <c r="E6" s="21"/>
      <c r="F6" s="22"/>
      <c r="G6" s="9"/>
      <c r="H6" s="20" t="s">
        <v>37</v>
      </c>
      <c r="I6" s="21"/>
      <c r="J6" s="22"/>
      <c r="K6" s="9" t="s">
        <v>38</v>
      </c>
      <c r="L6" s="20" t="s">
        <v>39</v>
      </c>
      <c r="M6" s="22"/>
      <c r="N6" s="20" t="s">
        <v>40</v>
      </c>
      <c r="O6" s="22"/>
      <c r="P6" s="79" t="s">
        <v>41</v>
      </c>
      <c r="Q6" s="111"/>
      <c r="R6" s="111"/>
      <c r="S6" s="107"/>
      <c r="T6" s="110"/>
    </row>
    <row r="7" s="1" customFormat="1" ht="27.9" customHeight="1" spans="1:20">
      <c r="A7" s="9"/>
      <c r="B7" s="23" t="s">
        <v>42</v>
      </c>
      <c r="C7" s="9" t="s">
        <v>43</v>
      </c>
      <c r="D7" s="9" t="s">
        <v>44</v>
      </c>
      <c r="E7" s="12" t="s">
        <v>45</v>
      </c>
      <c r="F7" s="12" t="s">
        <v>46</v>
      </c>
      <c r="G7" s="23" t="s">
        <v>47</v>
      </c>
      <c r="H7" s="9" t="s">
        <v>48</v>
      </c>
      <c r="I7" s="12" t="s">
        <v>49</v>
      </c>
      <c r="J7" s="12" t="s">
        <v>50</v>
      </c>
      <c r="K7" s="80" t="s">
        <v>49</v>
      </c>
      <c r="L7" s="12" t="s">
        <v>49</v>
      </c>
      <c r="M7" s="9" t="s">
        <v>50</v>
      </c>
      <c r="N7" s="9" t="s">
        <v>49</v>
      </c>
      <c r="O7" s="9" t="s">
        <v>50</v>
      </c>
      <c r="P7" s="12" t="s">
        <v>51</v>
      </c>
      <c r="Q7" s="12" t="s">
        <v>52</v>
      </c>
      <c r="R7" s="12" t="s">
        <v>53</v>
      </c>
      <c r="S7" s="107"/>
      <c r="T7" s="110"/>
    </row>
    <row r="8" s="2" customFormat="1" ht="23" customHeight="1" spans="1:20">
      <c r="A8" s="24">
        <v>1</v>
      </c>
      <c r="B8" s="25">
        <v>43790</v>
      </c>
      <c r="C8" s="26"/>
      <c r="D8" s="27">
        <v>50000</v>
      </c>
      <c r="E8" s="28" t="s">
        <v>54</v>
      </c>
      <c r="F8" s="29" t="s">
        <v>55</v>
      </c>
      <c r="G8" s="30"/>
      <c r="H8" s="30"/>
      <c r="I8" s="30"/>
      <c r="J8" s="30"/>
      <c r="K8" s="30"/>
      <c r="L8" s="30"/>
      <c r="M8" s="30"/>
      <c r="N8" s="30"/>
      <c r="O8" s="30"/>
      <c r="P8" s="81"/>
      <c r="Q8" s="112"/>
      <c r="R8" s="27"/>
      <c r="S8" s="28"/>
      <c r="T8" s="27"/>
    </row>
    <row r="9" s="2" customFormat="1" ht="25" customHeight="1" spans="1:20">
      <c r="A9" s="31"/>
      <c r="B9" s="25">
        <v>43790</v>
      </c>
      <c r="C9" s="26"/>
      <c r="D9" s="28"/>
      <c r="E9" s="28" t="s">
        <v>56</v>
      </c>
      <c r="F9" s="32" t="s">
        <v>57</v>
      </c>
      <c r="G9" s="30"/>
      <c r="H9" s="30"/>
      <c r="I9" s="28"/>
      <c r="J9" s="28"/>
      <c r="K9" s="28"/>
      <c r="L9" s="30"/>
      <c r="M9" s="30"/>
      <c r="N9" s="81"/>
      <c r="O9" s="81"/>
      <c r="P9" s="81" t="s">
        <v>58</v>
      </c>
      <c r="Q9" s="112"/>
      <c r="R9" s="27"/>
      <c r="S9" s="28">
        <v>50000</v>
      </c>
      <c r="T9" s="27"/>
    </row>
    <row r="10" s="2" customFormat="1" ht="22" customHeight="1" spans="1:20">
      <c r="A10" s="33">
        <v>2</v>
      </c>
      <c r="B10" s="34">
        <v>43901</v>
      </c>
      <c r="C10" s="26"/>
      <c r="D10" s="27">
        <v>41000</v>
      </c>
      <c r="E10" s="28" t="s">
        <v>54</v>
      </c>
      <c r="F10" s="29" t="s">
        <v>55</v>
      </c>
      <c r="G10" s="30"/>
      <c r="H10" s="30"/>
      <c r="I10" s="30"/>
      <c r="J10" s="30"/>
      <c r="K10" s="30"/>
      <c r="L10" s="30"/>
      <c r="M10" s="30"/>
      <c r="N10" s="81"/>
      <c r="O10" s="81"/>
      <c r="P10" s="82"/>
      <c r="Q10" s="112"/>
      <c r="R10" s="27"/>
      <c r="S10" s="28"/>
      <c r="T10" s="27"/>
    </row>
    <row r="11" s="2" customFormat="1" ht="24" customHeight="1" spans="1:20">
      <c r="A11" s="35"/>
      <c r="B11" s="34">
        <v>43901</v>
      </c>
      <c r="C11" s="36"/>
      <c r="D11" s="36"/>
      <c r="E11" s="37" t="s">
        <v>59</v>
      </c>
      <c r="F11" s="138" t="s">
        <v>60</v>
      </c>
      <c r="G11" s="30"/>
      <c r="H11" s="30"/>
      <c r="I11" s="30"/>
      <c r="J11" s="30"/>
      <c r="K11" s="30"/>
      <c r="L11" s="30"/>
      <c r="M11" s="30"/>
      <c r="N11" s="81"/>
      <c r="O11" s="81"/>
      <c r="P11" s="82" t="s">
        <v>61</v>
      </c>
      <c r="Q11" s="112"/>
      <c r="R11" s="27"/>
      <c r="S11" s="28">
        <v>41000</v>
      </c>
      <c r="T11" s="27"/>
    </row>
    <row r="12" s="3" customFormat="1" ht="17" customHeight="1" spans="1:20">
      <c r="A12" s="38">
        <v>3</v>
      </c>
      <c r="B12" s="34">
        <v>43944</v>
      </c>
      <c r="C12" s="26">
        <v>200000</v>
      </c>
      <c r="D12" s="36"/>
      <c r="E12" s="37" t="s">
        <v>62</v>
      </c>
      <c r="F12" s="138" t="s">
        <v>63</v>
      </c>
      <c r="G12" s="30"/>
      <c r="H12" s="30"/>
      <c r="I12" s="30"/>
      <c r="J12" s="30"/>
      <c r="K12" s="30"/>
      <c r="L12" s="30"/>
      <c r="M12" s="30"/>
      <c r="N12" s="81"/>
      <c r="O12" s="81"/>
      <c r="P12" s="82"/>
      <c r="Q12" s="112"/>
      <c r="R12" s="27"/>
      <c r="S12" s="28"/>
      <c r="T12" s="27"/>
    </row>
    <row r="13" ht="20.1" customHeight="1" spans="1:20">
      <c r="A13" s="38"/>
      <c r="B13" s="34">
        <v>43944</v>
      </c>
      <c r="C13" s="26">
        <v>800000</v>
      </c>
      <c r="D13" s="27"/>
      <c r="E13" s="28" t="s">
        <v>64</v>
      </c>
      <c r="F13" s="29">
        <v>175202745165</v>
      </c>
      <c r="G13" s="30"/>
      <c r="H13" s="39">
        <v>0.01</v>
      </c>
      <c r="I13" s="28">
        <v>10000</v>
      </c>
      <c r="J13" s="28" t="s">
        <v>65</v>
      </c>
      <c r="K13" s="30">
        <v>147126</v>
      </c>
      <c r="L13" s="30">
        <v>500</v>
      </c>
      <c r="M13" s="28" t="s">
        <v>66</v>
      </c>
      <c r="N13" s="28">
        <v>16085</v>
      </c>
      <c r="O13" s="28" t="s">
        <v>67</v>
      </c>
      <c r="P13" s="81"/>
      <c r="Q13" s="112"/>
      <c r="R13" s="27"/>
      <c r="S13" s="28"/>
      <c r="T13" s="27"/>
    </row>
    <row r="14" ht="20.1" customHeight="1" spans="1:20">
      <c r="A14" s="35"/>
      <c r="B14" s="34">
        <v>43959</v>
      </c>
      <c r="C14" s="26"/>
      <c r="D14" s="28"/>
      <c r="E14" s="28" t="s">
        <v>68</v>
      </c>
      <c r="F14" s="40" t="s">
        <v>69</v>
      </c>
      <c r="G14" s="30"/>
      <c r="H14" s="30"/>
      <c r="I14" s="28"/>
      <c r="J14" s="28"/>
      <c r="K14" s="28"/>
      <c r="L14" s="30">
        <v>100</v>
      </c>
      <c r="M14" s="28" t="s">
        <v>70</v>
      </c>
      <c r="N14" s="81"/>
      <c r="O14" s="81"/>
      <c r="P14" s="81" t="s">
        <v>71</v>
      </c>
      <c r="Q14" s="112"/>
      <c r="R14" s="27"/>
      <c r="S14" s="28">
        <v>500000</v>
      </c>
      <c r="T14" s="27"/>
    </row>
    <row r="15" s="2" customFormat="1" ht="25" customHeight="1" spans="1:20">
      <c r="A15" s="26">
        <v>3</v>
      </c>
      <c r="B15" s="25">
        <v>43972</v>
      </c>
      <c r="C15" s="26"/>
      <c r="D15" s="28"/>
      <c r="E15" s="28" t="s">
        <v>56</v>
      </c>
      <c r="F15" s="32" t="s">
        <v>57</v>
      </c>
      <c r="G15" s="30"/>
      <c r="H15" s="30"/>
      <c r="I15" s="28"/>
      <c r="J15" s="28"/>
      <c r="K15" s="28"/>
      <c r="L15" s="30">
        <v>50</v>
      </c>
      <c r="M15" s="28" t="s">
        <v>70</v>
      </c>
      <c r="N15" s="81"/>
      <c r="O15" s="81"/>
      <c r="P15" s="81" t="s">
        <v>58</v>
      </c>
      <c r="Q15" s="112"/>
      <c r="R15" s="27"/>
      <c r="S15" s="28">
        <v>50000</v>
      </c>
      <c r="T15" s="27"/>
    </row>
    <row r="16" s="2" customFormat="1" ht="25" customHeight="1" spans="1:20">
      <c r="A16" s="31">
        <v>4</v>
      </c>
      <c r="B16" s="25">
        <v>44001</v>
      </c>
      <c r="C16" s="26"/>
      <c r="D16" s="28"/>
      <c r="E16" s="28" t="s">
        <v>56</v>
      </c>
      <c r="F16" s="32" t="s">
        <v>57</v>
      </c>
      <c r="G16" s="30"/>
      <c r="H16" s="30"/>
      <c r="I16" s="28"/>
      <c r="J16" s="28"/>
      <c r="K16" s="28"/>
      <c r="L16" s="30">
        <v>50</v>
      </c>
      <c r="M16" s="28" t="s">
        <v>70</v>
      </c>
      <c r="N16" s="81"/>
      <c r="O16" s="81"/>
      <c r="P16" s="81" t="s">
        <v>58</v>
      </c>
      <c r="Q16" s="112"/>
      <c r="R16" s="27"/>
      <c r="S16" s="28">
        <v>70000</v>
      </c>
      <c r="T16" s="27"/>
    </row>
    <row r="17" s="2" customFormat="1" ht="20.1" customHeight="1" spans="1:20">
      <c r="A17" s="41">
        <v>5</v>
      </c>
      <c r="B17" s="34">
        <v>44006</v>
      </c>
      <c r="C17" s="36"/>
      <c r="D17" s="36"/>
      <c r="E17" s="28" t="s">
        <v>72</v>
      </c>
      <c r="F17" s="28" t="s">
        <v>73</v>
      </c>
      <c r="G17" s="28"/>
      <c r="H17" s="28"/>
      <c r="I17" s="28"/>
      <c r="J17" s="28"/>
      <c r="K17" s="28"/>
      <c r="L17" s="28">
        <v>100</v>
      </c>
      <c r="M17" s="28" t="s">
        <v>70</v>
      </c>
      <c r="N17" s="81"/>
      <c r="O17" s="81"/>
      <c r="P17" s="81" t="s">
        <v>74</v>
      </c>
      <c r="Q17" s="112"/>
      <c r="R17" s="28"/>
      <c r="S17" s="28">
        <v>200000</v>
      </c>
      <c r="T17" s="28"/>
    </row>
    <row r="18" s="4" customFormat="1" ht="20.1" customHeight="1" spans="1:20">
      <c r="A18" s="139">
        <v>6</v>
      </c>
      <c r="B18" s="130">
        <v>44090</v>
      </c>
      <c r="C18" s="126">
        <v>800000</v>
      </c>
      <c r="D18" s="63"/>
      <c r="E18" s="114" t="s">
        <v>64</v>
      </c>
      <c r="F18" s="131">
        <v>175202745165</v>
      </c>
      <c r="G18" s="114"/>
      <c r="H18" s="140">
        <v>0.01</v>
      </c>
      <c r="I18" s="114">
        <v>8000</v>
      </c>
      <c r="J18" s="114" t="s">
        <v>65</v>
      </c>
      <c r="K18" s="114"/>
      <c r="L18" s="114">
        <v>100</v>
      </c>
      <c r="M18" s="114" t="s">
        <v>70</v>
      </c>
      <c r="N18" s="88">
        <v>-16085</v>
      </c>
      <c r="O18" s="88" t="s">
        <v>83</v>
      </c>
      <c r="P18" s="88"/>
      <c r="Q18" s="137"/>
      <c r="R18" s="114"/>
      <c r="S18" s="114"/>
      <c r="T18" s="114"/>
    </row>
    <row r="19" s="5" customFormat="1" ht="20.1" customHeight="1" spans="1:20">
      <c r="A19" s="141"/>
      <c r="B19" s="130">
        <v>44090</v>
      </c>
      <c r="C19" s="126">
        <v>200000</v>
      </c>
      <c r="D19" s="63"/>
      <c r="E19" s="142" t="s">
        <v>62</v>
      </c>
      <c r="F19" s="143" t="s">
        <v>63</v>
      </c>
      <c r="G19" s="114"/>
      <c r="H19" s="140">
        <v>0.01</v>
      </c>
      <c r="I19" s="114">
        <v>2000</v>
      </c>
      <c r="J19" s="114" t="s">
        <v>65</v>
      </c>
      <c r="K19" s="114"/>
      <c r="L19" s="114"/>
      <c r="M19" s="114"/>
      <c r="N19" s="88"/>
      <c r="O19" s="88"/>
      <c r="P19" s="88"/>
      <c r="Q19" s="137"/>
      <c r="R19" s="114"/>
      <c r="S19" s="114"/>
      <c r="T19" s="114"/>
    </row>
    <row r="20" s="3" customFormat="1" ht="20.1" customHeight="1" spans="1:20">
      <c r="A20" s="35"/>
      <c r="B20" s="34">
        <v>44092</v>
      </c>
      <c r="C20" s="26"/>
      <c r="D20" s="36"/>
      <c r="E20" s="28" t="s">
        <v>68</v>
      </c>
      <c r="F20" s="29" t="s">
        <v>69</v>
      </c>
      <c r="G20" s="28"/>
      <c r="H20" s="28"/>
      <c r="I20" s="28"/>
      <c r="J20" s="28"/>
      <c r="K20" s="28"/>
      <c r="L20" s="28"/>
      <c r="M20" s="28"/>
      <c r="N20" s="81"/>
      <c r="O20" s="81"/>
      <c r="P20" s="81" t="s">
        <v>84</v>
      </c>
      <c r="Q20" s="112"/>
      <c r="R20" s="28"/>
      <c r="S20" s="28">
        <v>300000</v>
      </c>
      <c r="T20" s="28"/>
    </row>
    <row r="21" s="2" customFormat="1" ht="20.1" customHeight="1" spans="1:20">
      <c r="A21" s="33">
        <v>7</v>
      </c>
      <c r="B21" s="34">
        <v>44097</v>
      </c>
      <c r="C21" s="36"/>
      <c r="D21" s="36"/>
      <c r="E21" s="28" t="s">
        <v>72</v>
      </c>
      <c r="F21" s="28" t="s">
        <v>73</v>
      </c>
      <c r="G21" s="28"/>
      <c r="H21" s="28"/>
      <c r="I21" s="28"/>
      <c r="J21" s="28"/>
      <c r="K21" s="28"/>
      <c r="L21" s="28">
        <v>100</v>
      </c>
      <c r="M21" s="28" t="s">
        <v>70</v>
      </c>
      <c r="N21" s="81"/>
      <c r="O21" s="81"/>
      <c r="P21" s="81" t="s">
        <v>74</v>
      </c>
      <c r="Q21" s="112"/>
      <c r="R21" s="28"/>
      <c r="S21" s="28">
        <v>126369.34</v>
      </c>
      <c r="T21" s="28"/>
    </row>
    <row r="22" s="3" customFormat="1" ht="20.1" customHeight="1" spans="1:20">
      <c r="A22" s="35"/>
      <c r="B22" s="34">
        <v>44097</v>
      </c>
      <c r="C22" s="26"/>
      <c r="D22" s="36"/>
      <c r="E22" s="28" t="s">
        <v>72</v>
      </c>
      <c r="F22" s="28" t="s">
        <v>73</v>
      </c>
      <c r="G22" s="28"/>
      <c r="H22" s="28"/>
      <c r="I22" s="28"/>
      <c r="J22" s="28"/>
      <c r="K22" s="28"/>
      <c r="L22" s="28">
        <v>100</v>
      </c>
      <c r="M22" s="28" t="s">
        <v>70</v>
      </c>
      <c r="N22" s="81"/>
      <c r="O22" s="81"/>
      <c r="P22" s="81" t="s">
        <v>85</v>
      </c>
      <c r="Q22" s="112"/>
      <c r="R22" s="28"/>
      <c r="S22" s="28">
        <v>200000</v>
      </c>
      <c r="T22" s="28"/>
    </row>
    <row r="23" s="2" customFormat="1" ht="25" customHeight="1" spans="1:20">
      <c r="A23" s="26">
        <v>8</v>
      </c>
      <c r="B23" s="25">
        <v>44101</v>
      </c>
      <c r="C23" s="26"/>
      <c r="D23" s="28"/>
      <c r="E23" s="28" t="s">
        <v>56</v>
      </c>
      <c r="F23" s="32" t="s">
        <v>57</v>
      </c>
      <c r="G23" s="30"/>
      <c r="H23" s="30"/>
      <c r="I23" s="28"/>
      <c r="J23" s="28"/>
      <c r="K23" s="28"/>
      <c r="L23" s="28">
        <v>50</v>
      </c>
      <c r="M23" s="28" t="s">
        <v>70</v>
      </c>
      <c r="N23" s="81"/>
      <c r="O23" s="81"/>
      <c r="P23" s="81" t="s">
        <v>86</v>
      </c>
      <c r="Q23" s="112"/>
      <c r="R23" s="27"/>
      <c r="S23" s="28">
        <v>30000</v>
      </c>
      <c r="T23" s="27"/>
    </row>
    <row r="24" s="3" customFormat="1" ht="20.1" customHeight="1" spans="1:20">
      <c r="A24" s="35">
        <v>9</v>
      </c>
      <c r="B24" s="34">
        <v>44102</v>
      </c>
      <c r="C24" s="26"/>
      <c r="D24" s="36"/>
      <c r="E24" s="28" t="s">
        <v>72</v>
      </c>
      <c r="F24" s="28" t="s">
        <v>73</v>
      </c>
      <c r="G24" s="28"/>
      <c r="H24" s="28"/>
      <c r="I24" s="28"/>
      <c r="J24" s="28"/>
      <c r="K24" s="28"/>
      <c r="L24" s="28">
        <v>100</v>
      </c>
      <c r="M24" s="28" t="s">
        <v>70</v>
      </c>
      <c r="N24" s="81"/>
      <c r="O24" s="81"/>
      <c r="P24" s="81" t="s">
        <v>87</v>
      </c>
      <c r="Q24" s="112"/>
      <c r="R24" s="28"/>
      <c r="S24" s="28">
        <v>100000</v>
      </c>
      <c r="T24" s="28"/>
    </row>
    <row r="25" s="3" customFormat="1" ht="20.1" customHeight="1" spans="1:20">
      <c r="A25" s="41">
        <v>10</v>
      </c>
      <c r="B25" s="34">
        <v>44120</v>
      </c>
      <c r="C25" s="26"/>
      <c r="D25" s="36"/>
      <c r="E25" s="28" t="s">
        <v>72</v>
      </c>
      <c r="F25" s="28" t="s">
        <v>73</v>
      </c>
      <c r="G25" s="28"/>
      <c r="H25" s="28"/>
      <c r="I25" s="28"/>
      <c r="J25" s="28"/>
      <c r="K25" s="28"/>
      <c r="L25" s="28">
        <v>50</v>
      </c>
      <c r="M25" s="28" t="s">
        <v>70</v>
      </c>
      <c r="N25" s="81"/>
      <c r="O25" s="81"/>
      <c r="P25" s="81" t="s">
        <v>74</v>
      </c>
      <c r="Q25" s="112"/>
      <c r="R25" s="28"/>
      <c r="S25" s="28">
        <v>73630.66</v>
      </c>
      <c r="T25" s="28"/>
    </row>
    <row r="26" s="3" customFormat="1" ht="20.1" customHeight="1" spans="1:20">
      <c r="A26" s="41">
        <v>11</v>
      </c>
      <c r="B26" s="34">
        <v>44124</v>
      </c>
      <c r="C26" s="26"/>
      <c r="D26" s="36"/>
      <c r="E26" s="28" t="s">
        <v>72</v>
      </c>
      <c r="F26" s="28" t="s">
        <v>88</v>
      </c>
      <c r="G26" s="28"/>
      <c r="H26" s="28"/>
      <c r="I26" s="28"/>
      <c r="J26" s="28"/>
      <c r="K26" s="28"/>
      <c r="L26" s="28">
        <v>100</v>
      </c>
      <c r="M26" s="28" t="s">
        <v>70</v>
      </c>
      <c r="N26" s="81"/>
      <c r="O26" s="81"/>
      <c r="P26" s="81" t="s">
        <v>89</v>
      </c>
      <c r="Q26" s="112"/>
      <c r="R26" s="28"/>
      <c r="S26" s="28">
        <v>180000</v>
      </c>
      <c r="T26" s="28"/>
    </row>
    <row r="27" s="5" customFormat="1" ht="20.1" customHeight="1" spans="1:20">
      <c r="A27" s="139">
        <v>12</v>
      </c>
      <c r="B27" s="144">
        <v>44235</v>
      </c>
      <c r="C27" s="126">
        <v>1200000</v>
      </c>
      <c r="D27" s="63"/>
      <c r="E27" s="114" t="s">
        <v>64</v>
      </c>
      <c r="F27" s="131">
        <v>175202745165</v>
      </c>
      <c r="G27" s="114"/>
      <c r="H27" s="135">
        <v>0.01</v>
      </c>
      <c r="I27" s="135">
        <v>15000</v>
      </c>
      <c r="J27" s="135" t="s">
        <v>65</v>
      </c>
      <c r="K27" s="114">
        <v>236061.34</v>
      </c>
      <c r="L27" s="114"/>
      <c r="M27" s="114"/>
      <c r="N27" s="88">
        <v>566054.56</v>
      </c>
      <c r="O27" s="88" t="s">
        <v>67</v>
      </c>
      <c r="P27" s="88"/>
      <c r="Q27" s="137"/>
      <c r="R27" s="114"/>
      <c r="S27" s="114"/>
      <c r="T27" s="114"/>
    </row>
    <row r="28" s="5" customFormat="1" ht="20.1" customHeight="1" spans="1:20">
      <c r="A28" s="141"/>
      <c r="B28" s="128"/>
      <c r="C28" s="126">
        <v>300000</v>
      </c>
      <c r="D28" s="63"/>
      <c r="E28" s="142" t="s">
        <v>62</v>
      </c>
      <c r="F28" s="143" t="s">
        <v>63</v>
      </c>
      <c r="G28" s="114"/>
      <c r="H28" s="134"/>
      <c r="I28" s="134"/>
      <c r="J28" s="134"/>
      <c r="K28" s="114"/>
      <c r="L28" s="114"/>
      <c r="M28" s="114"/>
      <c r="N28" s="88"/>
      <c r="O28" s="88"/>
      <c r="T28" s="114"/>
    </row>
    <row r="29" s="5" customFormat="1" ht="20.1" customHeight="1" spans="1:20">
      <c r="A29" s="124"/>
      <c r="B29" s="128">
        <v>44236</v>
      </c>
      <c r="C29" s="126"/>
      <c r="D29" s="63"/>
      <c r="E29" s="114" t="s">
        <v>72</v>
      </c>
      <c r="F29" s="114" t="s">
        <v>73</v>
      </c>
      <c r="G29" s="114"/>
      <c r="H29" s="114"/>
      <c r="I29" s="114"/>
      <c r="J29" s="114"/>
      <c r="K29" s="114"/>
      <c r="L29" s="114">
        <v>100</v>
      </c>
      <c r="M29" s="136" t="s">
        <v>70</v>
      </c>
      <c r="N29" s="88"/>
      <c r="O29" s="88"/>
      <c r="P29" s="88" t="s">
        <v>74</v>
      </c>
      <c r="Q29" s="137"/>
      <c r="R29" s="114"/>
      <c r="S29" s="114">
        <v>300000</v>
      </c>
      <c r="T29" s="114"/>
    </row>
    <row r="30" s="5" customFormat="1" ht="20.1" customHeight="1" spans="1:20">
      <c r="A30" s="124"/>
      <c r="B30" s="128">
        <v>44236</v>
      </c>
      <c r="C30" s="126"/>
      <c r="D30" s="63"/>
      <c r="E30" s="114" t="s">
        <v>90</v>
      </c>
      <c r="F30" s="114" t="s">
        <v>91</v>
      </c>
      <c r="G30" s="114"/>
      <c r="H30" s="114"/>
      <c r="I30" s="114"/>
      <c r="J30" s="114"/>
      <c r="K30" s="114"/>
      <c r="L30" s="114">
        <v>100</v>
      </c>
      <c r="M30" s="134"/>
      <c r="N30" s="88"/>
      <c r="O30" s="88"/>
      <c r="P30" s="88" t="s">
        <v>92</v>
      </c>
      <c r="Q30" s="137"/>
      <c r="R30" s="114"/>
      <c r="S30" s="114">
        <v>380000</v>
      </c>
      <c r="T30" s="114"/>
    </row>
    <row r="31" s="5" customFormat="1" ht="20.1" customHeight="1" spans="1:20">
      <c r="A31" s="124"/>
      <c r="B31" s="128"/>
      <c r="C31" s="126"/>
      <c r="D31" s="63"/>
      <c r="E31" s="114"/>
      <c r="F31" s="114"/>
      <c r="G31" s="114"/>
      <c r="H31" s="114"/>
      <c r="I31" s="114"/>
      <c r="J31" s="114"/>
      <c r="K31" s="114"/>
      <c r="L31" s="114"/>
      <c r="M31" s="134"/>
      <c r="N31" s="88"/>
      <c r="O31" s="88"/>
      <c r="P31" s="88"/>
      <c r="Q31" s="137"/>
      <c r="R31" s="114"/>
      <c r="S31" s="114"/>
      <c r="T31" s="114"/>
    </row>
    <row r="32" s="5" customFormat="1" ht="20.1" customHeight="1" spans="1:20">
      <c r="A32" s="124"/>
      <c r="B32" s="128"/>
      <c r="C32" s="126"/>
      <c r="D32" s="63"/>
      <c r="E32" s="114"/>
      <c r="F32" s="114"/>
      <c r="G32" s="114"/>
      <c r="H32" s="114"/>
      <c r="I32" s="114"/>
      <c r="J32" s="114"/>
      <c r="K32" s="114"/>
      <c r="L32" s="114"/>
      <c r="M32" s="134"/>
      <c r="N32" s="88"/>
      <c r="O32" s="88"/>
      <c r="P32" s="88"/>
      <c r="Q32" s="137"/>
      <c r="R32" s="114"/>
      <c r="S32" s="114"/>
      <c r="T32" s="114"/>
    </row>
    <row r="33" s="5" customFormat="1" ht="20.1" customHeight="1" spans="1:20">
      <c r="A33" s="124"/>
      <c r="B33" s="128"/>
      <c r="C33" s="126"/>
      <c r="D33" s="63"/>
      <c r="E33" s="114"/>
      <c r="F33" s="114"/>
      <c r="G33" s="114"/>
      <c r="H33" s="114"/>
      <c r="I33" s="114"/>
      <c r="J33" s="114"/>
      <c r="K33" s="114"/>
      <c r="L33" s="114"/>
      <c r="M33" s="134"/>
      <c r="N33" s="88"/>
      <c r="O33" s="88"/>
      <c r="P33" s="88"/>
      <c r="Q33" s="137"/>
      <c r="R33" s="114"/>
      <c r="S33" s="114"/>
      <c r="T33" s="114"/>
    </row>
    <row r="34" s="5" customFormat="1" ht="20.1" customHeight="1" spans="1:20">
      <c r="A34" s="124"/>
      <c r="B34" s="128"/>
      <c r="C34" s="126"/>
      <c r="D34" s="63"/>
      <c r="E34" s="114"/>
      <c r="F34" s="114"/>
      <c r="G34" s="114"/>
      <c r="H34" s="114"/>
      <c r="I34" s="114"/>
      <c r="J34" s="114"/>
      <c r="K34" s="114"/>
      <c r="L34" s="114"/>
      <c r="M34" s="134"/>
      <c r="N34" s="88"/>
      <c r="O34" s="88"/>
      <c r="P34" s="88"/>
      <c r="Q34" s="137"/>
      <c r="R34" s="114"/>
      <c r="S34" s="114"/>
      <c r="T34" s="114"/>
    </row>
    <row r="35" s="5" customFormat="1" ht="20.1" customHeight="1" spans="1:20">
      <c r="A35" s="129"/>
      <c r="B35" s="130"/>
      <c r="C35" s="126"/>
      <c r="D35" s="63"/>
      <c r="E35" s="114"/>
      <c r="F35" s="131"/>
      <c r="G35" s="114"/>
      <c r="H35" s="114"/>
      <c r="I35" s="114"/>
      <c r="J35" s="114"/>
      <c r="K35" s="114"/>
      <c r="L35" s="114"/>
      <c r="M35" s="114"/>
      <c r="N35" s="88"/>
      <c r="O35" s="88"/>
      <c r="P35" s="88"/>
      <c r="Q35" s="137"/>
      <c r="R35" s="114"/>
      <c r="S35" s="114"/>
      <c r="T35" s="114"/>
    </row>
    <row r="36" ht="21" customHeight="1" spans="1:20">
      <c r="A36" s="132"/>
      <c r="B36" s="133"/>
      <c r="C36" s="36"/>
      <c r="D36" s="36"/>
      <c r="E36" s="30"/>
      <c r="F36" s="30"/>
      <c r="G36" s="30"/>
      <c r="H36" s="30"/>
      <c r="I36" s="30"/>
      <c r="J36" s="30"/>
      <c r="K36" s="30"/>
      <c r="L36" s="30"/>
      <c r="M36" s="30"/>
      <c r="N36" s="81"/>
      <c r="O36" s="81"/>
      <c r="P36" s="81"/>
      <c r="Q36" s="112"/>
      <c r="R36" s="27"/>
      <c r="S36" s="114"/>
      <c r="T36" s="27"/>
    </row>
    <row r="37" ht="30" customHeight="1" spans="1:20">
      <c r="A37" s="65" t="s">
        <v>75</v>
      </c>
      <c r="B37" s="65"/>
      <c r="C37" s="66">
        <f>SUM(C8:C36)</f>
        <v>3500000</v>
      </c>
      <c r="D37" s="67">
        <f>SUM(D8:D36)</f>
        <v>91000</v>
      </c>
      <c r="E37" s="68"/>
      <c r="F37" s="68"/>
      <c r="G37" s="68"/>
      <c r="H37" s="68"/>
      <c r="I37" s="90">
        <f>SUM(I8:I36)</f>
        <v>35000</v>
      </c>
      <c r="J37" s="91"/>
      <c r="K37" s="90">
        <f>SUM(K8:K36)</f>
        <v>383187.34</v>
      </c>
      <c r="L37" s="90">
        <f>SUM(L8:L36)</f>
        <v>1600</v>
      </c>
      <c r="M37" s="91"/>
      <c r="N37" s="92">
        <f>SUM(N8:N36)</f>
        <v>566054.56</v>
      </c>
      <c r="O37" s="81"/>
      <c r="P37" s="93"/>
      <c r="Q37" s="120"/>
      <c r="R37" s="121"/>
      <c r="S37" s="122">
        <f>SUM(S8:S36)</f>
        <v>2601000</v>
      </c>
      <c r="T37" s="123">
        <f>C37+D37-I37-K37-L37-N37-S37</f>
        <v>4158.10000000009</v>
      </c>
    </row>
    <row r="38" ht="30" customHeight="1" spans="1:20">
      <c r="A38" s="65" t="s">
        <v>76</v>
      </c>
      <c r="B38" s="65"/>
      <c r="C38" s="65" t="s">
        <v>77</v>
      </c>
      <c r="D38" s="65"/>
      <c r="E38" s="65"/>
      <c r="F38" s="69">
        <f>S29+S30</f>
        <v>680000</v>
      </c>
      <c r="G38" s="70"/>
      <c r="H38" s="70"/>
      <c r="I38" s="70"/>
      <c r="J38" s="70"/>
      <c r="K38" s="94"/>
      <c r="L38" s="95" t="s">
        <v>78</v>
      </c>
      <c r="M38" s="96"/>
      <c r="N38" s="96"/>
      <c r="O38" s="97" t="s">
        <v>79</v>
      </c>
      <c r="P38" s="98">
        <f>F38</f>
        <v>680000</v>
      </c>
      <c r="Q38" s="98"/>
      <c r="R38" s="98"/>
      <c r="S38" s="98"/>
      <c r="T38" s="98"/>
    </row>
    <row r="39" ht="44" customHeight="1" spans="1:20">
      <c r="A39" s="65"/>
      <c r="B39" s="65"/>
      <c r="C39" s="65" t="s">
        <v>80</v>
      </c>
      <c r="D39" s="65"/>
      <c r="E39" s="65"/>
      <c r="F39" s="69">
        <v>0</v>
      </c>
      <c r="G39" s="70"/>
      <c r="H39" s="70"/>
      <c r="I39" s="70"/>
      <c r="J39" s="70"/>
      <c r="K39" s="94"/>
      <c r="L39" s="99"/>
      <c r="M39" s="100"/>
      <c r="N39" s="100"/>
      <c r="O39" s="97" t="s">
        <v>81</v>
      </c>
      <c r="P39" s="101" t="str">
        <f>SUBSTITUTE(SUBSTITUTE(TEXT(INT(P38),"[DBNum2][$-804]G/通用格式元"&amp;IF(INT(F46)=F46,"整",""))&amp;TEXT(MID(F46,FIND(".",F46&amp;".0")+1,1),"[DBNum2][$-804]G/通用格式角")&amp;TEXT(MID(F46,FIND(".",F46&amp;".0")+2,1),"[DBNum2][$-804]G/通用格式分"),"零角","零"),"零分","")</f>
        <v>陆拾捌万元整</v>
      </c>
      <c r="Q39" s="101"/>
      <c r="R39" s="101"/>
      <c r="S39" s="101"/>
      <c r="T39" s="101"/>
    </row>
    <row r="44" ht="13.5" spans="2:2">
      <c r="B44" s="71"/>
    </row>
  </sheetData>
  <mergeCells count="53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37:B37"/>
    <mergeCell ref="C38:E38"/>
    <mergeCell ref="F38:K38"/>
    <mergeCell ref="P38:T38"/>
    <mergeCell ref="C39:E39"/>
    <mergeCell ref="F39:K39"/>
    <mergeCell ref="P39:T39"/>
    <mergeCell ref="A5:A7"/>
    <mergeCell ref="A8:A9"/>
    <mergeCell ref="A10:A11"/>
    <mergeCell ref="A12:A14"/>
    <mergeCell ref="A18:A20"/>
    <mergeCell ref="A21:A22"/>
    <mergeCell ref="A27:A29"/>
    <mergeCell ref="B27:B28"/>
    <mergeCell ref="H27:H28"/>
    <mergeCell ref="I27:I28"/>
    <mergeCell ref="J27:J28"/>
    <mergeCell ref="M29:M30"/>
    <mergeCell ref="S5:S7"/>
    <mergeCell ref="T5:T7"/>
    <mergeCell ref="A38:B39"/>
    <mergeCell ref="L38:N39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4"/>
  <sheetViews>
    <sheetView topLeftCell="A25" workbookViewId="0">
      <selection activeCell="A25" sqref="$A1:$XFD1048576"/>
    </sheetView>
  </sheetViews>
  <sheetFormatPr defaultColWidth="9" defaultRowHeight="11.25"/>
  <cols>
    <col min="1" max="1" width="3.25" style="2" customWidth="1"/>
    <col min="2" max="2" width="9.675" style="6" customWidth="1"/>
    <col min="3" max="3" width="10.75" style="2" customWidth="1"/>
    <col min="4" max="4" width="9.55" style="2" customWidth="1"/>
    <col min="5" max="5" width="26.7833333333333" style="7" customWidth="1"/>
    <col min="6" max="6" width="29.5333333333333" style="7" customWidth="1"/>
    <col min="7" max="7" width="28.75" style="7" customWidth="1"/>
    <col min="8" max="8" width="7.18333333333333" style="7" customWidth="1"/>
    <col min="9" max="9" width="12.15" style="7" customWidth="1"/>
    <col min="10" max="10" width="18.1583333333333" style="7" customWidth="1"/>
    <col min="11" max="11" width="12.8083333333333" style="7" customWidth="1"/>
    <col min="12" max="12" width="9.5" style="7" customWidth="1"/>
    <col min="13" max="13" width="20.775" style="7" customWidth="1"/>
    <col min="14" max="14" width="15.8166666666667" style="7" customWidth="1"/>
    <col min="15" max="15" width="15.025" style="6" customWidth="1"/>
    <col min="16" max="16" width="35.5583333333333" style="7" customWidth="1"/>
    <col min="17" max="17" width="15.025" style="2" customWidth="1"/>
    <col min="18" max="18" width="11" style="7" customWidth="1"/>
    <col min="19" max="19" width="16.0666666666667" style="7" customWidth="1"/>
    <col min="20" max="20" width="15.8166666666667" style="2" customWidth="1"/>
    <col min="21" max="16384" width="9" style="2"/>
  </cols>
  <sheetData>
    <row r="1" s="1" customFormat="1" ht="24.9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27.9" customHeight="1" spans="1:20">
      <c r="A2" s="9" t="s">
        <v>1</v>
      </c>
      <c r="B2" s="9"/>
      <c r="C2" s="10" t="s">
        <v>2</v>
      </c>
      <c r="D2" s="10"/>
      <c r="E2" s="10"/>
      <c r="F2" s="10"/>
      <c r="G2" s="10"/>
      <c r="H2" s="11" t="s">
        <v>3</v>
      </c>
      <c r="I2" s="72"/>
      <c r="J2" s="72" t="s">
        <v>4</v>
      </c>
      <c r="K2" s="72"/>
      <c r="L2" s="72"/>
      <c r="M2" s="73"/>
      <c r="N2" s="74" t="s">
        <v>5</v>
      </c>
      <c r="O2" s="74"/>
      <c r="P2" s="75">
        <v>11300</v>
      </c>
      <c r="Q2" s="80" t="s">
        <v>6</v>
      </c>
      <c r="R2" s="80"/>
      <c r="S2" s="102" t="s">
        <v>7</v>
      </c>
      <c r="T2" s="102"/>
    </row>
    <row r="3" s="1" customFormat="1" ht="27.9" customHeight="1" spans="1:20">
      <c r="A3" s="9" t="s">
        <v>8</v>
      </c>
      <c r="B3" s="9"/>
      <c r="C3" s="12">
        <v>19501960.91</v>
      </c>
      <c r="D3" s="12"/>
      <c r="E3" s="12"/>
      <c r="F3" s="12" t="s">
        <v>9</v>
      </c>
      <c r="G3" s="13" t="s">
        <v>10</v>
      </c>
      <c r="H3" s="9" t="s">
        <v>11</v>
      </c>
      <c r="I3" s="9"/>
      <c r="J3" s="76" t="s">
        <v>93</v>
      </c>
      <c r="K3" s="76"/>
      <c r="L3" s="76"/>
      <c r="M3" s="76"/>
      <c r="N3" s="9" t="s">
        <v>13</v>
      </c>
      <c r="O3" s="9"/>
      <c r="P3" s="76" t="s">
        <v>14</v>
      </c>
      <c r="Q3" s="103" t="s">
        <v>15</v>
      </c>
      <c r="R3" s="104"/>
      <c r="S3" s="105" t="s">
        <v>16</v>
      </c>
      <c r="T3" s="106"/>
    </row>
    <row r="4" s="1" customFormat="1" ht="27.9" customHeight="1" spans="1:20">
      <c r="A4" s="9" t="s">
        <v>17</v>
      </c>
      <c r="B4" s="9"/>
      <c r="C4" s="14"/>
      <c r="D4" s="14"/>
      <c r="E4" s="14"/>
      <c r="F4" s="12" t="s">
        <v>18</v>
      </c>
      <c r="G4" s="15"/>
      <c r="H4" s="9" t="s">
        <v>19</v>
      </c>
      <c r="I4" s="9"/>
      <c r="J4" s="76" t="s">
        <v>20</v>
      </c>
      <c r="K4" s="76"/>
      <c r="L4" s="76"/>
      <c r="M4" s="76"/>
      <c r="N4" s="9" t="s">
        <v>21</v>
      </c>
      <c r="O4" s="9"/>
      <c r="P4" s="77" t="s">
        <v>82</v>
      </c>
      <c r="Q4" s="12" t="s">
        <v>23</v>
      </c>
      <c r="R4" s="77" t="s">
        <v>24</v>
      </c>
      <c r="S4" s="107" t="s">
        <v>25</v>
      </c>
      <c r="T4" s="108" t="s">
        <v>26</v>
      </c>
    </row>
    <row r="5" s="1" customFormat="1" ht="27.9" customHeight="1" spans="1:20">
      <c r="A5" s="9" t="s">
        <v>27</v>
      </c>
      <c r="B5" s="16" t="s">
        <v>28</v>
      </c>
      <c r="C5" s="17"/>
      <c r="D5" s="17"/>
      <c r="E5" s="17"/>
      <c r="F5" s="18"/>
      <c r="G5" s="19" t="s">
        <v>29</v>
      </c>
      <c r="H5" s="16" t="s">
        <v>28</v>
      </c>
      <c r="I5" s="17"/>
      <c r="J5" s="18"/>
      <c r="K5" s="19" t="s">
        <v>30</v>
      </c>
      <c r="L5" s="16" t="s">
        <v>31</v>
      </c>
      <c r="M5" s="18"/>
      <c r="N5" s="16" t="s">
        <v>32</v>
      </c>
      <c r="O5" s="18"/>
      <c r="P5" s="78" t="s">
        <v>33</v>
      </c>
      <c r="Q5" s="109"/>
      <c r="R5" s="109"/>
      <c r="S5" s="107" t="s">
        <v>34</v>
      </c>
      <c r="T5" s="110" t="s">
        <v>35</v>
      </c>
    </row>
    <row r="6" s="1" customFormat="1" ht="27.9" customHeight="1" spans="1:20">
      <c r="A6" s="9"/>
      <c r="B6" s="20" t="s">
        <v>36</v>
      </c>
      <c r="C6" s="21"/>
      <c r="D6" s="21"/>
      <c r="E6" s="21"/>
      <c r="F6" s="22"/>
      <c r="G6" s="9"/>
      <c r="H6" s="20" t="s">
        <v>37</v>
      </c>
      <c r="I6" s="21"/>
      <c r="J6" s="22"/>
      <c r="K6" s="9" t="s">
        <v>38</v>
      </c>
      <c r="L6" s="20" t="s">
        <v>39</v>
      </c>
      <c r="M6" s="22"/>
      <c r="N6" s="20" t="s">
        <v>40</v>
      </c>
      <c r="O6" s="22"/>
      <c r="P6" s="79" t="s">
        <v>41</v>
      </c>
      <c r="Q6" s="111"/>
      <c r="R6" s="111"/>
      <c r="S6" s="107"/>
      <c r="T6" s="110"/>
    </row>
    <row r="7" s="1" customFormat="1" ht="27.9" customHeight="1" spans="1:20">
      <c r="A7" s="9"/>
      <c r="B7" s="23" t="s">
        <v>42</v>
      </c>
      <c r="C7" s="9" t="s">
        <v>43</v>
      </c>
      <c r="D7" s="9" t="s">
        <v>44</v>
      </c>
      <c r="E7" s="12" t="s">
        <v>45</v>
      </c>
      <c r="F7" s="12" t="s">
        <v>46</v>
      </c>
      <c r="G7" s="23" t="s">
        <v>47</v>
      </c>
      <c r="H7" s="9" t="s">
        <v>48</v>
      </c>
      <c r="I7" s="12" t="s">
        <v>49</v>
      </c>
      <c r="J7" s="12" t="s">
        <v>50</v>
      </c>
      <c r="K7" s="80" t="s">
        <v>49</v>
      </c>
      <c r="L7" s="12" t="s">
        <v>49</v>
      </c>
      <c r="M7" s="9" t="s">
        <v>50</v>
      </c>
      <c r="N7" s="9" t="s">
        <v>49</v>
      </c>
      <c r="O7" s="9" t="s">
        <v>50</v>
      </c>
      <c r="P7" s="12" t="s">
        <v>51</v>
      </c>
      <c r="Q7" s="12" t="s">
        <v>52</v>
      </c>
      <c r="R7" s="12" t="s">
        <v>53</v>
      </c>
      <c r="S7" s="107"/>
      <c r="T7" s="110"/>
    </row>
    <row r="8" s="2" customFormat="1" ht="23" customHeight="1" spans="1:20">
      <c r="A8" s="24">
        <v>1</v>
      </c>
      <c r="B8" s="25">
        <v>43790</v>
      </c>
      <c r="C8" s="26"/>
      <c r="D8" s="27">
        <v>50000</v>
      </c>
      <c r="E8" s="28" t="s">
        <v>54</v>
      </c>
      <c r="F8" s="29" t="s">
        <v>55</v>
      </c>
      <c r="G8" s="30"/>
      <c r="H8" s="30"/>
      <c r="I8" s="30"/>
      <c r="J8" s="30"/>
      <c r="K8" s="30"/>
      <c r="L8" s="30"/>
      <c r="M8" s="30"/>
      <c r="N8" s="30"/>
      <c r="O8" s="30"/>
      <c r="P8" s="81"/>
      <c r="Q8" s="112"/>
      <c r="R8" s="27"/>
      <c r="S8" s="28"/>
      <c r="T8" s="27"/>
    </row>
    <row r="9" s="2" customFormat="1" ht="25" customHeight="1" spans="1:20">
      <c r="A9" s="31"/>
      <c r="B9" s="25">
        <v>43790</v>
      </c>
      <c r="C9" s="26"/>
      <c r="D9" s="28"/>
      <c r="E9" s="28" t="s">
        <v>56</v>
      </c>
      <c r="F9" s="32" t="s">
        <v>57</v>
      </c>
      <c r="G9" s="30"/>
      <c r="H9" s="30"/>
      <c r="I9" s="28"/>
      <c r="J9" s="28"/>
      <c r="K9" s="28"/>
      <c r="L9" s="30"/>
      <c r="M9" s="30"/>
      <c r="N9" s="81"/>
      <c r="O9" s="81"/>
      <c r="P9" s="81" t="s">
        <v>58</v>
      </c>
      <c r="Q9" s="112"/>
      <c r="R9" s="27"/>
      <c r="S9" s="28">
        <v>50000</v>
      </c>
      <c r="T9" s="27"/>
    </row>
    <row r="10" s="2" customFormat="1" ht="22" customHeight="1" spans="1:20">
      <c r="A10" s="33">
        <v>2</v>
      </c>
      <c r="B10" s="34">
        <v>43901</v>
      </c>
      <c r="C10" s="26"/>
      <c r="D10" s="27">
        <v>41000</v>
      </c>
      <c r="E10" s="28" t="s">
        <v>54</v>
      </c>
      <c r="F10" s="29" t="s">
        <v>55</v>
      </c>
      <c r="G10" s="30"/>
      <c r="H10" s="30"/>
      <c r="I10" s="30"/>
      <c r="J10" s="30"/>
      <c r="K10" s="30"/>
      <c r="L10" s="30"/>
      <c r="M10" s="30"/>
      <c r="N10" s="81"/>
      <c r="O10" s="81"/>
      <c r="P10" s="82"/>
      <c r="Q10" s="112"/>
      <c r="R10" s="27"/>
      <c r="S10" s="28"/>
      <c r="T10" s="27"/>
    </row>
    <row r="11" s="2" customFormat="1" ht="24" customHeight="1" spans="1:20">
      <c r="A11" s="35"/>
      <c r="B11" s="34">
        <v>43901</v>
      </c>
      <c r="C11" s="36"/>
      <c r="D11" s="36"/>
      <c r="E11" s="37" t="s">
        <v>59</v>
      </c>
      <c r="F11" s="29" t="s">
        <v>60</v>
      </c>
      <c r="G11" s="30"/>
      <c r="H11" s="30"/>
      <c r="I11" s="30"/>
      <c r="J11" s="30"/>
      <c r="K11" s="30"/>
      <c r="L11" s="30"/>
      <c r="M11" s="30"/>
      <c r="N11" s="81"/>
      <c r="O11" s="81"/>
      <c r="P11" s="82" t="s">
        <v>61</v>
      </c>
      <c r="Q11" s="112"/>
      <c r="R11" s="27"/>
      <c r="S11" s="28">
        <v>41000</v>
      </c>
      <c r="T11" s="27"/>
    </row>
    <row r="12" s="3" customFormat="1" ht="17" customHeight="1" spans="1:20">
      <c r="A12" s="38">
        <v>3</v>
      </c>
      <c r="B12" s="34">
        <v>43944</v>
      </c>
      <c r="C12" s="26">
        <v>200000</v>
      </c>
      <c r="D12" s="36"/>
      <c r="E12" s="37" t="s">
        <v>62</v>
      </c>
      <c r="F12" s="29" t="s">
        <v>63</v>
      </c>
      <c r="G12" s="30"/>
      <c r="H12" s="30"/>
      <c r="I12" s="30"/>
      <c r="J12" s="30"/>
      <c r="K12" s="30"/>
      <c r="L12" s="30"/>
      <c r="M12" s="30"/>
      <c r="N12" s="81"/>
      <c r="O12" s="81"/>
      <c r="P12" s="82"/>
      <c r="Q12" s="112"/>
      <c r="R12" s="27"/>
      <c r="S12" s="28"/>
      <c r="T12" s="27"/>
    </row>
    <row r="13" s="2" customFormat="1" ht="20.1" customHeight="1" spans="1:20">
      <c r="A13" s="38"/>
      <c r="B13" s="34">
        <v>43944</v>
      </c>
      <c r="C13" s="26">
        <v>800000</v>
      </c>
      <c r="D13" s="27"/>
      <c r="E13" s="28" t="s">
        <v>64</v>
      </c>
      <c r="F13" s="29">
        <v>175202745165</v>
      </c>
      <c r="G13" s="30"/>
      <c r="H13" s="39">
        <v>0.01</v>
      </c>
      <c r="I13" s="28">
        <v>10000</v>
      </c>
      <c r="J13" s="28" t="s">
        <v>65</v>
      </c>
      <c r="K13" s="30">
        <v>147126</v>
      </c>
      <c r="L13" s="30">
        <v>500</v>
      </c>
      <c r="M13" s="28" t="s">
        <v>66</v>
      </c>
      <c r="N13" s="28">
        <v>16085</v>
      </c>
      <c r="O13" s="28" t="s">
        <v>67</v>
      </c>
      <c r="P13" s="81"/>
      <c r="Q13" s="112"/>
      <c r="R13" s="27"/>
      <c r="S13" s="28"/>
      <c r="T13" s="27"/>
    </row>
    <row r="14" s="2" customFormat="1" ht="20.1" customHeight="1" spans="1:20">
      <c r="A14" s="35"/>
      <c r="B14" s="34">
        <v>43959</v>
      </c>
      <c r="C14" s="26"/>
      <c r="D14" s="28"/>
      <c r="E14" s="28" t="s">
        <v>68</v>
      </c>
      <c r="F14" s="40" t="s">
        <v>69</v>
      </c>
      <c r="G14" s="30"/>
      <c r="H14" s="30"/>
      <c r="I14" s="28"/>
      <c r="J14" s="28"/>
      <c r="K14" s="28"/>
      <c r="L14" s="30">
        <v>100</v>
      </c>
      <c r="M14" s="28" t="s">
        <v>70</v>
      </c>
      <c r="N14" s="81"/>
      <c r="O14" s="81"/>
      <c r="P14" s="81" t="s">
        <v>71</v>
      </c>
      <c r="Q14" s="112"/>
      <c r="R14" s="27"/>
      <c r="S14" s="28">
        <v>500000</v>
      </c>
      <c r="T14" s="27"/>
    </row>
    <row r="15" s="2" customFormat="1" ht="25" customHeight="1" spans="1:20">
      <c r="A15" s="26">
        <v>3</v>
      </c>
      <c r="B15" s="25">
        <v>43972</v>
      </c>
      <c r="C15" s="26"/>
      <c r="D15" s="28"/>
      <c r="E15" s="28" t="s">
        <v>56</v>
      </c>
      <c r="F15" s="32" t="s">
        <v>57</v>
      </c>
      <c r="G15" s="30"/>
      <c r="H15" s="30"/>
      <c r="I15" s="28"/>
      <c r="J15" s="28"/>
      <c r="K15" s="28"/>
      <c r="L15" s="30">
        <v>50</v>
      </c>
      <c r="M15" s="28" t="s">
        <v>70</v>
      </c>
      <c r="N15" s="81"/>
      <c r="O15" s="81"/>
      <c r="P15" s="81" t="s">
        <v>58</v>
      </c>
      <c r="Q15" s="112"/>
      <c r="R15" s="27"/>
      <c r="S15" s="28">
        <v>50000</v>
      </c>
      <c r="T15" s="27"/>
    </row>
    <row r="16" s="2" customFormat="1" ht="25" customHeight="1" spans="1:20">
      <c r="A16" s="31">
        <v>4</v>
      </c>
      <c r="B16" s="25">
        <v>44001</v>
      </c>
      <c r="C16" s="26"/>
      <c r="D16" s="28"/>
      <c r="E16" s="28" t="s">
        <v>56</v>
      </c>
      <c r="F16" s="32" t="s">
        <v>57</v>
      </c>
      <c r="G16" s="30"/>
      <c r="H16" s="30"/>
      <c r="I16" s="28"/>
      <c r="J16" s="28"/>
      <c r="K16" s="28"/>
      <c r="L16" s="30">
        <v>50</v>
      </c>
      <c r="M16" s="28" t="s">
        <v>70</v>
      </c>
      <c r="N16" s="81"/>
      <c r="O16" s="81"/>
      <c r="P16" s="81" t="s">
        <v>58</v>
      </c>
      <c r="Q16" s="112"/>
      <c r="R16" s="27"/>
      <c r="S16" s="28">
        <v>70000</v>
      </c>
      <c r="T16" s="27"/>
    </row>
    <row r="17" s="2" customFormat="1" ht="20.1" customHeight="1" spans="1:20">
      <c r="A17" s="41">
        <v>5</v>
      </c>
      <c r="B17" s="34">
        <v>44006</v>
      </c>
      <c r="C17" s="36"/>
      <c r="D17" s="36"/>
      <c r="E17" s="28" t="s">
        <v>72</v>
      </c>
      <c r="F17" s="28" t="s">
        <v>73</v>
      </c>
      <c r="G17" s="28"/>
      <c r="H17" s="28"/>
      <c r="I17" s="28"/>
      <c r="J17" s="28"/>
      <c r="K17" s="28"/>
      <c r="L17" s="28">
        <v>100</v>
      </c>
      <c r="M17" s="28" t="s">
        <v>70</v>
      </c>
      <c r="N17" s="81"/>
      <c r="O17" s="81"/>
      <c r="P17" s="81" t="s">
        <v>74</v>
      </c>
      <c r="Q17" s="112"/>
      <c r="R17" s="28"/>
      <c r="S17" s="28">
        <v>200000</v>
      </c>
      <c r="T17" s="28"/>
    </row>
    <row r="18" s="4" customFormat="1" ht="20.1" customHeight="1" spans="1:20">
      <c r="A18" s="42">
        <v>6</v>
      </c>
      <c r="B18" s="43">
        <v>44090</v>
      </c>
      <c r="C18" s="44">
        <v>800000</v>
      </c>
      <c r="D18" s="45"/>
      <c r="E18" s="46" t="s">
        <v>64</v>
      </c>
      <c r="F18" s="47">
        <v>175202745165</v>
      </c>
      <c r="G18" s="46"/>
      <c r="H18" s="48">
        <v>0.01</v>
      </c>
      <c r="I18" s="46">
        <v>8000</v>
      </c>
      <c r="J18" s="46" t="s">
        <v>65</v>
      </c>
      <c r="K18" s="46"/>
      <c r="L18" s="46">
        <v>100</v>
      </c>
      <c r="M18" s="46" t="s">
        <v>70</v>
      </c>
      <c r="N18" s="83">
        <v>-16085</v>
      </c>
      <c r="O18" s="83" t="s">
        <v>83</v>
      </c>
      <c r="P18" s="83"/>
      <c r="Q18" s="113"/>
      <c r="R18" s="46"/>
      <c r="S18" s="46"/>
      <c r="T18" s="114"/>
    </row>
    <row r="19" s="5" customFormat="1" ht="20.1" customHeight="1" spans="1:20">
      <c r="A19" s="49"/>
      <c r="B19" s="43">
        <v>44090</v>
      </c>
      <c r="C19" s="44">
        <v>200000</v>
      </c>
      <c r="D19" s="45"/>
      <c r="E19" s="50" t="s">
        <v>62</v>
      </c>
      <c r="F19" s="47" t="s">
        <v>63</v>
      </c>
      <c r="G19" s="46"/>
      <c r="H19" s="48">
        <v>0.01</v>
      </c>
      <c r="I19" s="46">
        <v>2000</v>
      </c>
      <c r="J19" s="46" t="s">
        <v>65</v>
      </c>
      <c r="K19" s="46"/>
      <c r="L19" s="46"/>
      <c r="M19" s="46"/>
      <c r="N19" s="83"/>
      <c r="O19" s="83"/>
      <c r="P19" s="83"/>
      <c r="Q19" s="113"/>
      <c r="R19" s="46"/>
      <c r="S19" s="46"/>
      <c r="T19" s="114"/>
    </row>
    <row r="20" s="3" customFormat="1" ht="20.1" customHeight="1" spans="1:20">
      <c r="A20" s="51"/>
      <c r="B20" s="43">
        <v>44092</v>
      </c>
      <c r="C20" s="44"/>
      <c r="D20" s="45"/>
      <c r="E20" s="46" t="s">
        <v>68</v>
      </c>
      <c r="F20" s="47" t="s">
        <v>69</v>
      </c>
      <c r="G20" s="46"/>
      <c r="H20" s="46"/>
      <c r="I20" s="46"/>
      <c r="J20" s="46"/>
      <c r="K20" s="46"/>
      <c r="L20" s="46"/>
      <c r="M20" s="46"/>
      <c r="N20" s="83"/>
      <c r="O20" s="83"/>
      <c r="P20" s="83" t="s">
        <v>84</v>
      </c>
      <c r="Q20" s="113"/>
      <c r="R20" s="46"/>
      <c r="S20" s="46">
        <v>300000</v>
      </c>
      <c r="T20" s="28"/>
    </row>
    <row r="21" s="2" customFormat="1" ht="20.1" customHeight="1" spans="1:20">
      <c r="A21" s="33">
        <v>7</v>
      </c>
      <c r="B21" s="34">
        <v>44097</v>
      </c>
      <c r="C21" s="36"/>
      <c r="D21" s="36"/>
      <c r="E21" s="28" t="s">
        <v>72</v>
      </c>
      <c r="F21" s="28" t="s">
        <v>73</v>
      </c>
      <c r="G21" s="28"/>
      <c r="H21" s="28"/>
      <c r="I21" s="28"/>
      <c r="J21" s="28"/>
      <c r="K21" s="28"/>
      <c r="L21" s="28">
        <v>100</v>
      </c>
      <c r="M21" s="28" t="s">
        <v>70</v>
      </c>
      <c r="N21" s="81"/>
      <c r="O21" s="81"/>
      <c r="P21" s="81" t="s">
        <v>74</v>
      </c>
      <c r="Q21" s="112"/>
      <c r="R21" s="28"/>
      <c r="S21" s="28">
        <v>126369.34</v>
      </c>
      <c r="T21" s="28"/>
    </row>
    <row r="22" s="3" customFormat="1" ht="20.1" customHeight="1" spans="1:20">
      <c r="A22" s="35"/>
      <c r="B22" s="34">
        <v>44097</v>
      </c>
      <c r="C22" s="26"/>
      <c r="D22" s="36"/>
      <c r="E22" s="28" t="s">
        <v>72</v>
      </c>
      <c r="F22" s="28" t="s">
        <v>73</v>
      </c>
      <c r="G22" s="28"/>
      <c r="H22" s="28"/>
      <c r="I22" s="28"/>
      <c r="J22" s="28"/>
      <c r="K22" s="28"/>
      <c r="L22" s="28">
        <v>100</v>
      </c>
      <c r="M22" s="28" t="s">
        <v>70</v>
      </c>
      <c r="N22" s="81"/>
      <c r="O22" s="81"/>
      <c r="P22" s="81" t="s">
        <v>85</v>
      </c>
      <c r="Q22" s="112"/>
      <c r="R22" s="28"/>
      <c r="S22" s="28">
        <v>200000</v>
      </c>
      <c r="T22" s="28"/>
    </row>
    <row r="23" s="2" customFormat="1" ht="25" customHeight="1" spans="1:20">
      <c r="A23" s="26">
        <v>8</v>
      </c>
      <c r="B23" s="25">
        <v>44101</v>
      </c>
      <c r="C23" s="26"/>
      <c r="D23" s="28"/>
      <c r="E23" s="28" t="s">
        <v>56</v>
      </c>
      <c r="F23" s="32" t="s">
        <v>57</v>
      </c>
      <c r="G23" s="30"/>
      <c r="H23" s="30"/>
      <c r="I23" s="28"/>
      <c r="J23" s="28"/>
      <c r="K23" s="28"/>
      <c r="L23" s="28">
        <v>50</v>
      </c>
      <c r="M23" s="28" t="s">
        <v>70</v>
      </c>
      <c r="N23" s="81"/>
      <c r="O23" s="81"/>
      <c r="P23" s="81" t="s">
        <v>86</v>
      </c>
      <c r="Q23" s="112"/>
      <c r="R23" s="27"/>
      <c r="S23" s="28">
        <v>30000</v>
      </c>
      <c r="T23" s="27"/>
    </row>
    <row r="24" s="3" customFormat="1" ht="20.1" customHeight="1" spans="1:20">
      <c r="A24" s="35">
        <v>9</v>
      </c>
      <c r="B24" s="34">
        <v>44102</v>
      </c>
      <c r="C24" s="26"/>
      <c r="D24" s="36"/>
      <c r="E24" s="28" t="s">
        <v>72</v>
      </c>
      <c r="F24" s="28" t="s">
        <v>73</v>
      </c>
      <c r="G24" s="28"/>
      <c r="H24" s="28"/>
      <c r="I24" s="28"/>
      <c r="J24" s="28"/>
      <c r="K24" s="28"/>
      <c r="L24" s="28">
        <v>100</v>
      </c>
      <c r="M24" s="28" t="s">
        <v>70</v>
      </c>
      <c r="N24" s="81"/>
      <c r="O24" s="81"/>
      <c r="P24" s="81" t="s">
        <v>87</v>
      </c>
      <c r="Q24" s="112"/>
      <c r="R24" s="28"/>
      <c r="S24" s="28">
        <v>100000</v>
      </c>
      <c r="T24" s="28"/>
    </row>
    <row r="25" s="3" customFormat="1" ht="20.1" customHeight="1" spans="1:20">
      <c r="A25" s="41">
        <v>10</v>
      </c>
      <c r="B25" s="34">
        <v>44120</v>
      </c>
      <c r="C25" s="26"/>
      <c r="D25" s="36"/>
      <c r="E25" s="28" t="s">
        <v>72</v>
      </c>
      <c r="F25" s="28" t="s">
        <v>73</v>
      </c>
      <c r="G25" s="28"/>
      <c r="H25" s="28"/>
      <c r="I25" s="28"/>
      <c r="J25" s="28"/>
      <c r="K25" s="28"/>
      <c r="L25" s="28">
        <v>50</v>
      </c>
      <c r="M25" s="28" t="s">
        <v>70</v>
      </c>
      <c r="N25" s="81"/>
      <c r="O25" s="81"/>
      <c r="P25" s="81" t="s">
        <v>74</v>
      </c>
      <c r="Q25" s="112"/>
      <c r="R25" s="28"/>
      <c r="S25" s="28">
        <v>73630.66</v>
      </c>
      <c r="T25" s="28"/>
    </row>
    <row r="26" s="3" customFormat="1" ht="20.1" customHeight="1" spans="1:20">
      <c r="A26" s="41">
        <v>11</v>
      </c>
      <c r="B26" s="34">
        <v>44124</v>
      </c>
      <c r="C26" s="26"/>
      <c r="D26" s="36"/>
      <c r="E26" s="28" t="s">
        <v>72</v>
      </c>
      <c r="F26" s="28" t="s">
        <v>88</v>
      </c>
      <c r="G26" s="28"/>
      <c r="H26" s="28"/>
      <c r="I26" s="28"/>
      <c r="J26" s="28"/>
      <c r="K26" s="28"/>
      <c r="L26" s="28">
        <v>100</v>
      </c>
      <c r="M26" s="28" t="s">
        <v>70</v>
      </c>
      <c r="N26" s="81"/>
      <c r="O26" s="81"/>
      <c r="P26" s="81" t="s">
        <v>89</v>
      </c>
      <c r="Q26" s="112"/>
      <c r="R26" s="28"/>
      <c r="S26" s="28">
        <v>180000</v>
      </c>
      <c r="T26" s="28"/>
    </row>
    <row r="27" s="5" customFormat="1" ht="20.1" customHeight="1" spans="1:20">
      <c r="A27" s="42">
        <v>12</v>
      </c>
      <c r="B27" s="52">
        <v>44235</v>
      </c>
      <c r="C27" s="44">
        <v>1200000</v>
      </c>
      <c r="D27" s="45"/>
      <c r="E27" s="46" t="s">
        <v>64</v>
      </c>
      <c r="F27" s="47">
        <v>175202745165</v>
      </c>
      <c r="G27" s="46"/>
      <c r="H27" s="53">
        <v>0.01</v>
      </c>
      <c r="I27" s="84">
        <v>15000</v>
      </c>
      <c r="J27" s="84" t="s">
        <v>65</v>
      </c>
      <c r="K27" s="46">
        <v>236061.34</v>
      </c>
      <c r="L27" s="46"/>
      <c r="M27" s="46"/>
      <c r="N27" s="83">
        <v>566054.56</v>
      </c>
      <c r="O27" s="83" t="s">
        <v>67</v>
      </c>
      <c r="P27" s="83"/>
      <c r="Q27" s="113"/>
      <c r="R27" s="46"/>
      <c r="S27" s="46"/>
      <c r="T27" s="114"/>
    </row>
    <row r="28" s="5" customFormat="1" ht="20.1" customHeight="1" spans="1:20">
      <c r="A28" s="49"/>
      <c r="B28" s="54"/>
      <c r="C28" s="44">
        <v>300000</v>
      </c>
      <c r="D28" s="45"/>
      <c r="E28" s="50" t="s">
        <v>62</v>
      </c>
      <c r="F28" s="47" t="s">
        <v>63</v>
      </c>
      <c r="G28" s="46"/>
      <c r="H28" s="53"/>
      <c r="I28" s="85"/>
      <c r="J28" s="85"/>
      <c r="K28" s="46"/>
      <c r="L28" s="46"/>
      <c r="M28" s="46"/>
      <c r="N28" s="83"/>
      <c r="O28" s="83"/>
      <c r="P28" s="86"/>
      <c r="Q28" s="86"/>
      <c r="R28" s="86"/>
      <c r="S28" s="86"/>
      <c r="T28" s="114"/>
    </row>
    <row r="29" s="5" customFormat="1" ht="20.1" customHeight="1" spans="1:20">
      <c r="A29" s="51"/>
      <c r="B29" s="54">
        <v>44236</v>
      </c>
      <c r="C29" s="44"/>
      <c r="D29" s="45"/>
      <c r="E29" s="46" t="s">
        <v>72</v>
      </c>
      <c r="F29" s="46" t="s">
        <v>73</v>
      </c>
      <c r="G29" s="46"/>
      <c r="H29" s="46"/>
      <c r="I29" s="46"/>
      <c r="J29" s="46"/>
      <c r="K29" s="46"/>
      <c r="L29" s="46">
        <v>100</v>
      </c>
      <c r="M29" s="87" t="s">
        <v>70</v>
      </c>
      <c r="N29" s="83"/>
      <c r="O29" s="83"/>
      <c r="P29" s="83" t="s">
        <v>74</v>
      </c>
      <c r="Q29" s="113"/>
      <c r="R29" s="46"/>
      <c r="S29" s="46">
        <v>300000</v>
      </c>
      <c r="T29" s="114"/>
    </row>
    <row r="30" s="5" customFormat="1" ht="20.1" customHeight="1" spans="1:20">
      <c r="A30" s="51"/>
      <c r="B30" s="54">
        <v>44236</v>
      </c>
      <c r="C30" s="44"/>
      <c r="D30" s="45"/>
      <c r="E30" s="46" t="s">
        <v>90</v>
      </c>
      <c r="F30" s="46" t="s">
        <v>91</v>
      </c>
      <c r="G30" s="46"/>
      <c r="H30" s="46"/>
      <c r="I30" s="46"/>
      <c r="J30" s="46"/>
      <c r="K30" s="46"/>
      <c r="L30" s="46">
        <v>100</v>
      </c>
      <c r="M30" s="85"/>
      <c r="N30" s="83"/>
      <c r="O30" s="83"/>
      <c r="P30" s="83" t="s">
        <v>94</v>
      </c>
      <c r="Q30" s="113"/>
      <c r="R30" s="46"/>
      <c r="S30" s="46">
        <v>880000</v>
      </c>
      <c r="T30" s="114"/>
    </row>
    <row r="31" s="5" customFormat="1" ht="20.1" customHeight="1" spans="1:20">
      <c r="A31" s="124">
        <v>13</v>
      </c>
      <c r="B31" s="125">
        <v>44237</v>
      </c>
      <c r="C31" s="126">
        <v>800000</v>
      </c>
      <c r="D31" s="63"/>
      <c r="E31" s="114" t="s">
        <v>95</v>
      </c>
      <c r="F31" s="114" t="s">
        <v>96</v>
      </c>
      <c r="G31" s="114"/>
      <c r="H31" s="127">
        <v>0.01</v>
      </c>
      <c r="I31" s="114">
        <f>C31*0.01</f>
        <v>8000</v>
      </c>
      <c r="J31" s="114"/>
      <c r="K31" s="114"/>
      <c r="L31" s="114"/>
      <c r="M31" s="134"/>
      <c r="N31" s="88"/>
      <c r="O31" s="88"/>
      <c r="P31" s="88"/>
      <c r="Q31" s="137"/>
      <c r="R31" s="114"/>
      <c r="S31" s="114"/>
      <c r="T31" s="114"/>
    </row>
    <row r="32" s="5" customFormat="1" ht="20.1" customHeight="1" spans="1:20">
      <c r="A32" s="124"/>
      <c r="B32" s="128">
        <v>44237</v>
      </c>
      <c r="C32" s="126">
        <v>200000</v>
      </c>
      <c r="D32" s="63"/>
      <c r="E32" s="114" t="s">
        <v>97</v>
      </c>
      <c r="F32" s="114" t="s">
        <v>96</v>
      </c>
      <c r="G32" s="114"/>
      <c r="H32" s="127"/>
      <c r="I32" s="114"/>
      <c r="J32" s="114"/>
      <c r="K32" s="114"/>
      <c r="L32" s="114"/>
      <c r="M32" s="134"/>
      <c r="N32" s="88"/>
      <c r="O32" s="88"/>
      <c r="P32" s="88"/>
      <c r="Q32" s="137"/>
      <c r="R32" s="114"/>
      <c r="S32" s="114"/>
      <c r="T32" s="114"/>
    </row>
    <row r="33" s="5" customFormat="1" ht="20.1" customHeight="1" spans="1:20">
      <c r="A33" s="124"/>
      <c r="B33" s="128">
        <v>44264</v>
      </c>
      <c r="C33" s="126"/>
      <c r="D33" s="63"/>
      <c r="E33" s="114"/>
      <c r="F33" s="114"/>
      <c r="G33" s="114"/>
      <c r="H33" s="114"/>
      <c r="I33" s="114"/>
      <c r="J33" s="114"/>
      <c r="K33" s="114">
        <v>0</v>
      </c>
      <c r="L33" s="135">
        <v>300</v>
      </c>
      <c r="M33" s="136" t="s">
        <v>98</v>
      </c>
      <c r="N33" s="88">
        <v>-566054.56</v>
      </c>
      <c r="O33" s="88"/>
      <c r="P33" s="88" t="s">
        <v>94</v>
      </c>
      <c r="Q33" s="137"/>
      <c r="R33" s="114"/>
      <c r="S33" s="114">
        <v>67680</v>
      </c>
      <c r="T33" s="114"/>
    </row>
    <row r="34" s="5" customFormat="1" ht="20.1" customHeight="1" spans="1:20">
      <c r="A34" s="124"/>
      <c r="B34" s="128">
        <v>44264</v>
      </c>
      <c r="C34" s="126"/>
      <c r="D34" s="63"/>
      <c r="E34" s="114"/>
      <c r="F34" s="114"/>
      <c r="G34" s="114"/>
      <c r="H34" s="114"/>
      <c r="I34" s="114"/>
      <c r="J34" s="114"/>
      <c r="K34" s="114"/>
      <c r="L34" s="136"/>
      <c r="M34" s="136"/>
      <c r="N34" s="88"/>
      <c r="O34" s="88"/>
      <c r="P34" s="88" t="s">
        <v>99</v>
      </c>
      <c r="Q34" s="137"/>
      <c r="R34" s="114"/>
      <c r="S34" s="114">
        <v>412320</v>
      </c>
      <c r="T34" s="114"/>
    </row>
    <row r="35" s="5" customFormat="1" ht="20.1" customHeight="1" spans="1:20">
      <c r="A35" s="129"/>
      <c r="B35" s="130"/>
      <c r="C35" s="126"/>
      <c r="D35" s="63"/>
      <c r="E35" s="114"/>
      <c r="F35" s="131"/>
      <c r="G35" s="114"/>
      <c r="H35" s="114"/>
      <c r="I35" s="114"/>
      <c r="J35" s="114"/>
      <c r="K35" s="114"/>
      <c r="L35" s="114"/>
      <c r="M35" s="114"/>
      <c r="N35" s="88"/>
      <c r="O35" s="88"/>
      <c r="P35" s="88" t="s">
        <v>58</v>
      </c>
      <c r="Q35" s="137"/>
      <c r="R35" s="114"/>
      <c r="S35" s="114">
        <v>40000</v>
      </c>
      <c r="T35" s="114"/>
    </row>
    <row r="36" s="2" customFormat="1" ht="21" customHeight="1" spans="1:20">
      <c r="A36" s="132"/>
      <c r="B36" s="133"/>
      <c r="C36" s="36"/>
      <c r="D36" s="36"/>
      <c r="E36" s="30"/>
      <c r="F36" s="30"/>
      <c r="G36" s="30"/>
      <c r="H36" s="30"/>
      <c r="I36" s="30"/>
      <c r="J36" s="30"/>
      <c r="K36" s="30"/>
      <c r="L36" s="30"/>
      <c r="M36" s="30"/>
      <c r="N36" s="81"/>
      <c r="O36" s="81"/>
      <c r="P36" s="88" t="s">
        <v>84</v>
      </c>
      <c r="Q36" s="112"/>
      <c r="R36" s="27"/>
      <c r="S36" s="114">
        <v>336000</v>
      </c>
      <c r="T36" s="27"/>
    </row>
    <row r="37" s="2" customFormat="1" ht="30" customHeight="1" spans="1:20">
      <c r="A37" s="65" t="s">
        <v>75</v>
      </c>
      <c r="B37" s="65"/>
      <c r="C37" s="66">
        <f>SUM(C8:C36)</f>
        <v>4500000</v>
      </c>
      <c r="D37" s="67">
        <f>SUM(D8:D36)</f>
        <v>91000</v>
      </c>
      <c r="E37" s="68"/>
      <c r="F37" s="68"/>
      <c r="G37" s="68"/>
      <c r="H37" s="68"/>
      <c r="I37" s="90">
        <f>SUM(I8:I36)</f>
        <v>43000</v>
      </c>
      <c r="J37" s="91"/>
      <c r="K37" s="90">
        <f>SUM(K8:K36)</f>
        <v>383187.34</v>
      </c>
      <c r="L37" s="90">
        <f>SUM(L8:L36)</f>
        <v>1900</v>
      </c>
      <c r="M37" s="91"/>
      <c r="N37" s="92">
        <f>SUM(N8:N36)</f>
        <v>0</v>
      </c>
      <c r="O37" s="81"/>
      <c r="P37" s="93"/>
      <c r="Q37" s="120"/>
      <c r="R37" s="121"/>
      <c r="S37" s="122">
        <f>SUM(S8:S36)</f>
        <v>3957000</v>
      </c>
      <c r="T37" s="123">
        <f>C37+D37-I37-K37-L37-N37-S37</f>
        <v>205912.66</v>
      </c>
    </row>
    <row r="38" s="2" customFormat="1" ht="30" customHeight="1" spans="1:20">
      <c r="A38" s="65" t="s">
        <v>76</v>
      </c>
      <c r="B38" s="65"/>
      <c r="C38" s="65" t="s">
        <v>77</v>
      </c>
      <c r="D38" s="65"/>
      <c r="E38" s="65"/>
      <c r="F38" s="69">
        <f>P38</f>
        <v>856000</v>
      </c>
      <c r="G38" s="70"/>
      <c r="H38" s="70"/>
      <c r="I38" s="70"/>
      <c r="J38" s="70"/>
      <c r="K38" s="94"/>
      <c r="L38" s="95" t="s">
        <v>78</v>
      </c>
      <c r="M38" s="96"/>
      <c r="N38" s="96"/>
      <c r="O38" s="97" t="s">
        <v>79</v>
      </c>
      <c r="P38" s="98">
        <v>856000</v>
      </c>
      <c r="Q38" s="98"/>
      <c r="R38" s="98"/>
      <c r="S38" s="98"/>
      <c r="T38" s="98"/>
    </row>
    <row r="39" s="2" customFormat="1" ht="44" customHeight="1" spans="1:20">
      <c r="A39" s="65"/>
      <c r="B39" s="65"/>
      <c r="C39" s="65" t="s">
        <v>80</v>
      </c>
      <c r="D39" s="65"/>
      <c r="E39" s="65"/>
      <c r="F39" s="69">
        <v>0</v>
      </c>
      <c r="G39" s="70"/>
      <c r="H39" s="70"/>
      <c r="I39" s="70"/>
      <c r="J39" s="70"/>
      <c r="K39" s="94"/>
      <c r="L39" s="99"/>
      <c r="M39" s="100"/>
      <c r="N39" s="100"/>
      <c r="O39" s="97" t="s">
        <v>81</v>
      </c>
      <c r="P39" s="101" t="s">
        <v>100</v>
      </c>
      <c r="Q39" s="101"/>
      <c r="R39" s="101"/>
      <c r="S39" s="101"/>
      <c r="T39" s="101"/>
    </row>
    <row r="40" s="2" customFormat="1" spans="2:19">
      <c r="B40" s="6"/>
      <c r="E40" s="7"/>
      <c r="F40" s="7"/>
      <c r="G40" s="7"/>
      <c r="H40" s="7"/>
      <c r="I40" s="7"/>
      <c r="J40" s="7"/>
      <c r="K40" s="7"/>
      <c r="L40" s="7"/>
      <c r="M40" s="7"/>
      <c r="N40" s="7"/>
      <c r="O40" s="6"/>
      <c r="P40" s="7"/>
      <c r="R40" s="7"/>
      <c r="S40" s="7"/>
    </row>
    <row r="41" s="2" customFormat="1" spans="2:19">
      <c r="B41" s="6"/>
      <c r="E41" s="7"/>
      <c r="F41" s="7"/>
      <c r="G41" s="7"/>
      <c r="H41" s="7"/>
      <c r="I41" s="7"/>
      <c r="J41" s="7"/>
      <c r="K41" s="7"/>
      <c r="L41" s="7"/>
      <c r="M41" s="7"/>
      <c r="N41" s="7"/>
      <c r="O41" s="6"/>
      <c r="P41" s="7"/>
      <c r="R41" s="7"/>
      <c r="S41" s="7"/>
    </row>
    <row r="42" s="2" customFormat="1" spans="2:19">
      <c r="B42" s="6"/>
      <c r="E42" s="7"/>
      <c r="F42" s="7"/>
      <c r="G42" s="7"/>
      <c r="H42" s="7"/>
      <c r="I42" s="7"/>
      <c r="J42" s="7"/>
      <c r="K42" s="7"/>
      <c r="L42" s="7"/>
      <c r="M42" s="7"/>
      <c r="N42" s="7"/>
      <c r="O42" s="6"/>
      <c r="P42" s="7"/>
      <c r="R42" s="7"/>
      <c r="S42" s="7"/>
    </row>
    <row r="43" s="2" customFormat="1" spans="2:19">
      <c r="B43" s="6"/>
      <c r="E43" s="7"/>
      <c r="F43" s="7"/>
      <c r="G43" s="7"/>
      <c r="H43" s="7"/>
      <c r="I43" s="7"/>
      <c r="J43" s="7"/>
      <c r="K43" s="7"/>
      <c r="L43" s="7"/>
      <c r="M43" s="7"/>
      <c r="N43" s="7"/>
      <c r="O43" s="6"/>
      <c r="P43" s="7"/>
      <c r="R43" s="7"/>
      <c r="S43" s="7"/>
    </row>
    <row r="44" s="2" customFormat="1" ht="13.5" spans="2:19">
      <c r="B44" s="71"/>
      <c r="E44" s="7"/>
      <c r="F44" s="7"/>
      <c r="G44" s="7"/>
      <c r="H44" s="7"/>
      <c r="I44" s="7"/>
      <c r="J44" s="7"/>
      <c r="K44" s="7"/>
      <c r="L44" s="7"/>
      <c r="M44" s="7"/>
      <c r="N44" s="7"/>
      <c r="O44" s="6"/>
      <c r="P44" s="7"/>
      <c r="R44" s="7"/>
      <c r="S44" s="7"/>
    </row>
  </sheetData>
  <mergeCells count="55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37:B37"/>
    <mergeCell ref="C38:E38"/>
    <mergeCell ref="F38:K38"/>
    <mergeCell ref="P38:T38"/>
    <mergeCell ref="C39:E39"/>
    <mergeCell ref="F39:K39"/>
    <mergeCell ref="P39:T39"/>
    <mergeCell ref="A5:A7"/>
    <mergeCell ref="A8:A9"/>
    <mergeCell ref="A10:A11"/>
    <mergeCell ref="A12:A14"/>
    <mergeCell ref="A18:A20"/>
    <mergeCell ref="A21:A22"/>
    <mergeCell ref="A27:A29"/>
    <mergeCell ref="B27:B28"/>
    <mergeCell ref="H27:H28"/>
    <mergeCell ref="I27:I28"/>
    <mergeCell ref="J27:J28"/>
    <mergeCell ref="L33:L34"/>
    <mergeCell ref="M29:M30"/>
    <mergeCell ref="M33:M34"/>
    <mergeCell ref="S5:S7"/>
    <mergeCell ref="T5:T7"/>
    <mergeCell ref="A38:B39"/>
    <mergeCell ref="L38:N39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6"/>
  <sheetViews>
    <sheetView tabSelected="1" topLeftCell="A19" workbookViewId="0">
      <selection activeCell="C39" sqref="C39"/>
    </sheetView>
  </sheetViews>
  <sheetFormatPr defaultColWidth="9" defaultRowHeight="11.25"/>
  <cols>
    <col min="1" max="1" width="3.25" style="2" customWidth="1"/>
    <col min="2" max="2" width="9.675" style="6" customWidth="1"/>
    <col min="3" max="3" width="10.75" style="2" customWidth="1"/>
    <col min="4" max="4" width="9.55" style="2" customWidth="1"/>
    <col min="5" max="5" width="26.7833333333333" style="7" customWidth="1"/>
    <col min="6" max="6" width="29.5333333333333" style="7" customWidth="1"/>
    <col min="7" max="7" width="28.75" style="7" customWidth="1"/>
    <col min="8" max="8" width="7.18333333333333" style="7" customWidth="1"/>
    <col min="9" max="9" width="12.15" style="7" customWidth="1"/>
    <col min="10" max="10" width="18.1583333333333" style="7" customWidth="1"/>
    <col min="11" max="11" width="12.8083333333333" style="7" customWidth="1"/>
    <col min="12" max="12" width="9.5" style="7" customWidth="1"/>
    <col min="13" max="13" width="20.775" style="7" customWidth="1"/>
    <col min="14" max="14" width="15.8166666666667" style="7" customWidth="1"/>
    <col min="15" max="15" width="15.025" style="6" customWidth="1"/>
    <col min="16" max="16" width="35.5583333333333" style="7" customWidth="1"/>
    <col min="17" max="17" width="15.025" style="2" customWidth="1"/>
    <col min="18" max="18" width="11" style="7" customWidth="1"/>
    <col min="19" max="19" width="16.0666666666667" style="7" customWidth="1"/>
    <col min="20" max="20" width="15.8166666666667" style="2" customWidth="1"/>
    <col min="21" max="16384" width="9" style="2"/>
  </cols>
  <sheetData>
    <row r="1" s="1" customFormat="1" ht="24.9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27.9" customHeight="1" spans="1:20">
      <c r="A2" s="9" t="s">
        <v>1</v>
      </c>
      <c r="B2" s="9"/>
      <c r="C2" s="10" t="s">
        <v>2</v>
      </c>
      <c r="D2" s="10"/>
      <c r="E2" s="10"/>
      <c r="F2" s="10"/>
      <c r="G2" s="10"/>
      <c r="H2" s="11" t="s">
        <v>3</v>
      </c>
      <c r="I2" s="72"/>
      <c r="J2" s="72" t="s">
        <v>4</v>
      </c>
      <c r="K2" s="72"/>
      <c r="L2" s="72"/>
      <c r="M2" s="73"/>
      <c r="N2" s="74" t="s">
        <v>5</v>
      </c>
      <c r="O2" s="74"/>
      <c r="P2" s="75">
        <v>11300</v>
      </c>
      <c r="Q2" s="80" t="s">
        <v>6</v>
      </c>
      <c r="R2" s="80"/>
      <c r="S2" s="102" t="s">
        <v>7</v>
      </c>
      <c r="T2" s="102"/>
    </row>
    <row r="3" s="1" customFormat="1" ht="27.9" customHeight="1" spans="1:20">
      <c r="A3" s="9" t="s">
        <v>8</v>
      </c>
      <c r="B3" s="9"/>
      <c r="C3" s="12">
        <v>19501960.91</v>
      </c>
      <c r="D3" s="12"/>
      <c r="E3" s="12"/>
      <c r="F3" s="12" t="s">
        <v>9</v>
      </c>
      <c r="G3" s="13" t="s">
        <v>10</v>
      </c>
      <c r="H3" s="9" t="s">
        <v>11</v>
      </c>
      <c r="I3" s="9"/>
      <c r="J3" s="76" t="s">
        <v>93</v>
      </c>
      <c r="K3" s="76"/>
      <c r="L3" s="76"/>
      <c r="M3" s="76"/>
      <c r="N3" s="9" t="s">
        <v>13</v>
      </c>
      <c r="O3" s="9"/>
      <c r="P3" s="76" t="s">
        <v>14</v>
      </c>
      <c r="Q3" s="103" t="s">
        <v>15</v>
      </c>
      <c r="R3" s="104"/>
      <c r="S3" s="105" t="s">
        <v>16</v>
      </c>
      <c r="T3" s="106"/>
    </row>
    <row r="4" s="1" customFormat="1" ht="27.9" customHeight="1" spans="1:20">
      <c r="A4" s="9" t="s">
        <v>17</v>
      </c>
      <c r="B4" s="9"/>
      <c r="C4" s="14"/>
      <c r="D4" s="14"/>
      <c r="E4" s="14"/>
      <c r="F4" s="12" t="s">
        <v>18</v>
      </c>
      <c r="G4" s="15"/>
      <c r="H4" s="9" t="s">
        <v>19</v>
      </c>
      <c r="I4" s="9"/>
      <c r="J4" s="76" t="s">
        <v>20</v>
      </c>
      <c r="K4" s="76"/>
      <c r="L4" s="76"/>
      <c r="M4" s="76"/>
      <c r="N4" s="9" t="s">
        <v>21</v>
      </c>
      <c r="O4" s="9"/>
      <c r="P4" s="77" t="s">
        <v>82</v>
      </c>
      <c r="Q4" s="12" t="s">
        <v>23</v>
      </c>
      <c r="R4" s="77" t="s">
        <v>24</v>
      </c>
      <c r="S4" s="107" t="s">
        <v>25</v>
      </c>
      <c r="T4" s="108" t="s">
        <v>26</v>
      </c>
    </row>
    <row r="5" s="1" customFormat="1" ht="27.9" customHeight="1" spans="1:20">
      <c r="A5" s="9" t="s">
        <v>27</v>
      </c>
      <c r="B5" s="16" t="s">
        <v>28</v>
      </c>
      <c r="C5" s="17"/>
      <c r="D5" s="17"/>
      <c r="E5" s="17"/>
      <c r="F5" s="18"/>
      <c r="G5" s="19" t="s">
        <v>29</v>
      </c>
      <c r="H5" s="16" t="s">
        <v>28</v>
      </c>
      <c r="I5" s="17"/>
      <c r="J5" s="18"/>
      <c r="K5" s="19" t="s">
        <v>30</v>
      </c>
      <c r="L5" s="16" t="s">
        <v>31</v>
      </c>
      <c r="M5" s="18"/>
      <c r="N5" s="16" t="s">
        <v>32</v>
      </c>
      <c r="O5" s="18"/>
      <c r="P5" s="78" t="s">
        <v>33</v>
      </c>
      <c r="Q5" s="109"/>
      <c r="R5" s="109"/>
      <c r="S5" s="107" t="s">
        <v>34</v>
      </c>
      <c r="T5" s="110" t="s">
        <v>35</v>
      </c>
    </row>
    <row r="6" s="1" customFormat="1" ht="27.9" customHeight="1" spans="1:20">
      <c r="A6" s="9"/>
      <c r="B6" s="20" t="s">
        <v>36</v>
      </c>
      <c r="C6" s="21"/>
      <c r="D6" s="21"/>
      <c r="E6" s="21"/>
      <c r="F6" s="22"/>
      <c r="G6" s="9"/>
      <c r="H6" s="20" t="s">
        <v>37</v>
      </c>
      <c r="I6" s="21"/>
      <c r="J6" s="22"/>
      <c r="K6" s="9" t="s">
        <v>38</v>
      </c>
      <c r="L6" s="20" t="s">
        <v>39</v>
      </c>
      <c r="M6" s="22"/>
      <c r="N6" s="20" t="s">
        <v>40</v>
      </c>
      <c r="O6" s="22"/>
      <c r="P6" s="79" t="s">
        <v>41</v>
      </c>
      <c r="Q6" s="111"/>
      <c r="R6" s="111"/>
      <c r="S6" s="107"/>
      <c r="T6" s="110"/>
    </row>
    <row r="7" s="1" customFormat="1" ht="27.9" customHeight="1" spans="1:20">
      <c r="A7" s="9"/>
      <c r="B7" s="23" t="s">
        <v>42</v>
      </c>
      <c r="C7" s="9" t="s">
        <v>43</v>
      </c>
      <c r="D7" s="9" t="s">
        <v>44</v>
      </c>
      <c r="E7" s="12" t="s">
        <v>45</v>
      </c>
      <c r="F7" s="12" t="s">
        <v>46</v>
      </c>
      <c r="G7" s="23" t="s">
        <v>47</v>
      </c>
      <c r="H7" s="9" t="s">
        <v>48</v>
      </c>
      <c r="I7" s="12" t="s">
        <v>49</v>
      </c>
      <c r="J7" s="12" t="s">
        <v>50</v>
      </c>
      <c r="K7" s="80" t="s">
        <v>49</v>
      </c>
      <c r="L7" s="12" t="s">
        <v>49</v>
      </c>
      <c r="M7" s="9" t="s">
        <v>50</v>
      </c>
      <c r="N7" s="9" t="s">
        <v>49</v>
      </c>
      <c r="O7" s="9" t="s">
        <v>50</v>
      </c>
      <c r="P7" s="12" t="s">
        <v>51</v>
      </c>
      <c r="Q7" s="12" t="s">
        <v>52</v>
      </c>
      <c r="R7" s="12" t="s">
        <v>53</v>
      </c>
      <c r="S7" s="107"/>
      <c r="T7" s="110"/>
    </row>
    <row r="8" s="2" customFormat="1" ht="23" customHeight="1" spans="1:20">
      <c r="A8" s="24">
        <v>1</v>
      </c>
      <c r="B8" s="25">
        <v>43790</v>
      </c>
      <c r="C8" s="26"/>
      <c r="D8" s="27">
        <v>50000</v>
      </c>
      <c r="E8" s="28" t="s">
        <v>54</v>
      </c>
      <c r="F8" s="29" t="s">
        <v>55</v>
      </c>
      <c r="G8" s="30"/>
      <c r="H8" s="30"/>
      <c r="I8" s="30"/>
      <c r="J8" s="30"/>
      <c r="K8" s="30"/>
      <c r="L8" s="30"/>
      <c r="M8" s="30"/>
      <c r="N8" s="30"/>
      <c r="O8" s="30"/>
      <c r="P8" s="81"/>
      <c r="Q8" s="112"/>
      <c r="R8" s="27"/>
      <c r="S8" s="28"/>
      <c r="T8" s="27"/>
    </row>
    <row r="9" s="2" customFormat="1" ht="25" customHeight="1" spans="1:20">
      <c r="A9" s="31"/>
      <c r="B9" s="25">
        <v>43790</v>
      </c>
      <c r="C9" s="26"/>
      <c r="D9" s="28"/>
      <c r="E9" s="28" t="s">
        <v>56</v>
      </c>
      <c r="F9" s="32" t="s">
        <v>57</v>
      </c>
      <c r="G9" s="30"/>
      <c r="H9" s="30"/>
      <c r="I9" s="28"/>
      <c r="J9" s="28"/>
      <c r="K9" s="28"/>
      <c r="L9" s="30"/>
      <c r="M9" s="30"/>
      <c r="N9" s="81"/>
      <c r="O9" s="81"/>
      <c r="P9" s="81" t="s">
        <v>58</v>
      </c>
      <c r="Q9" s="112"/>
      <c r="R9" s="27"/>
      <c r="S9" s="28">
        <v>50000</v>
      </c>
      <c r="T9" s="27"/>
    </row>
    <row r="10" s="2" customFormat="1" ht="22" customHeight="1" spans="1:20">
      <c r="A10" s="33">
        <v>2</v>
      </c>
      <c r="B10" s="34">
        <v>43901</v>
      </c>
      <c r="C10" s="26"/>
      <c r="D10" s="27">
        <v>41000</v>
      </c>
      <c r="E10" s="28" t="s">
        <v>54</v>
      </c>
      <c r="F10" s="29" t="s">
        <v>55</v>
      </c>
      <c r="G10" s="30"/>
      <c r="H10" s="30"/>
      <c r="I10" s="30"/>
      <c r="J10" s="30"/>
      <c r="K10" s="30"/>
      <c r="L10" s="30"/>
      <c r="M10" s="30"/>
      <c r="N10" s="81"/>
      <c r="O10" s="81"/>
      <c r="P10" s="82"/>
      <c r="Q10" s="112"/>
      <c r="R10" s="27"/>
      <c r="S10" s="28"/>
      <c r="T10" s="27"/>
    </row>
    <row r="11" s="2" customFormat="1" ht="24" customHeight="1" spans="1:20">
      <c r="A11" s="35"/>
      <c r="B11" s="34">
        <v>43901</v>
      </c>
      <c r="C11" s="36"/>
      <c r="D11" s="36"/>
      <c r="E11" s="37" t="s">
        <v>59</v>
      </c>
      <c r="F11" s="29" t="s">
        <v>60</v>
      </c>
      <c r="G11" s="30"/>
      <c r="H11" s="30"/>
      <c r="I11" s="30"/>
      <c r="J11" s="30"/>
      <c r="K11" s="30"/>
      <c r="L11" s="30"/>
      <c r="M11" s="30"/>
      <c r="N11" s="81"/>
      <c r="O11" s="81"/>
      <c r="P11" s="82" t="s">
        <v>61</v>
      </c>
      <c r="Q11" s="112"/>
      <c r="R11" s="27"/>
      <c r="S11" s="28">
        <v>41000</v>
      </c>
      <c r="T11" s="27"/>
    </row>
    <row r="12" s="3" customFormat="1" ht="17" customHeight="1" spans="1:20">
      <c r="A12" s="38">
        <v>3</v>
      </c>
      <c r="B12" s="34">
        <v>43944</v>
      </c>
      <c r="C12" s="26">
        <v>200000</v>
      </c>
      <c r="D12" s="36"/>
      <c r="E12" s="37" t="s">
        <v>62</v>
      </c>
      <c r="F12" s="29" t="s">
        <v>63</v>
      </c>
      <c r="G12" s="30"/>
      <c r="H12" s="30"/>
      <c r="I12" s="30"/>
      <c r="J12" s="30"/>
      <c r="K12" s="30"/>
      <c r="L12" s="30"/>
      <c r="M12" s="30"/>
      <c r="N12" s="81"/>
      <c r="O12" s="81"/>
      <c r="P12" s="82"/>
      <c r="Q12" s="112"/>
      <c r="R12" s="27"/>
      <c r="S12" s="28"/>
      <c r="T12" s="27"/>
    </row>
    <row r="13" s="2" customFormat="1" ht="20.1" customHeight="1" spans="1:20">
      <c r="A13" s="38"/>
      <c r="B13" s="34">
        <v>43944</v>
      </c>
      <c r="C13" s="26">
        <v>800000</v>
      </c>
      <c r="D13" s="27"/>
      <c r="E13" s="28" t="s">
        <v>64</v>
      </c>
      <c r="F13" s="29">
        <v>175202745165</v>
      </c>
      <c r="G13" s="30"/>
      <c r="H13" s="39">
        <v>0.01</v>
      </c>
      <c r="I13" s="28">
        <v>10000</v>
      </c>
      <c r="J13" s="28" t="s">
        <v>65</v>
      </c>
      <c r="K13" s="30">
        <v>147126</v>
      </c>
      <c r="L13" s="30">
        <v>500</v>
      </c>
      <c r="M13" s="28" t="s">
        <v>66</v>
      </c>
      <c r="N13" s="28">
        <v>16085</v>
      </c>
      <c r="O13" s="28" t="s">
        <v>67</v>
      </c>
      <c r="P13" s="81"/>
      <c r="Q13" s="112"/>
      <c r="R13" s="27"/>
      <c r="S13" s="28"/>
      <c r="T13" s="27"/>
    </row>
    <row r="14" s="2" customFormat="1" ht="20.1" customHeight="1" spans="1:20">
      <c r="A14" s="35"/>
      <c r="B14" s="34">
        <v>43959</v>
      </c>
      <c r="C14" s="26"/>
      <c r="D14" s="28"/>
      <c r="E14" s="28" t="s">
        <v>68</v>
      </c>
      <c r="F14" s="40" t="s">
        <v>69</v>
      </c>
      <c r="G14" s="30"/>
      <c r="H14" s="30"/>
      <c r="I14" s="28"/>
      <c r="J14" s="28"/>
      <c r="K14" s="28"/>
      <c r="L14" s="30">
        <v>100</v>
      </c>
      <c r="M14" s="28" t="s">
        <v>70</v>
      </c>
      <c r="N14" s="81"/>
      <c r="O14" s="81"/>
      <c r="P14" s="81" t="s">
        <v>71</v>
      </c>
      <c r="Q14" s="112"/>
      <c r="R14" s="27"/>
      <c r="S14" s="28">
        <v>500000</v>
      </c>
      <c r="T14" s="27"/>
    </row>
    <row r="15" s="2" customFormat="1" ht="25" customHeight="1" spans="1:20">
      <c r="A15" s="26">
        <v>3</v>
      </c>
      <c r="B15" s="25">
        <v>43972</v>
      </c>
      <c r="C15" s="26"/>
      <c r="D15" s="28"/>
      <c r="E15" s="28" t="s">
        <v>56</v>
      </c>
      <c r="F15" s="32" t="s">
        <v>57</v>
      </c>
      <c r="G15" s="30"/>
      <c r="H15" s="30"/>
      <c r="I15" s="28"/>
      <c r="J15" s="28"/>
      <c r="K15" s="28"/>
      <c r="L15" s="30">
        <v>50</v>
      </c>
      <c r="M15" s="28" t="s">
        <v>70</v>
      </c>
      <c r="N15" s="81"/>
      <c r="O15" s="81"/>
      <c r="P15" s="81" t="s">
        <v>58</v>
      </c>
      <c r="Q15" s="112"/>
      <c r="R15" s="27"/>
      <c r="S15" s="28">
        <v>50000</v>
      </c>
      <c r="T15" s="27"/>
    </row>
    <row r="16" s="2" customFormat="1" ht="25" customHeight="1" spans="1:20">
      <c r="A16" s="31">
        <v>4</v>
      </c>
      <c r="B16" s="25">
        <v>44001</v>
      </c>
      <c r="C16" s="26"/>
      <c r="D16" s="28"/>
      <c r="E16" s="28" t="s">
        <v>56</v>
      </c>
      <c r="F16" s="32" t="s">
        <v>57</v>
      </c>
      <c r="G16" s="30"/>
      <c r="H16" s="30"/>
      <c r="I16" s="28"/>
      <c r="J16" s="28"/>
      <c r="K16" s="28"/>
      <c r="L16" s="30">
        <v>50</v>
      </c>
      <c r="M16" s="28" t="s">
        <v>70</v>
      </c>
      <c r="N16" s="81"/>
      <c r="O16" s="81"/>
      <c r="P16" s="81" t="s">
        <v>58</v>
      </c>
      <c r="Q16" s="112"/>
      <c r="R16" s="27"/>
      <c r="S16" s="28">
        <v>70000</v>
      </c>
      <c r="T16" s="27"/>
    </row>
    <row r="17" s="2" customFormat="1" ht="20.1" customHeight="1" spans="1:20">
      <c r="A17" s="41">
        <v>5</v>
      </c>
      <c r="B17" s="34">
        <v>44006</v>
      </c>
      <c r="C17" s="36"/>
      <c r="D17" s="36"/>
      <c r="E17" s="28" t="s">
        <v>72</v>
      </c>
      <c r="F17" s="28" t="s">
        <v>73</v>
      </c>
      <c r="G17" s="28"/>
      <c r="H17" s="28"/>
      <c r="I17" s="28"/>
      <c r="J17" s="28"/>
      <c r="K17" s="28"/>
      <c r="L17" s="28">
        <v>100</v>
      </c>
      <c r="M17" s="28" t="s">
        <v>70</v>
      </c>
      <c r="N17" s="81"/>
      <c r="O17" s="81"/>
      <c r="P17" s="81" t="s">
        <v>74</v>
      </c>
      <c r="Q17" s="112"/>
      <c r="R17" s="28"/>
      <c r="S17" s="28">
        <v>200000</v>
      </c>
      <c r="T17" s="28"/>
    </row>
    <row r="18" s="4" customFormat="1" ht="20.1" customHeight="1" spans="1:20">
      <c r="A18" s="42">
        <v>6</v>
      </c>
      <c r="B18" s="43">
        <v>44090</v>
      </c>
      <c r="C18" s="44">
        <v>800000</v>
      </c>
      <c r="D18" s="45"/>
      <c r="E18" s="46" t="s">
        <v>64</v>
      </c>
      <c r="F18" s="47">
        <v>175202745165</v>
      </c>
      <c r="G18" s="46"/>
      <c r="H18" s="48">
        <v>0.01</v>
      </c>
      <c r="I18" s="46">
        <v>8000</v>
      </c>
      <c r="J18" s="46" t="s">
        <v>65</v>
      </c>
      <c r="K18" s="46"/>
      <c r="L18" s="46">
        <v>100</v>
      </c>
      <c r="M18" s="46" t="s">
        <v>70</v>
      </c>
      <c r="N18" s="83">
        <v>-16085</v>
      </c>
      <c r="O18" s="83" t="s">
        <v>83</v>
      </c>
      <c r="P18" s="83"/>
      <c r="Q18" s="113"/>
      <c r="R18" s="46"/>
      <c r="S18" s="46"/>
      <c r="T18" s="114"/>
    </row>
    <row r="19" s="5" customFormat="1" ht="20.1" customHeight="1" spans="1:20">
      <c r="A19" s="49"/>
      <c r="B19" s="43">
        <v>44090</v>
      </c>
      <c r="C19" s="44">
        <v>200000</v>
      </c>
      <c r="D19" s="45"/>
      <c r="E19" s="50" t="s">
        <v>62</v>
      </c>
      <c r="F19" s="47" t="s">
        <v>63</v>
      </c>
      <c r="G19" s="46"/>
      <c r="H19" s="48">
        <v>0.01</v>
      </c>
      <c r="I19" s="46">
        <v>2000</v>
      </c>
      <c r="J19" s="46" t="s">
        <v>65</v>
      </c>
      <c r="K19" s="46"/>
      <c r="L19" s="46"/>
      <c r="M19" s="46"/>
      <c r="N19" s="83"/>
      <c r="O19" s="83"/>
      <c r="P19" s="83"/>
      <c r="Q19" s="113"/>
      <c r="R19" s="46"/>
      <c r="S19" s="46"/>
      <c r="T19" s="114"/>
    </row>
    <row r="20" s="3" customFormat="1" ht="20.1" customHeight="1" spans="1:20">
      <c r="A20" s="51"/>
      <c r="B20" s="43">
        <v>44092</v>
      </c>
      <c r="C20" s="44"/>
      <c r="D20" s="45"/>
      <c r="E20" s="46" t="s">
        <v>68</v>
      </c>
      <c r="F20" s="47" t="s">
        <v>69</v>
      </c>
      <c r="G20" s="46"/>
      <c r="H20" s="46"/>
      <c r="I20" s="46"/>
      <c r="J20" s="46"/>
      <c r="K20" s="46"/>
      <c r="L20" s="46"/>
      <c r="M20" s="46"/>
      <c r="N20" s="83"/>
      <c r="O20" s="83"/>
      <c r="P20" s="83" t="s">
        <v>84</v>
      </c>
      <c r="Q20" s="113"/>
      <c r="R20" s="46"/>
      <c r="S20" s="46">
        <v>300000</v>
      </c>
      <c r="T20" s="28"/>
    </row>
    <row r="21" s="2" customFormat="1" ht="20.1" customHeight="1" spans="1:20">
      <c r="A21" s="33">
        <v>7</v>
      </c>
      <c r="B21" s="34">
        <v>44097</v>
      </c>
      <c r="C21" s="36"/>
      <c r="D21" s="36"/>
      <c r="E21" s="28" t="s">
        <v>72</v>
      </c>
      <c r="F21" s="28" t="s">
        <v>73</v>
      </c>
      <c r="G21" s="28"/>
      <c r="H21" s="28"/>
      <c r="I21" s="28"/>
      <c r="J21" s="28"/>
      <c r="K21" s="28"/>
      <c r="L21" s="28">
        <v>100</v>
      </c>
      <c r="M21" s="28" t="s">
        <v>70</v>
      </c>
      <c r="N21" s="81"/>
      <c r="O21" s="81"/>
      <c r="P21" s="81" t="s">
        <v>74</v>
      </c>
      <c r="Q21" s="112"/>
      <c r="R21" s="28"/>
      <c r="S21" s="28">
        <v>126369.34</v>
      </c>
      <c r="T21" s="28"/>
    </row>
    <row r="22" s="3" customFormat="1" ht="20.1" customHeight="1" spans="1:20">
      <c r="A22" s="35"/>
      <c r="B22" s="34">
        <v>44097</v>
      </c>
      <c r="C22" s="26"/>
      <c r="D22" s="36"/>
      <c r="E22" s="28" t="s">
        <v>72</v>
      </c>
      <c r="F22" s="28" t="s">
        <v>73</v>
      </c>
      <c r="G22" s="28"/>
      <c r="H22" s="28"/>
      <c r="I22" s="28"/>
      <c r="J22" s="28"/>
      <c r="K22" s="28"/>
      <c r="L22" s="28">
        <v>100</v>
      </c>
      <c r="M22" s="28" t="s">
        <v>70</v>
      </c>
      <c r="N22" s="81"/>
      <c r="O22" s="81"/>
      <c r="P22" s="81" t="s">
        <v>85</v>
      </c>
      <c r="Q22" s="112"/>
      <c r="R22" s="28"/>
      <c r="S22" s="28">
        <v>200000</v>
      </c>
      <c r="T22" s="28"/>
    </row>
    <row r="23" s="2" customFormat="1" ht="25" customHeight="1" spans="1:20">
      <c r="A23" s="26">
        <v>8</v>
      </c>
      <c r="B23" s="25">
        <v>44101</v>
      </c>
      <c r="C23" s="26"/>
      <c r="D23" s="28"/>
      <c r="E23" s="28" t="s">
        <v>56</v>
      </c>
      <c r="F23" s="32" t="s">
        <v>57</v>
      </c>
      <c r="G23" s="30"/>
      <c r="H23" s="30"/>
      <c r="I23" s="28"/>
      <c r="J23" s="28"/>
      <c r="K23" s="28"/>
      <c r="L23" s="28">
        <v>50</v>
      </c>
      <c r="M23" s="28" t="s">
        <v>70</v>
      </c>
      <c r="N23" s="81"/>
      <c r="O23" s="81"/>
      <c r="P23" s="81" t="s">
        <v>86</v>
      </c>
      <c r="Q23" s="112"/>
      <c r="R23" s="27"/>
      <c r="S23" s="28">
        <v>30000</v>
      </c>
      <c r="T23" s="27"/>
    </row>
    <row r="24" s="3" customFormat="1" ht="20.1" customHeight="1" spans="1:20">
      <c r="A24" s="35">
        <v>9</v>
      </c>
      <c r="B24" s="34">
        <v>44102</v>
      </c>
      <c r="C24" s="26"/>
      <c r="D24" s="36"/>
      <c r="E24" s="28" t="s">
        <v>72</v>
      </c>
      <c r="F24" s="28" t="s">
        <v>73</v>
      </c>
      <c r="G24" s="28"/>
      <c r="H24" s="28"/>
      <c r="I24" s="28"/>
      <c r="J24" s="28"/>
      <c r="K24" s="28"/>
      <c r="L24" s="28">
        <v>100</v>
      </c>
      <c r="M24" s="28" t="s">
        <v>70</v>
      </c>
      <c r="N24" s="81"/>
      <c r="O24" s="81"/>
      <c r="P24" s="81" t="s">
        <v>87</v>
      </c>
      <c r="Q24" s="112"/>
      <c r="R24" s="28"/>
      <c r="S24" s="28">
        <v>100000</v>
      </c>
      <c r="T24" s="28"/>
    </row>
    <row r="25" s="3" customFormat="1" ht="20.1" customHeight="1" spans="1:20">
      <c r="A25" s="41">
        <v>10</v>
      </c>
      <c r="B25" s="34">
        <v>44120</v>
      </c>
      <c r="C25" s="26"/>
      <c r="D25" s="36"/>
      <c r="E25" s="28" t="s">
        <v>72</v>
      </c>
      <c r="F25" s="28" t="s">
        <v>73</v>
      </c>
      <c r="G25" s="28"/>
      <c r="H25" s="28"/>
      <c r="I25" s="28"/>
      <c r="J25" s="28"/>
      <c r="K25" s="28"/>
      <c r="L25" s="28">
        <v>50</v>
      </c>
      <c r="M25" s="28" t="s">
        <v>70</v>
      </c>
      <c r="N25" s="81"/>
      <c r="O25" s="81"/>
      <c r="P25" s="81" t="s">
        <v>74</v>
      </c>
      <c r="Q25" s="112"/>
      <c r="R25" s="28"/>
      <c r="S25" s="28">
        <v>73630.66</v>
      </c>
      <c r="T25" s="28"/>
    </row>
    <row r="26" s="3" customFormat="1" ht="20.1" customHeight="1" spans="1:20">
      <c r="A26" s="41">
        <v>11</v>
      </c>
      <c r="B26" s="34">
        <v>44124</v>
      </c>
      <c r="C26" s="26"/>
      <c r="D26" s="36"/>
      <c r="E26" s="28" t="s">
        <v>72</v>
      </c>
      <c r="F26" s="28" t="s">
        <v>88</v>
      </c>
      <c r="G26" s="28"/>
      <c r="H26" s="28"/>
      <c r="I26" s="28"/>
      <c r="J26" s="28"/>
      <c r="K26" s="28"/>
      <c r="L26" s="28">
        <v>100</v>
      </c>
      <c r="M26" s="28" t="s">
        <v>70</v>
      </c>
      <c r="N26" s="81"/>
      <c r="O26" s="81"/>
      <c r="P26" s="81" t="s">
        <v>89</v>
      </c>
      <c r="Q26" s="112"/>
      <c r="R26" s="28"/>
      <c r="S26" s="28">
        <v>180000</v>
      </c>
      <c r="T26" s="28"/>
    </row>
    <row r="27" s="5" customFormat="1" ht="20.1" customHeight="1" spans="1:20">
      <c r="A27" s="42">
        <v>12</v>
      </c>
      <c r="B27" s="52">
        <v>44235</v>
      </c>
      <c r="C27" s="44">
        <v>1200000</v>
      </c>
      <c r="D27" s="45"/>
      <c r="E27" s="46" t="s">
        <v>64</v>
      </c>
      <c r="F27" s="47">
        <v>175202745165</v>
      </c>
      <c r="G27" s="46"/>
      <c r="H27" s="53">
        <v>0.01</v>
      </c>
      <c r="I27" s="84">
        <v>15000</v>
      </c>
      <c r="J27" s="84" t="s">
        <v>65</v>
      </c>
      <c r="K27" s="46">
        <v>236061.34</v>
      </c>
      <c r="L27" s="46"/>
      <c r="M27" s="46"/>
      <c r="N27" s="83">
        <v>566054.56</v>
      </c>
      <c r="O27" s="83" t="s">
        <v>67</v>
      </c>
      <c r="P27" s="83"/>
      <c r="Q27" s="113"/>
      <c r="R27" s="46"/>
      <c r="S27" s="46"/>
      <c r="T27" s="114"/>
    </row>
    <row r="28" s="5" customFormat="1" ht="20.1" customHeight="1" spans="1:20">
      <c r="A28" s="49"/>
      <c r="B28" s="54"/>
      <c r="C28" s="44">
        <v>300000</v>
      </c>
      <c r="D28" s="45"/>
      <c r="E28" s="50" t="s">
        <v>62</v>
      </c>
      <c r="F28" s="47" t="s">
        <v>63</v>
      </c>
      <c r="G28" s="46"/>
      <c r="H28" s="53"/>
      <c r="I28" s="85"/>
      <c r="J28" s="85"/>
      <c r="K28" s="46"/>
      <c r="L28" s="46"/>
      <c r="M28" s="46"/>
      <c r="N28" s="83"/>
      <c r="O28" s="83"/>
      <c r="P28" s="86"/>
      <c r="Q28" s="86"/>
      <c r="R28" s="86"/>
      <c r="S28" s="86"/>
      <c r="T28" s="114"/>
    </row>
    <row r="29" s="5" customFormat="1" ht="20.1" customHeight="1" spans="1:20">
      <c r="A29" s="51"/>
      <c r="B29" s="54">
        <v>44236</v>
      </c>
      <c r="C29" s="44"/>
      <c r="D29" s="45"/>
      <c r="E29" s="46" t="s">
        <v>72</v>
      </c>
      <c r="F29" s="46" t="s">
        <v>73</v>
      </c>
      <c r="G29" s="46"/>
      <c r="H29" s="46"/>
      <c r="I29" s="46"/>
      <c r="J29" s="46"/>
      <c r="K29" s="46"/>
      <c r="L29" s="46">
        <v>100</v>
      </c>
      <c r="M29" s="87" t="s">
        <v>70</v>
      </c>
      <c r="N29" s="83"/>
      <c r="O29" s="83"/>
      <c r="P29" s="83" t="s">
        <v>74</v>
      </c>
      <c r="Q29" s="113"/>
      <c r="R29" s="46"/>
      <c r="S29" s="46">
        <v>300000</v>
      </c>
      <c r="T29" s="114"/>
    </row>
    <row r="30" s="5" customFormat="1" ht="20.1" customHeight="1" spans="1:20">
      <c r="A30" s="51"/>
      <c r="B30" s="54">
        <v>44236</v>
      </c>
      <c r="C30" s="44"/>
      <c r="D30" s="45"/>
      <c r="E30" s="46" t="s">
        <v>90</v>
      </c>
      <c r="F30" s="46" t="s">
        <v>91</v>
      </c>
      <c r="G30" s="46"/>
      <c r="H30" s="46"/>
      <c r="I30" s="46"/>
      <c r="J30" s="46"/>
      <c r="K30" s="46"/>
      <c r="L30" s="46">
        <v>100</v>
      </c>
      <c r="M30" s="85"/>
      <c r="N30" s="83"/>
      <c r="O30" s="83"/>
      <c r="P30" s="83" t="s">
        <v>94</v>
      </c>
      <c r="Q30" s="113"/>
      <c r="R30" s="46"/>
      <c r="S30" s="46">
        <v>880000</v>
      </c>
      <c r="T30" s="114"/>
    </row>
    <row r="31" s="5" customFormat="1" ht="20.1" customHeight="1" spans="1:20">
      <c r="A31" s="51">
        <v>13</v>
      </c>
      <c r="B31" s="55">
        <v>44237</v>
      </c>
      <c r="C31" s="44">
        <v>800000</v>
      </c>
      <c r="D31" s="45"/>
      <c r="E31" s="46" t="s">
        <v>95</v>
      </c>
      <c r="F31" s="46" t="s">
        <v>96</v>
      </c>
      <c r="G31" s="46"/>
      <c r="H31" s="56">
        <v>0.01</v>
      </c>
      <c r="I31" s="46">
        <f>C31*0.01</f>
        <v>8000</v>
      </c>
      <c r="J31" s="46"/>
      <c r="K31" s="46"/>
      <c r="L31" s="46"/>
      <c r="M31" s="85"/>
      <c r="N31" s="83"/>
      <c r="O31" s="83"/>
      <c r="P31" s="83"/>
      <c r="Q31" s="113"/>
      <c r="R31" s="46"/>
      <c r="S31" s="46"/>
      <c r="T31" s="114"/>
    </row>
    <row r="32" s="5" customFormat="1" ht="20.1" customHeight="1" spans="1:20">
      <c r="A32" s="51"/>
      <c r="B32" s="54">
        <v>44237</v>
      </c>
      <c r="C32" s="44">
        <v>200000</v>
      </c>
      <c r="D32" s="45"/>
      <c r="E32" s="46" t="s">
        <v>97</v>
      </c>
      <c r="F32" s="46" t="s">
        <v>96</v>
      </c>
      <c r="G32" s="46"/>
      <c r="H32" s="56"/>
      <c r="I32" s="46"/>
      <c r="J32" s="46"/>
      <c r="K32" s="46"/>
      <c r="L32" s="46"/>
      <c r="M32" s="85"/>
      <c r="N32" s="83"/>
      <c r="O32" s="83"/>
      <c r="P32" s="83"/>
      <c r="Q32" s="113"/>
      <c r="R32" s="46"/>
      <c r="S32" s="46"/>
      <c r="T32" s="114"/>
    </row>
    <row r="33" s="5" customFormat="1" ht="20.1" customHeight="1" spans="1:20">
      <c r="A33" s="51"/>
      <c r="B33" s="54">
        <v>44264</v>
      </c>
      <c r="C33" s="44"/>
      <c r="D33" s="45"/>
      <c r="E33" s="46"/>
      <c r="F33" s="46"/>
      <c r="G33" s="46"/>
      <c r="H33" s="46"/>
      <c r="I33" s="46"/>
      <c r="J33" s="46"/>
      <c r="K33" s="46">
        <v>0</v>
      </c>
      <c r="L33" s="84">
        <v>300</v>
      </c>
      <c r="M33" s="87" t="s">
        <v>98</v>
      </c>
      <c r="N33" s="83">
        <v>-566054.56</v>
      </c>
      <c r="O33" s="83"/>
      <c r="P33" s="83" t="s">
        <v>94</v>
      </c>
      <c r="Q33" s="113"/>
      <c r="R33" s="46"/>
      <c r="S33" s="46">
        <v>67680</v>
      </c>
      <c r="T33" s="114"/>
    </row>
    <row r="34" s="5" customFormat="1" ht="20.1" customHeight="1" spans="1:20">
      <c r="A34" s="51"/>
      <c r="B34" s="54">
        <v>44264</v>
      </c>
      <c r="C34" s="44"/>
      <c r="D34" s="45"/>
      <c r="E34" s="46"/>
      <c r="F34" s="46"/>
      <c r="G34" s="46"/>
      <c r="H34" s="46"/>
      <c r="I34" s="46"/>
      <c r="J34" s="46"/>
      <c r="K34" s="46"/>
      <c r="L34" s="87"/>
      <c r="M34" s="87"/>
      <c r="N34" s="83"/>
      <c r="O34" s="83"/>
      <c r="P34" s="83" t="s">
        <v>99</v>
      </c>
      <c r="Q34" s="113"/>
      <c r="R34" s="46"/>
      <c r="S34" s="46">
        <v>412320</v>
      </c>
      <c r="T34" s="114"/>
    </row>
    <row r="35" s="5" customFormat="1" ht="20.1" customHeight="1" spans="1:20">
      <c r="A35" s="57"/>
      <c r="B35" s="43"/>
      <c r="C35" s="44"/>
      <c r="D35" s="45"/>
      <c r="E35" s="46"/>
      <c r="F35" s="47"/>
      <c r="G35" s="46"/>
      <c r="H35" s="46"/>
      <c r="I35" s="46"/>
      <c r="J35" s="46"/>
      <c r="K35" s="46"/>
      <c r="L35" s="46"/>
      <c r="M35" s="46"/>
      <c r="N35" s="83"/>
      <c r="O35" s="83"/>
      <c r="P35" s="83" t="s">
        <v>58</v>
      </c>
      <c r="Q35" s="113"/>
      <c r="R35" s="46"/>
      <c r="S35" s="46">
        <v>40000</v>
      </c>
      <c r="T35" s="114"/>
    </row>
    <row r="36" s="2" customFormat="1" ht="21" customHeight="1" spans="1:20">
      <c r="A36" s="58"/>
      <c r="B36" s="59"/>
      <c r="C36" s="45"/>
      <c r="D36" s="45"/>
      <c r="E36" s="60"/>
      <c r="F36" s="60"/>
      <c r="G36" s="60"/>
      <c r="H36" s="60"/>
      <c r="I36" s="60"/>
      <c r="J36" s="60"/>
      <c r="K36" s="60"/>
      <c r="L36" s="60"/>
      <c r="M36" s="60"/>
      <c r="N36" s="83"/>
      <c r="O36" s="83"/>
      <c r="P36" s="83" t="s">
        <v>84</v>
      </c>
      <c r="Q36" s="113"/>
      <c r="R36" s="115"/>
      <c r="S36" s="46">
        <v>336000</v>
      </c>
      <c r="T36" s="27"/>
    </row>
    <row r="37" s="2" customFormat="1" ht="21" customHeight="1" spans="1:20">
      <c r="A37" s="61">
        <v>14</v>
      </c>
      <c r="B37" s="62"/>
      <c r="C37" s="63"/>
      <c r="D37" s="63"/>
      <c r="E37" s="64"/>
      <c r="F37" s="64"/>
      <c r="G37" s="64"/>
      <c r="H37" s="64"/>
      <c r="I37" s="64"/>
      <c r="J37" s="64"/>
      <c r="K37" s="64"/>
      <c r="L37" s="64"/>
      <c r="M37" s="64"/>
      <c r="N37" s="88"/>
      <c r="O37" s="88"/>
      <c r="P37" s="89"/>
      <c r="Q37" s="116"/>
      <c r="R37" s="117"/>
      <c r="S37" s="118"/>
      <c r="T37" s="119"/>
    </row>
    <row r="38" s="2" customFormat="1" ht="21" customHeight="1" spans="1:20">
      <c r="A38" s="61"/>
      <c r="B38" s="62"/>
      <c r="C38" s="63"/>
      <c r="D38" s="63"/>
      <c r="E38" s="64"/>
      <c r="F38" s="64"/>
      <c r="G38" s="64"/>
      <c r="H38" s="64"/>
      <c r="I38" s="64"/>
      <c r="J38" s="64"/>
      <c r="K38" s="64"/>
      <c r="L38" s="64"/>
      <c r="M38" s="64"/>
      <c r="N38" s="88"/>
      <c r="O38" s="88"/>
      <c r="P38" s="89"/>
      <c r="Q38" s="116"/>
      <c r="R38" s="117"/>
      <c r="S38" s="118"/>
      <c r="T38" s="119"/>
    </row>
    <row r="39" s="2" customFormat="1" ht="30" customHeight="1" spans="1:20">
      <c r="A39" s="65" t="s">
        <v>75</v>
      </c>
      <c r="B39" s="65"/>
      <c r="C39" s="66">
        <f>SUM(C8:C38)</f>
        <v>4500000</v>
      </c>
      <c r="D39" s="67">
        <f>SUM(D8:D36)</f>
        <v>91000</v>
      </c>
      <c r="E39" s="68"/>
      <c r="F39" s="68"/>
      <c r="G39" s="68"/>
      <c r="H39" s="68"/>
      <c r="I39" s="90">
        <f>SUM(I8:I38)</f>
        <v>43000</v>
      </c>
      <c r="J39" s="91"/>
      <c r="K39" s="90">
        <f>SUM(K13:K38)</f>
        <v>383187.34</v>
      </c>
      <c r="L39" s="90">
        <f>SUM(L13:L38)</f>
        <v>1900</v>
      </c>
      <c r="M39" s="91"/>
      <c r="N39" s="92">
        <f>SUM(N8:N38)</f>
        <v>0</v>
      </c>
      <c r="O39" s="81"/>
      <c r="P39" s="93"/>
      <c r="Q39" s="120"/>
      <c r="R39" s="121"/>
      <c r="S39" s="122">
        <f>SUM(S8:S36)</f>
        <v>3957000</v>
      </c>
      <c r="T39" s="123">
        <f>C39+D39-I39-K39-L39-N39-S39</f>
        <v>205912.66</v>
      </c>
    </row>
    <row r="40" s="2" customFormat="1" ht="30" customHeight="1" spans="1:20">
      <c r="A40" s="65" t="s">
        <v>76</v>
      </c>
      <c r="B40" s="65"/>
      <c r="C40" s="65" t="s">
        <v>77</v>
      </c>
      <c r="D40" s="65"/>
      <c r="E40" s="65"/>
      <c r="F40" s="69">
        <f>P40</f>
        <v>856000</v>
      </c>
      <c r="G40" s="70"/>
      <c r="H40" s="70"/>
      <c r="I40" s="70"/>
      <c r="J40" s="70"/>
      <c r="K40" s="94"/>
      <c r="L40" s="95" t="s">
        <v>78</v>
      </c>
      <c r="M40" s="96"/>
      <c r="N40" s="96"/>
      <c r="O40" s="97" t="s">
        <v>79</v>
      </c>
      <c r="P40" s="98">
        <v>856000</v>
      </c>
      <c r="Q40" s="98"/>
      <c r="R40" s="98"/>
      <c r="S40" s="98"/>
      <c r="T40" s="98"/>
    </row>
    <row r="41" s="2" customFormat="1" ht="44" customHeight="1" spans="1:20">
      <c r="A41" s="65"/>
      <c r="B41" s="65"/>
      <c r="C41" s="65" t="s">
        <v>80</v>
      </c>
      <c r="D41" s="65"/>
      <c r="E41" s="65"/>
      <c r="F41" s="69">
        <v>0</v>
      </c>
      <c r="G41" s="70"/>
      <c r="H41" s="70"/>
      <c r="I41" s="70"/>
      <c r="J41" s="70"/>
      <c r="K41" s="94"/>
      <c r="L41" s="99"/>
      <c r="M41" s="100"/>
      <c r="N41" s="100"/>
      <c r="O41" s="97" t="s">
        <v>81</v>
      </c>
      <c r="P41" s="101" t="s">
        <v>100</v>
      </c>
      <c r="Q41" s="101"/>
      <c r="R41" s="101"/>
      <c r="S41" s="101"/>
      <c r="T41" s="101"/>
    </row>
    <row r="42" s="2" customFormat="1" spans="2:19">
      <c r="B42" s="6"/>
      <c r="E42" s="7"/>
      <c r="F42" s="7"/>
      <c r="G42" s="7"/>
      <c r="H42" s="7"/>
      <c r="I42" s="7"/>
      <c r="J42" s="7"/>
      <c r="K42" s="7"/>
      <c r="L42" s="7"/>
      <c r="M42" s="7"/>
      <c r="N42" s="7"/>
      <c r="O42" s="6"/>
      <c r="P42" s="7"/>
      <c r="R42" s="7"/>
      <c r="S42" s="7"/>
    </row>
    <row r="43" s="2" customFormat="1" spans="2:19">
      <c r="B43" s="6"/>
      <c r="E43" s="7"/>
      <c r="F43" s="7"/>
      <c r="G43" s="7"/>
      <c r="H43" s="7"/>
      <c r="I43" s="7"/>
      <c r="J43" s="7"/>
      <c r="K43" s="7"/>
      <c r="L43" s="7"/>
      <c r="M43" s="7"/>
      <c r="N43" s="7"/>
      <c r="O43" s="6"/>
      <c r="P43" s="7"/>
      <c r="R43" s="7"/>
      <c r="S43" s="7"/>
    </row>
    <row r="44" s="2" customFormat="1" spans="2:19">
      <c r="B44" s="6"/>
      <c r="E44" s="7"/>
      <c r="F44" s="7"/>
      <c r="G44" s="7"/>
      <c r="H44" s="7"/>
      <c r="I44" s="7"/>
      <c r="J44" s="7"/>
      <c r="K44" s="7"/>
      <c r="L44" s="7"/>
      <c r="M44" s="7"/>
      <c r="N44" s="7"/>
      <c r="O44" s="6"/>
      <c r="P44" s="7"/>
      <c r="R44" s="7"/>
      <c r="S44" s="7"/>
    </row>
    <row r="45" s="2" customFormat="1" spans="2:19">
      <c r="B45" s="6"/>
      <c r="E45" s="7"/>
      <c r="F45" s="7"/>
      <c r="G45" s="7"/>
      <c r="H45" s="7"/>
      <c r="I45" s="7"/>
      <c r="J45" s="7"/>
      <c r="K45" s="7"/>
      <c r="L45" s="7"/>
      <c r="M45" s="7"/>
      <c r="N45" s="7"/>
      <c r="O45" s="6"/>
      <c r="P45" s="7"/>
      <c r="R45" s="7"/>
      <c r="S45" s="7"/>
    </row>
    <row r="46" s="2" customFormat="1" ht="13.5" spans="2:19">
      <c r="B46" s="71"/>
      <c r="E46" s="7"/>
      <c r="F46" s="7"/>
      <c r="G46" s="7"/>
      <c r="H46" s="7"/>
      <c r="I46" s="7"/>
      <c r="J46" s="7"/>
      <c r="K46" s="7"/>
      <c r="L46" s="7"/>
      <c r="M46" s="7"/>
      <c r="N46" s="7"/>
      <c r="O46" s="6"/>
      <c r="P46" s="7"/>
      <c r="R46" s="7"/>
      <c r="S46" s="7"/>
    </row>
  </sheetData>
  <mergeCells count="55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39:B39"/>
    <mergeCell ref="C40:E40"/>
    <mergeCell ref="F40:K40"/>
    <mergeCell ref="P40:T40"/>
    <mergeCell ref="C41:E41"/>
    <mergeCell ref="F41:K41"/>
    <mergeCell ref="P41:T41"/>
    <mergeCell ref="A5:A7"/>
    <mergeCell ref="A8:A9"/>
    <mergeCell ref="A10:A11"/>
    <mergeCell ref="A12:A14"/>
    <mergeCell ref="A18:A20"/>
    <mergeCell ref="A21:A22"/>
    <mergeCell ref="A27:A29"/>
    <mergeCell ref="B27:B28"/>
    <mergeCell ref="H27:H28"/>
    <mergeCell ref="I27:I28"/>
    <mergeCell ref="J27:J28"/>
    <mergeCell ref="L33:L34"/>
    <mergeCell ref="M29:M30"/>
    <mergeCell ref="M33:M34"/>
    <mergeCell ref="S5:S7"/>
    <mergeCell ref="T5:T7"/>
    <mergeCell ref="A40:B41"/>
    <mergeCell ref="L40:N4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第1次</vt:lpstr>
      <vt:lpstr>第2次 </vt:lpstr>
      <vt:lpstr>第3次</vt:lpstr>
      <vt:lpstr>第四次</vt:lpstr>
      <vt:lpstr>第五次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Administrator</cp:lastModifiedBy>
  <dcterms:created xsi:type="dcterms:W3CDTF">2017-01-14T12:48:00Z</dcterms:created>
  <dcterms:modified xsi:type="dcterms:W3CDTF">2021-05-06T07:58:13Z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223BC6B356B546A1B145F201D640D4D7</vt:lpwstr>
  </property>
</Properties>
</file>