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4"/>
  </bookViews>
  <sheets>
    <sheet name="1-1" sheetId="1" r:id="rId1"/>
    <sheet name="1-2" sheetId="2" r:id="rId2"/>
    <sheet name="1-3" sheetId="3" r:id="rId3"/>
    <sheet name="1-4" sheetId="4" r:id="rId4"/>
    <sheet name="1-5" sheetId="5" r:id="rId5"/>
    <sheet name="1-6" sheetId="6" r:id="rId6"/>
    <sheet name="1-7" sheetId="7" r:id="rId7"/>
    <sheet name="1-8" sheetId="8" r:id="rId8"/>
    <sheet name="1-9" sheetId="9" r:id="rId9"/>
    <sheet name="1-10" sheetId="10" r:id="rId10"/>
    <sheet name="1-11" sheetId="11" r:id="rId11"/>
    <sheet name="1-12" sheetId="12" r:id="rId12"/>
    <sheet name="2-1" sheetId="13" r:id="rId13"/>
    <sheet name="2-2" sheetId="14" r:id="rId14"/>
    <sheet name="2-3" sheetId="15" r:id="rId15"/>
  </sheets>
  <definedNames>
    <definedName name="_xlnm._FilterDatabase" localSheetId="11" hidden="1">'1-12'!$7:$71</definedName>
    <definedName name="_xlnm._FilterDatabase" localSheetId="13" hidden="1">'2-2'!$7:$80</definedName>
  </definedNames>
  <calcPr calcId="144525"/>
</workbook>
</file>

<file path=xl/sharedStrings.xml><?xml version="1.0" encoding="utf-8"?>
<sst xmlns="http://schemas.openxmlformats.org/spreadsheetml/2006/main" count="2548" uniqueCount="124">
  <si>
    <t xml:space="preserve">工程款支付证书 </t>
  </si>
  <si>
    <t>工程名称</t>
  </si>
  <si>
    <t>二军公路庐城至汤池段改造工程第五合同段</t>
  </si>
  <si>
    <t>建设单位</t>
  </si>
  <si>
    <t>庐江县交通局</t>
  </si>
  <si>
    <t>ERP编号</t>
  </si>
  <si>
    <t>档案编号</t>
  </si>
  <si>
    <t>2019013</t>
  </si>
  <si>
    <t>合同金额</t>
  </si>
  <si>
    <t>中标时间</t>
  </si>
  <si>
    <t>已提供工程资料</t>
  </si>
  <si>
    <t>中标书、施工合同原件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</si>
  <si>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</si>
  <si>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</si>
  <si>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</si>
  <si>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</si>
  <si>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</si>
  <si>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</si>
  <si>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</si>
  <si>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有</t>
  </si>
  <si>
    <t>施工人</t>
  </si>
  <si>
    <t>李家顺13956635696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</si>
  <si>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</si>
  <si>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</si>
  <si>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</si>
  <si>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</si>
  <si>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</si>
  <si>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</si>
  <si>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</si>
  <si>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</si>
  <si>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</si>
  <si>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</si>
  <si>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</si>
  <si>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</si>
  <si>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</si>
  <si>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</si>
  <si>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</si>
  <si>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</si>
  <si>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</si>
  <si>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</si>
  <si>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</si>
  <si>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</si>
  <si>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</si>
  <si>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</si>
  <si>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</si>
  <si>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</si>
  <si>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</si>
  <si>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</si>
  <si>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</si>
  <si>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</si>
  <si>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</si>
  <si>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</si>
  <si>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</si>
  <si>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庐江县中信加油站</t>
  </si>
  <si>
    <t>徽行太湖路支行</t>
  </si>
  <si>
    <t>庐江县建川水泥制品有限公司</t>
  </si>
  <si>
    <t>田家庵区曹庵恒娥建材经营部</t>
  </si>
  <si>
    <t>合肥正博建材销售有限公司</t>
  </si>
  <si>
    <t>中国人民财产保险股份有限公司巢湖分公司</t>
  </si>
  <si>
    <t>庐江启程公路工程有限公司</t>
  </si>
  <si>
    <t>庐江县建川水泥制品有限公司-钢筋混凝土平口管</t>
  </si>
  <si>
    <t>850/节</t>
  </si>
  <si>
    <t>庐江县中信加油站-油料</t>
  </si>
  <si>
    <t xml:space="preserve"> 徽行包河工业园支行</t>
  </si>
  <si>
    <t>合肥正博建材销售有限公司-生石灰款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</si>
  <si>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</si>
  <si>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</si>
  <si>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</si>
  <si>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</si>
  <si>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</si>
  <si>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</si>
  <si>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</si>
  <si>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</si>
  <si>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叁仟伍佰元整</t>
  </si>
  <si>
    <t>向公司借款</t>
  </si>
  <si>
    <t>俞成生-中国银行庐江支行</t>
  </si>
  <si>
    <t>6217 8863 0000 0662 079</t>
  </si>
  <si>
    <t>马发应-代发农民工工资
开户行：农村商业银行庐江支行
账号：6229 5381 0720 3466 050</t>
  </si>
  <si>
    <t>庐江启程公路工程有限公司
开户行：徽商银行庐江支行
账号：1024 5010 2100 0124 358</t>
  </si>
  <si>
    <t>庐江县众赢新型环保建材有限公司-水稳
开户行：庐江农村商业银行冶山支行
账号：2000 0617 4812 1030 0000 075</t>
  </si>
  <si>
    <t>叁佰万元整</t>
  </si>
  <si>
    <t>庐江启程公路工程有限公司-沥青款
开户行：徽商银行庐江支行
账号：1024 5010 2100 0124 358</t>
  </si>
  <si>
    <t>公司打款</t>
  </si>
  <si>
    <t>壹佰玖拾万元整</t>
  </si>
  <si>
    <t>合肥天欣冷暖设备工程有限公司</t>
  </si>
  <si>
    <t>5206 8432 3131 0000 02</t>
  </si>
  <si>
    <t>公司借款</t>
  </si>
  <si>
    <t>运费-带发票发来补充完全</t>
  </si>
  <si>
    <t>徽行包河工业园支行</t>
  </si>
  <si>
    <t>安徽如通交通设施有限公司-护栏
开户行：中国建设银行含山支行
账号：34050177710800000546</t>
  </si>
  <si>
    <t>合肥至高工程材料有限公司-土工格栅
开户行：徽商银行合肥庐阳支行
账号：1022 8010 2100 0389 187</t>
  </si>
  <si>
    <t>庐江县中信加油站-油料
开户行：庐江农村商业银行万山支行
账号：2000 0331 7199 1030 0000 034</t>
  </si>
  <si>
    <t>上次21000剩余的周转金</t>
  </si>
  <si>
    <t>专户</t>
  </si>
  <si>
    <t>尾号1512</t>
  </si>
  <si>
    <t>转账费待后期一起结算</t>
  </si>
  <si>
    <t>安徽风云道路机械工程有限公司-机械
开户行：建设银行合肥政务文化新区支行
账号：3405 0146 4808 0000 0858</t>
  </si>
  <si>
    <t>合肥正博建材销售有限公司-生石灰款
开户行：中国建设银行庐江支行
账号：3405 0177 7308 0916 6666</t>
  </si>
  <si>
    <t>庐江县众赢新型环保建材有限公司-水稳
开户行：杭州银行庐江支行
账号：3401 0401 6000 0127 424</t>
  </si>
  <si>
    <t>田家庵区曹庵恒娥建材经营部-生石灰款
开户行：淮南通商农村商业银行曹庵支行
账号：2000 0611 3941 1030 0000 171</t>
  </si>
  <si>
    <t>安徽昌达道路设施工程有限责任公司-农民工专户
开户行：杭州银行庐江支行
账号：3401 0401 6000 0831 538</t>
  </si>
  <si>
    <t>安徽昌达道路设施工程有限责任公司
开户行：中国银行庐江支行
账号：175202745165</t>
  </si>
  <si>
    <t>壹仟贰佰叁拾伍万柒仟伍佰壹拾捌元整</t>
  </si>
  <si>
    <t>左严新</t>
  </si>
  <si>
    <t>沭阳县双馨园林景观有限公司-护栏
开户行：江苏沭阳农村商业银行扎下支行
账号：3213 2200 3101 0000 0281 90</t>
  </si>
  <si>
    <t>壹万肆仟零柒拾元整</t>
  </si>
  <si>
    <t>合肥淞玖建筑劳务有限公司-劳务
开户行：安徽庐江农村商业银行
账号：2001 0076 2421 6660 0000 015</t>
  </si>
  <si>
    <t>玖仟捌佰柒拾元整</t>
  </si>
  <si>
    <t>肆万贰仟贰佰壹拾元整</t>
  </si>
  <si>
    <t>安徽赛飞建筑工程有限公司-劳务
开户行：徽商银行含山支行
账号：1561 9010 2100 0026 761</t>
  </si>
  <si>
    <t>叁万柒仟柒佰元整</t>
  </si>
  <si>
    <t>叁万玖仟肆佰捌拾元整</t>
  </si>
  <si>
    <t>手续费</t>
  </si>
  <si>
    <t>赵昌好-劳务
开户行：农业银行金牛支行
账号：6230 5206 6002 7495 976</t>
  </si>
  <si>
    <t>利息</t>
  </si>
  <si>
    <t>马进-劳务
开户行：农业银行金牛支行
账号：6228 4806 6922 2377 170</t>
  </si>
  <si>
    <t>韩昌宝-劳务
开户行：农业银行金牛支行
账号：6217 7883 6720 4391 051</t>
  </si>
  <si>
    <t>赵红勇-劳务
开户行：农业银行金牛支行
账号：6228 4806 6922 8322 576</t>
  </si>
  <si>
    <t>赵红兵-劳务
开户行：农业银行金牛支行
账号：6228 4806 6891 7350 377</t>
  </si>
  <si>
    <t>安徽圣通信息科技有限公司-终端外接线
开户行：庐江农村商业银行矾山支行
账号：2000 0554 0089 1030 0000 075</t>
  </si>
  <si>
    <t>支付农民工工资</t>
  </si>
  <si>
    <t>安徽如通交通设施有限公司-护栏
开户行：中国建设银行含山支行
账号：3405 0177 7108 0000 0546</t>
  </si>
  <si>
    <t>中国银行庐江支行</t>
  </si>
  <si>
    <t>暂扣用于付公司管理费、税金、出场费、利息等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</si>
</sst>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[DBNum2][$RMB]General;[Red][DBNum2][$RMB]General"/>
    <numFmt numFmtId="41" formatCode="_ * #,##0_ ;_ * \-#,##0_ ;_ * &quot;-&quot;_ ;_ @_ "/>
    <numFmt numFmtId="178" formatCode="yy/m/d;@"/>
    <numFmt numFmtId="179" formatCode="yyyy&quot;年&quot;m&quot;月&quot;d&quot;日&quot;;@"/>
    <numFmt numFmtId="180" formatCode="0.00_ "/>
    <numFmt numFmtId="181" formatCode="0_ "/>
    <numFmt numFmtId="182" formatCode="0.0%"/>
    <numFmt numFmtId="183" formatCode="#,##0_ "/>
    <numFmt numFmtId="184" formatCode="0.00_);[Red]\(0.00\)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1" borderId="13" applyNumberFormat="0" applyAlignment="0" applyProtection="0">
      <alignment vertical="center"/>
    </xf>
    <xf numFmtId="44" fontId="5" fillId="0" borderId="0">
      <protection locked="0"/>
    </xf>
    <xf numFmtId="41" fontId="2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9" borderId="17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16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23" fillId="10" borderId="1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9" fillId="0" borderId="0">
      <protection locked="0"/>
    </xf>
  </cellStyleXfs>
  <cellXfs count="10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80" fontId="5" fillId="0" borderId="2" xfId="0" applyNumberFormat="1" applyFont="1" applyFill="1" applyBorder="1">
      <alignment vertical="center"/>
    </xf>
    <xf numFmtId="180" fontId="5" fillId="0" borderId="2" xfId="0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0" fontId="1" fillId="2" borderId="6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0" fontId="1" fillId="2" borderId="7" xfId="50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1" fontId="7" fillId="0" borderId="2" xfId="0" applyNumberFormat="1" applyFont="1" applyFill="1" applyBorder="1" applyAlignment="1">
      <alignment horizontal="center" vertical="center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9" fontId="1" fillId="2" borderId="2" xfId="19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80" fontId="1" fillId="2" borderId="2" xfId="50" applyNumberFormat="1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83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>
      <alignment vertical="center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8" fillId="2" borderId="2" xfId="50" applyNumberFormat="1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left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180" fontId="8" fillId="2" borderId="2" xfId="50" applyNumberFormat="1" applyFont="1" applyFill="1" applyBorder="1" applyAlignment="1" applyProtection="1">
      <alignment horizontal="center" vertical="center" wrapText="1"/>
    </xf>
    <xf numFmtId="180" fontId="10" fillId="0" borderId="2" xfId="0" applyNumberFormat="1" applyFont="1" applyFill="1" applyBorder="1">
      <alignment vertical="center"/>
    </xf>
    <xf numFmtId="180" fontId="10" fillId="0" borderId="2" xfId="0" applyNumberFormat="1" applyFont="1" applyFill="1" applyBorder="1" applyAlignment="1">
      <alignment horizontal="center" vertical="center" wrapText="1"/>
    </xf>
    <xf numFmtId="181" fontId="9" fillId="0" borderId="2" xfId="0" applyNumberFormat="1" applyFont="1" applyFill="1" applyBorder="1" applyAlignment="1">
      <alignment horizontal="center" vertical="center"/>
    </xf>
    <xf numFmtId="176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6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left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6" fontId="13" fillId="2" borderId="3" xfId="50" applyNumberFormat="1" applyFont="1" applyFill="1" applyBorder="1" applyAlignment="1" applyProtection="1">
      <alignment horizontal="center" vertical="center" shrinkToFit="1"/>
    </xf>
    <xf numFmtId="176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176" fontId="14" fillId="2" borderId="2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180" fontId="3" fillId="2" borderId="2" xfId="50" applyNumberFormat="1" applyFont="1" applyFill="1" applyBorder="1" applyAlignment="1" applyProtection="1">
      <alignment horizontal="right" vertical="center"/>
    </xf>
    <xf numFmtId="176" fontId="13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0" fontId="13" fillId="2" borderId="4" xfId="50" applyFont="1" applyFill="1" applyBorder="1" applyAlignment="1" applyProtection="1">
      <alignment horizontal="center" vertical="center" shrinkToFit="1"/>
    </xf>
    <xf numFmtId="180" fontId="10" fillId="0" borderId="2" xfId="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1270</xdr:colOff>
      <xdr:row>36</xdr:row>
      <xdr:rowOff>106680</xdr:rowOff>
    </xdr:from>
    <xdr:to>
      <xdr:col>5</xdr:col>
      <xdr:colOff>1412240</xdr:colOff>
      <xdr:row>69</xdr:row>
      <xdr:rowOff>167640</xdr:rowOff>
    </xdr:to>
    <xdr:pic>
      <xdr:nvPicPr>
        <xdr:cNvPr id="2" name="图片 1" descr="C37~I$J7(PG[Z29P~LCYM@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6380" y="12873990"/>
          <a:ext cx="6458585" cy="5718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59</xdr:row>
      <xdr:rowOff>20320</xdr:rowOff>
    </xdr:from>
    <xdr:to>
      <xdr:col>5</xdr:col>
      <xdr:colOff>34290</xdr:colOff>
      <xdr:row>112</xdr:row>
      <xdr:rowOff>99060</xdr:rowOff>
    </xdr:to>
    <xdr:pic>
      <xdr:nvPicPr>
        <xdr:cNvPr id="4" name="图片 3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5161240"/>
          <a:ext cx="5361940" cy="9165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59</xdr:row>
      <xdr:rowOff>20320</xdr:rowOff>
    </xdr:from>
    <xdr:to>
      <xdr:col>5</xdr:col>
      <xdr:colOff>34290</xdr:colOff>
      <xdr:row>112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5161240"/>
          <a:ext cx="5361940" cy="91655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64</xdr:row>
      <xdr:rowOff>20320</xdr:rowOff>
    </xdr:from>
    <xdr:to>
      <xdr:col>5</xdr:col>
      <xdr:colOff>34290</xdr:colOff>
      <xdr:row>117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8018740"/>
          <a:ext cx="5361940" cy="91655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57785</xdr:colOff>
      <xdr:row>64</xdr:row>
      <xdr:rowOff>20320</xdr:rowOff>
    </xdr:from>
    <xdr:to>
      <xdr:col>5</xdr:col>
      <xdr:colOff>34290</xdr:colOff>
      <xdr:row>117</xdr:row>
      <xdr:rowOff>99060</xdr:rowOff>
    </xdr:to>
    <xdr:pic>
      <xdr:nvPicPr>
        <xdr:cNvPr id="2" name="图片 1" descr="B795MVF(0PQ%`(%_)FG0DZ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785" y="28018740"/>
          <a:ext cx="5361940" cy="91655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78740</xdr:colOff>
      <xdr:row>63</xdr:row>
      <xdr:rowOff>76200</xdr:rowOff>
    </xdr:from>
    <xdr:to>
      <xdr:col>5</xdr:col>
      <xdr:colOff>535940</xdr:colOff>
      <xdr:row>98</xdr:row>
      <xdr:rowOff>76200</xdr:rowOff>
    </xdr:to>
    <xdr:pic>
      <xdr:nvPicPr>
        <xdr:cNvPr id="3" name="图片 2" descr="D1%H$4FW3UAT{NRWC1E9X3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740" y="27903170"/>
          <a:ext cx="5842635" cy="60007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107315</xdr:colOff>
      <xdr:row>77</xdr:row>
      <xdr:rowOff>85725</xdr:rowOff>
    </xdr:from>
    <xdr:to>
      <xdr:col>4</xdr:col>
      <xdr:colOff>1269365</xdr:colOff>
      <xdr:row>136</xdr:row>
      <xdr:rowOff>28575</xdr:rowOff>
    </xdr:to>
    <xdr:pic>
      <xdr:nvPicPr>
        <xdr:cNvPr id="2" name="图片 1" descr="`6)$)MR%H{$L@2YG2BF$UZ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7315" y="35913695"/>
          <a:ext cx="5023485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42"/>
  <sheetViews>
    <sheetView topLeftCell="A31" workbookViewId="0">
      <selection activeCell="E14" sqref="E1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88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</row>
    <row r="3" ht="27.9" customHeight="1" spans="1:20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</row>
    <row r="4" ht="27.9" customHeight="1" spans="1:20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</row>
    <row r="5" ht="27.9" customHeight="1" spans="1:20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</row>
    <row r="6" ht="27.9" customHeight="1" spans="1:20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</row>
    <row r="7" ht="27.9" customHeight="1" spans="1:20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</row>
    <row r="8" ht="29" customHeight="1" spans="1:20">
      <c r="A8" s="20">
        <v>1</v>
      </c>
      <c r="B8" s="21">
        <v>43670</v>
      </c>
      <c r="C8" s="25"/>
      <c r="D8" s="22">
        <v>20000</v>
      </c>
      <c r="E8" s="23" t="s">
        <v>52</v>
      </c>
      <c r="F8" s="24">
        <v>175202745165</v>
      </c>
      <c r="G8" s="25"/>
      <c r="H8" s="26"/>
      <c r="I8" s="25"/>
      <c r="J8" s="30"/>
      <c r="K8" s="39"/>
      <c r="L8" s="25"/>
      <c r="M8" s="45"/>
      <c r="N8" s="50"/>
      <c r="O8" s="8"/>
      <c r="P8" s="49" t="s">
        <v>53</v>
      </c>
      <c r="Q8" s="8"/>
      <c r="R8" s="8"/>
      <c r="S8" s="63">
        <v>20000</v>
      </c>
      <c r="T8" s="39"/>
    </row>
    <row r="9" ht="29" customHeight="1" spans="1:20">
      <c r="A9" s="20">
        <v>2</v>
      </c>
      <c r="B9" s="21">
        <v>43679</v>
      </c>
      <c r="C9" s="27"/>
      <c r="D9" s="22">
        <v>20000</v>
      </c>
      <c r="E9" s="23" t="s">
        <v>54</v>
      </c>
      <c r="F9" s="24">
        <v>1.02050102100041e+18</v>
      </c>
      <c r="G9" s="28"/>
      <c r="H9" s="26"/>
      <c r="I9" s="25"/>
      <c r="J9" s="30"/>
      <c r="K9" s="39"/>
      <c r="L9" s="25"/>
      <c r="M9" s="45"/>
      <c r="N9" s="50"/>
      <c r="O9" s="8"/>
      <c r="P9" s="49" t="s">
        <v>53</v>
      </c>
      <c r="Q9" s="8"/>
      <c r="R9" s="8"/>
      <c r="S9" s="63">
        <v>20000</v>
      </c>
      <c r="T9" s="39"/>
    </row>
    <row r="10" ht="29" customHeight="1" spans="1:20">
      <c r="A10" s="20">
        <v>3</v>
      </c>
      <c r="B10" s="21">
        <v>43696</v>
      </c>
      <c r="C10" s="27"/>
      <c r="D10" s="22">
        <v>40000</v>
      </c>
      <c r="E10" s="23" t="s">
        <v>54</v>
      </c>
      <c r="F10" s="24">
        <v>1.02050102100041e+18</v>
      </c>
      <c r="G10" s="28"/>
      <c r="H10" s="26"/>
      <c r="I10" s="25"/>
      <c r="J10" s="30"/>
      <c r="K10" s="39"/>
      <c r="L10" s="25"/>
      <c r="M10" s="45"/>
      <c r="N10" s="51"/>
      <c r="O10" s="52"/>
      <c r="P10" s="49" t="s">
        <v>53</v>
      </c>
      <c r="Q10" s="8"/>
      <c r="R10" s="8"/>
      <c r="S10" s="63">
        <v>40000</v>
      </c>
      <c r="T10" s="39"/>
    </row>
    <row r="11" ht="29" customHeight="1" spans="1:20">
      <c r="A11" s="29">
        <v>4</v>
      </c>
      <c r="B11" s="21">
        <v>43698</v>
      </c>
      <c r="C11" s="27"/>
      <c r="D11" s="22">
        <v>40000</v>
      </c>
      <c r="E11" s="23" t="s">
        <v>54</v>
      </c>
      <c r="F11" s="24">
        <v>1.02050102100041e+18</v>
      </c>
      <c r="G11" s="30"/>
      <c r="H11" s="26"/>
      <c r="I11" s="25"/>
      <c r="J11" s="30"/>
      <c r="K11" s="39"/>
      <c r="L11" s="25"/>
      <c r="M11" s="45"/>
      <c r="N11" s="51"/>
      <c r="O11" s="52"/>
      <c r="P11" s="49" t="s">
        <v>53</v>
      </c>
      <c r="Q11" s="8"/>
      <c r="R11" s="8"/>
      <c r="S11" s="63">
        <v>40000</v>
      </c>
      <c r="T11" s="39"/>
    </row>
    <row r="12" ht="29" customHeight="1" spans="1:20">
      <c r="A12" s="31"/>
      <c r="B12" s="21">
        <v>43698</v>
      </c>
      <c r="C12" s="27"/>
      <c r="D12" s="22">
        <v>20000</v>
      </c>
      <c r="E12" s="23" t="s">
        <v>54</v>
      </c>
      <c r="F12" s="24">
        <v>1.02050102100041e+18</v>
      </c>
      <c r="G12" s="30"/>
      <c r="H12" s="26"/>
      <c r="I12" s="25"/>
      <c r="J12" s="30"/>
      <c r="K12" s="39"/>
      <c r="L12" s="25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9"/>
    </row>
    <row r="13" ht="29" customHeight="1" spans="1:20">
      <c r="A13" s="20">
        <v>5</v>
      </c>
      <c r="B13" s="21">
        <v>43699</v>
      </c>
      <c r="C13" s="27"/>
      <c r="D13" s="22">
        <v>39250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9"/>
    </row>
    <row r="14" ht="29" customHeight="1" spans="1:20">
      <c r="A14" s="20">
        <v>6</v>
      </c>
      <c r="B14" s="21">
        <v>43700</v>
      </c>
      <c r="C14" s="27"/>
      <c r="D14" s="22">
        <v>80000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</row>
    <row r="15" ht="29" customHeight="1" spans="1:20">
      <c r="A15" s="20">
        <v>7</v>
      </c>
      <c r="B15" s="21">
        <v>43705</v>
      </c>
      <c r="C15" s="25"/>
      <c r="D15" s="32">
        <v>30000</v>
      </c>
      <c r="E15" s="33" t="s">
        <v>54</v>
      </c>
      <c r="F15" s="34">
        <v>1.02050102100041e+18</v>
      </c>
      <c r="G15" s="30"/>
      <c r="H15" s="26"/>
      <c r="I15" s="25"/>
      <c r="J15" s="30"/>
      <c r="K15" s="39"/>
      <c r="L15" s="25"/>
      <c r="M15" s="45"/>
      <c r="N15" s="50"/>
      <c r="O15" s="8"/>
      <c r="P15" s="49" t="s">
        <v>53</v>
      </c>
      <c r="Q15" s="8"/>
      <c r="R15" s="8"/>
      <c r="S15" s="63">
        <v>30000</v>
      </c>
      <c r="T15" s="65"/>
    </row>
    <row r="16" ht="29" customHeight="1" spans="1:20">
      <c r="A16" s="20">
        <v>8</v>
      </c>
      <c r="B16" s="21">
        <v>43717</v>
      </c>
      <c r="C16" s="35"/>
      <c r="D16" s="32">
        <v>40000</v>
      </c>
      <c r="E16" s="33" t="s">
        <v>54</v>
      </c>
      <c r="F16" s="34">
        <v>1.02050102100041e+18</v>
      </c>
      <c r="G16" s="28"/>
      <c r="H16" s="36"/>
      <c r="I16" s="25"/>
      <c r="J16" s="25"/>
      <c r="K16" s="25"/>
      <c r="L16" s="25"/>
      <c r="M16" s="45"/>
      <c r="N16" s="25"/>
      <c r="O16" s="45"/>
      <c r="P16" s="49" t="s">
        <v>53</v>
      </c>
      <c r="Q16" s="45"/>
      <c r="R16" s="66"/>
      <c r="S16" s="63">
        <v>40000</v>
      </c>
      <c r="T16" s="64"/>
    </row>
    <row r="17" ht="29" customHeight="1" spans="1:20">
      <c r="A17" s="20">
        <v>9</v>
      </c>
      <c r="B17" s="21">
        <v>43724</v>
      </c>
      <c r="C17" s="35"/>
      <c r="D17" s="32">
        <v>20000</v>
      </c>
      <c r="E17" s="33" t="s">
        <v>54</v>
      </c>
      <c r="F17" s="34">
        <v>1.02050102100041e+18</v>
      </c>
      <c r="G17" s="37"/>
      <c r="H17" s="36"/>
      <c r="I17" s="25"/>
      <c r="J17" s="25"/>
      <c r="K17" s="25"/>
      <c r="L17" s="25"/>
      <c r="M17" s="45"/>
      <c r="N17" s="25"/>
      <c r="O17" s="45"/>
      <c r="P17" s="49" t="s">
        <v>53</v>
      </c>
      <c r="Q17" s="45"/>
      <c r="R17" s="66"/>
      <c r="S17" s="63">
        <v>20000</v>
      </c>
      <c r="T17" s="65"/>
    </row>
    <row r="18" ht="29" customHeight="1" spans="1:20">
      <c r="A18" s="20">
        <v>10</v>
      </c>
      <c r="B18" s="38">
        <v>43728</v>
      </c>
      <c r="C18" s="35"/>
      <c r="D18" s="32">
        <v>40000</v>
      </c>
      <c r="E18" s="33" t="s">
        <v>54</v>
      </c>
      <c r="F18" s="34">
        <v>1.02050102100041e+18</v>
      </c>
      <c r="G18" s="37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5"/>
    </row>
    <row r="19" ht="29" customHeight="1" spans="1:20">
      <c r="A19" s="20">
        <v>11</v>
      </c>
      <c r="B19" s="38">
        <v>43731</v>
      </c>
      <c r="C19" s="35"/>
      <c r="D19" s="32">
        <v>40000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40000</v>
      </c>
      <c r="T19" s="65"/>
    </row>
    <row r="20" ht="27" customHeight="1" spans="1:20">
      <c r="A20" s="20">
        <v>12</v>
      </c>
      <c r="B20" s="38">
        <v>43734</v>
      </c>
      <c r="C20" s="35"/>
      <c r="D20" s="32">
        <v>139894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57</v>
      </c>
      <c r="Q20" s="8">
        <v>470000</v>
      </c>
      <c r="R20" s="66"/>
      <c r="S20" s="63">
        <v>139894</v>
      </c>
      <c r="T20" s="65"/>
    </row>
    <row r="21" ht="29" customHeight="1" spans="1:20">
      <c r="A21" s="20">
        <v>13</v>
      </c>
      <c r="B21" s="38">
        <v>43746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8"/>
      <c r="R21" s="66"/>
      <c r="S21" s="63">
        <v>40000</v>
      </c>
      <c r="T21" s="65"/>
    </row>
    <row r="22" ht="25" customHeight="1" spans="1:20">
      <c r="A22" s="20">
        <v>14</v>
      </c>
      <c r="B22" s="38">
        <v>43752</v>
      </c>
      <c r="C22" s="35"/>
      <c r="D22" s="32">
        <v>50100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58</v>
      </c>
      <c r="Q22" s="8"/>
      <c r="R22" s="66"/>
      <c r="S22" s="63">
        <v>50100</v>
      </c>
      <c r="T22" s="65"/>
    </row>
    <row r="23" ht="24" customHeight="1" spans="1:20">
      <c r="A23" s="20">
        <v>15</v>
      </c>
      <c r="B23" s="38">
        <v>43754</v>
      </c>
      <c r="C23" s="35"/>
      <c r="D23" s="32">
        <v>500000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59</v>
      </c>
      <c r="Q23" s="8">
        <v>6800000</v>
      </c>
      <c r="R23" s="66"/>
      <c r="S23" s="63">
        <v>500000</v>
      </c>
      <c r="T23" s="65"/>
    </row>
    <row r="24" ht="28" customHeight="1" spans="1:20">
      <c r="A24" s="20">
        <v>16</v>
      </c>
      <c r="B24" s="38">
        <v>43761</v>
      </c>
      <c r="C24" s="35"/>
      <c r="D24" s="32">
        <v>40000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53</v>
      </c>
      <c r="Q24" s="8"/>
      <c r="R24" s="66"/>
      <c r="S24" s="63">
        <v>40000</v>
      </c>
      <c r="T24" s="65"/>
    </row>
    <row r="25" ht="26" customHeight="1" spans="1:20">
      <c r="A25" s="20">
        <v>17</v>
      </c>
      <c r="B25" s="38">
        <v>43763</v>
      </c>
      <c r="C25" s="35"/>
      <c r="D25" s="32">
        <v>34973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57</v>
      </c>
      <c r="Q25" s="8">
        <v>470000</v>
      </c>
      <c r="R25" s="66"/>
      <c r="S25" s="63">
        <v>34973</v>
      </c>
      <c r="T25" s="64"/>
    </row>
    <row r="26" ht="27" customHeight="1" spans="1:20">
      <c r="A26" s="20">
        <v>18</v>
      </c>
      <c r="B26" s="38">
        <v>43774</v>
      </c>
      <c r="C26" s="35"/>
      <c r="D26" s="32">
        <v>30000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60</v>
      </c>
      <c r="Q26" s="8" t="s">
        <v>61</v>
      </c>
      <c r="R26" s="66"/>
      <c r="S26" s="63">
        <v>30000</v>
      </c>
      <c r="T26" s="65"/>
    </row>
    <row r="27" ht="27" customHeight="1" spans="1:20">
      <c r="A27" s="20">
        <v>19</v>
      </c>
      <c r="B27" s="38">
        <v>43777</v>
      </c>
      <c r="C27" s="35"/>
      <c r="D27" s="32">
        <v>40000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62</v>
      </c>
      <c r="Q27" s="8"/>
      <c r="R27" s="66"/>
      <c r="S27" s="63">
        <v>40000</v>
      </c>
      <c r="T27" s="65"/>
    </row>
    <row r="28" ht="27" customHeight="1" spans="1:20">
      <c r="A28" s="20">
        <v>20</v>
      </c>
      <c r="B28" s="38">
        <v>43782</v>
      </c>
      <c r="C28" s="35"/>
      <c r="D28" s="32">
        <v>40000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62</v>
      </c>
      <c r="Q28" s="8"/>
      <c r="R28" s="66"/>
      <c r="S28" s="63">
        <v>40000</v>
      </c>
      <c r="T28" s="65"/>
    </row>
    <row r="29" ht="27" customHeight="1" spans="1:20">
      <c r="A29" s="20">
        <v>21</v>
      </c>
      <c r="B29" s="38">
        <v>43784</v>
      </c>
      <c r="C29" s="35"/>
      <c r="D29" s="32">
        <v>50000</v>
      </c>
      <c r="E29" s="33" t="s">
        <v>63</v>
      </c>
      <c r="F29" s="34">
        <v>5206843231310000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64</v>
      </c>
      <c r="Q29" s="8">
        <v>470000</v>
      </c>
      <c r="R29" s="66"/>
      <c r="S29" s="63">
        <v>50000</v>
      </c>
      <c r="T29" s="65"/>
    </row>
    <row r="30" ht="27" customHeight="1" spans="1:20">
      <c r="A30" s="20">
        <v>22</v>
      </c>
      <c r="B30" s="38">
        <v>43787</v>
      </c>
      <c r="C30" s="35"/>
      <c r="D30" s="32">
        <v>40000</v>
      </c>
      <c r="E30" s="33" t="s">
        <v>63</v>
      </c>
      <c r="F30" s="34">
        <v>5206843231310000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</row>
    <row r="31" ht="27" customHeight="1" spans="1:20">
      <c r="A31" s="67">
        <v>23</v>
      </c>
      <c r="B31" s="68">
        <v>43816</v>
      </c>
      <c r="C31" s="105"/>
      <c r="D31" s="70">
        <v>3500</v>
      </c>
      <c r="E31" s="104" t="s">
        <v>63</v>
      </c>
      <c r="F31" s="72">
        <v>5206843231310000</v>
      </c>
      <c r="G31" s="73"/>
      <c r="H31" s="74"/>
      <c r="I31" s="84"/>
      <c r="J31" s="84"/>
      <c r="K31" s="84"/>
      <c r="L31" s="84"/>
      <c r="M31" s="85"/>
      <c r="N31" s="84"/>
      <c r="O31" s="85"/>
      <c r="P31" s="86" t="s">
        <v>60</v>
      </c>
      <c r="Q31" s="95" t="s">
        <v>61</v>
      </c>
      <c r="R31" s="102"/>
      <c r="S31" s="96">
        <v>3500</v>
      </c>
      <c r="T31" s="65"/>
    </row>
    <row r="32" ht="27" customHeight="1" spans="1:20">
      <c r="A32" s="67"/>
      <c r="B32" s="68"/>
      <c r="C32" s="105"/>
      <c r="D32" s="70"/>
      <c r="E32" s="104"/>
      <c r="F32" s="72"/>
      <c r="G32" s="73"/>
      <c r="H32" s="74"/>
      <c r="I32" s="84"/>
      <c r="J32" s="84"/>
      <c r="K32" s="84"/>
      <c r="L32" s="84"/>
      <c r="M32" s="85"/>
      <c r="N32" s="84"/>
      <c r="O32" s="85"/>
      <c r="P32" s="86"/>
      <c r="Q32" s="95"/>
      <c r="R32" s="102"/>
      <c r="S32" s="96"/>
      <c r="T32" s="65"/>
    </row>
    <row r="33" ht="27" customHeight="1" spans="1:20">
      <c r="A33" s="67"/>
      <c r="B33" s="68"/>
      <c r="C33" s="105"/>
      <c r="D33" s="70"/>
      <c r="E33" s="104"/>
      <c r="F33" s="72"/>
      <c r="G33" s="73"/>
      <c r="H33" s="74"/>
      <c r="I33" s="84"/>
      <c r="J33" s="84"/>
      <c r="K33" s="84"/>
      <c r="L33" s="84"/>
      <c r="M33" s="85"/>
      <c r="N33" s="84"/>
      <c r="O33" s="85"/>
      <c r="P33" s="86"/>
      <c r="Q33" s="95"/>
      <c r="R33" s="102"/>
      <c r="S33" s="96"/>
      <c r="T33" s="65"/>
    </row>
    <row r="34" ht="30" customHeight="1" spans="1:20">
      <c r="A34" s="5" t="s">
        <v>65</v>
      </c>
      <c r="B34" s="5"/>
      <c r="C34" s="75">
        <f>SUM(C8:C17)</f>
        <v>0</v>
      </c>
      <c r="D34" s="76">
        <f>SUM(D8:D30)</f>
        <v>1434217</v>
      </c>
      <c r="E34" s="77"/>
      <c r="F34" s="77"/>
      <c r="G34" s="77"/>
      <c r="H34" s="75" t="s">
        <v>66</v>
      </c>
      <c r="I34" s="50">
        <f>SUM(I8:I17)</f>
        <v>0</v>
      </c>
      <c r="J34" s="77"/>
      <c r="K34" s="50">
        <f>SUM(K8:K17)</f>
        <v>0</v>
      </c>
      <c r="L34" s="50">
        <f>SUM(L8:L17)</f>
        <v>0</v>
      </c>
      <c r="M34" s="75" t="s">
        <v>66</v>
      </c>
      <c r="N34" s="50">
        <f>SUM(N8:N17)</f>
        <v>0</v>
      </c>
      <c r="O34" s="75" t="s">
        <v>66</v>
      </c>
      <c r="P34" s="75" t="s">
        <v>66</v>
      </c>
      <c r="Q34" s="75"/>
      <c r="R34" s="75"/>
      <c r="S34" s="50">
        <f>SUM(S8:S30)</f>
        <v>1434217</v>
      </c>
      <c r="T34" s="97">
        <f>D34+C34-S34-I34-K34-L34-N34</f>
        <v>0</v>
      </c>
    </row>
    <row r="35" ht="30" customHeight="1" spans="1:20">
      <c r="A35" s="78" t="s">
        <v>67</v>
      </c>
      <c r="B35" s="78"/>
      <c r="C35" s="78" t="s">
        <v>68</v>
      </c>
      <c r="D35" s="78"/>
      <c r="E35" s="78"/>
      <c r="F35" s="79">
        <f>N35-F36</f>
        <v>3500</v>
      </c>
      <c r="G35" s="80"/>
      <c r="H35" s="81" t="s">
        <v>69</v>
      </c>
      <c r="I35" s="87"/>
      <c r="J35" s="87"/>
      <c r="K35" s="87"/>
      <c r="L35" s="88"/>
      <c r="M35" s="78" t="s">
        <v>70</v>
      </c>
      <c r="N35" s="89">
        <v>3500</v>
      </c>
      <c r="O35" s="90"/>
      <c r="P35" s="90"/>
      <c r="Q35" s="90"/>
      <c r="R35" s="90"/>
      <c r="S35" s="90"/>
      <c r="T35" s="98"/>
    </row>
    <row r="36" ht="30" customHeight="1" spans="1:20">
      <c r="A36" s="78"/>
      <c r="B36" s="78"/>
      <c r="C36" s="78" t="s">
        <v>71</v>
      </c>
      <c r="D36" s="78"/>
      <c r="E36" s="78"/>
      <c r="F36" s="79">
        <v>0</v>
      </c>
      <c r="G36" s="80"/>
      <c r="H36" s="82"/>
      <c r="I36" s="91"/>
      <c r="J36" s="91"/>
      <c r="K36" s="91"/>
      <c r="L36" s="92"/>
      <c r="M36" s="78" t="s">
        <v>72</v>
      </c>
      <c r="N36" s="100" t="s">
        <v>73</v>
      </c>
      <c r="O36" s="101"/>
      <c r="P36" s="101"/>
      <c r="Q36" s="101"/>
      <c r="R36" s="101"/>
      <c r="S36" s="101"/>
      <c r="T36" s="103"/>
    </row>
    <row r="42" spans="2:2">
      <c r="B42" s="83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4:B34"/>
    <mergeCell ref="C35:E35"/>
    <mergeCell ref="F35:G35"/>
    <mergeCell ref="N35:T35"/>
    <mergeCell ref="C36:E36"/>
    <mergeCell ref="F36:G36"/>
    <mergeCell ref="N36:T36"/>
    <mergeCell ref="A5:A7"/>
    <mergeCell ref="A11:A12"/>
    <mergeCell ref="S5:S7"/>
    <mergeCell ref="T5:T7"/>
    <mergeCell ref="A35:B36"/>
    <mergeCell ref="H35:L36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55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>
        <v>41</v>
      </c>
      <c r="B60" s="68">
        <v>44103</v>
      </c>
      <c r="C60" s="69"/>
      <c r="D60" s="70">
        <v>13333</v>
      </c>
      <c r="E60" s="71" t="s">
        <v>82</v>
      </c>
      <c r="F60" s="72"/>
      <c r="G60" s="73"/>
      <c r="H60" s="74"/>
      <c r="I60" s="84"/>
      <c r="J60" s="84"/>
      <c r="K60" s="84"/>
      <c r="L60" s="84"/>
      <c r="M60" s="85"/>
      <c r="N60" s="84"/>
      <c r="O60" s="85"/>
      <c r="P60" s="86" t="s">
        <v>104</v>
      </c>
      <c r="Q60" s="95">
        <v>70350</v>
      </c>
      <c r="R60" s="85">
        <v>69613</v>
      </c>
      <c r="S60" s="96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5">
        <f>SUM(C8:C60)</f>
        <v>12857600</v>
      </c>
      <c r="D61" s="76">
        <f>SUM(D8:D60)</f>
        <v>7114788</v>
      </c>
      <c r="E61" s="77"/>
      <c r="F61" s="77"/>
      <c r="G61" s="77"/>
      <c r="H61" s="75" t="s">
        <v>66</v>
      </c>
      <c r="I61" s="50">
        <f t="shared" ref="I61:L61" si="0">SUM(I8:I60)</f>
        <v>0</v>
      </c>
      <c r="J61" s="77"/>
      <c r="K61" s="50">
        <f t="shared" si="0"/>
        <v>0</v>
      </c>
      <c r="L61" s="50">
        <f t="shared" si="0"/>
        <v>0</v>
      </c>
      <c r="M61" s="75" t="s">
        <v>66</v>
      </c>
      <c r="N61" s="50">
        <f>SUM(N8:N60)</f>
        <v>0</v>
      </c>
      <c r="O61" s="75" t="s">
        <v>66</v>
      </c>
      <c r="P61" s="75" t="s">
        <v>66</v>
      </c>
      <c r="Q61" s="75"/>
      <c r="R61" s="75"/>
      <c r="S61" s="50">
        <f>SUM(S8:S60)</f>
        <v>19472236</v>
      </c>
      <c r="T61" s="97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78" t="s">
        <v>67</v>
      </c>
      <c r="B62" s="78"/>
      <c r="C62" s="78" t="s">
        <v>68</v>
      </c>
      <c r="D62" s="78"/>
      <c r="E62" s="78"/>
      <c r="F62" s="79">
        <f>N62-F63</f>
        <v>13333</v>
      </c>
      <c r="G62" s="80"/>
      <c r="H62" s="81" t="s">
        <v>69</v>
      </c>
      <c r="I62" s="87"/>
      <c r="J62" s="87"/>
      <c r="K62" s="87"/>
      <c r="L62" s="88"/>
      <c r="M62" s="78" t="s">
        <v>70</v>
      </c>
      <c r="N62" s="89">
        <v>13333</v>
      </c>
      <c r="O62" s="90"/>
      <c r="P62" s="90"/>
      <c r="Q62" s="90"/>
      <c r="R62" s="90"/>
      <c r="S62" s="90"/>
      <c r="T62" s="98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78"/>
      <c r="B63" s="78"/>
      <c r="C63" s="78" t="s">
        <v>71</v>
      </c>
      <c r="D63" s="78"/>
      <c r="E63" s="78"/>
      <c r="F63" s="79">
        <v>0</v>
      </c>
      <c r="G63" s="80"/>
      <c r="H63" s="82"/>
      <c r="I63" s="91"/>
      <c r="J63" s="91"/>
      <c r="K63" s="91"/>
      <c r="L63" s="92"/>
      <c r="M63" s="78" t="s">
        <v>72</v>
      </c>
      <c r="N63" s="93">
        <f>N62</f>
        <v>13333</v>
      </c>
      <c r="O63" s="94"/>
      <c r="P63" s="94"/>
      <c r="Q63" s="94"/>
      <c r="R63" s="94"/>
      <c r="S63" s="94"/>
      <c r="T63" s="99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3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opLeftCell="A37" workbookViewId="0">
      <selection activeCell="A37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20">
        <v>41</v>
      </c>
      <c r="B60" s="38">
        <v>44103</v>
      </c>
      <c r="C60" s="41"/>
      <c r="D60" s="32">
        <v>13333</v>
      </c>
      <c r="E60" s="40" t="s">
        <v>82</v>
      </c>
      <c r="F60" s="34"/>
      <c r="G60" s="37"/>
      <c r="H60" s="36"/>
      <c r="I60" s="25"/>
      <c r="J60" s="25"/>
      <c r="K60" s="25"/>
      <c r="L60" s="25"/>
      <c r="M60" s="45"/>
      <c r="N60" s="25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67">
        <v>42</v>
      </c>
      <c r="B61" s="68">
        <v>44137</v>
      </c>
      <c r="C61" s="69"/>
      <c r="D61" s="70">
        <v>-50</v>
      </c>
      <c r="E61" s="71" t="s">
        <v>112</v>
      </c>
      <c r="F61" s="72"/>
      <c r="G61" s="73"/>
      <c r="H61" s="74"/>
      <c r="I61" s="84"/>
      <c r="J61" s="84"/>
      <c r="K61" s="84"/>
      <c r="L61" s="84"/>
      <c r="M61" s="85" t="s">
        <v>95</v>
      </c>
      <c r="N61" s="84"/>
      <c r="O61" s="85"/>
      <c r="P61" s="86" t="s">
        <v>113</v>
      </c>
      <c r="Q61" s="95">
        <v>48999.94</v>
      </c>
      <c r="R61" s="85">
        <v>48999.94</v>
      </c>
      <c r="S61" s="96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67"/>
      <c r="B62" s="68"/>
      <c r="C62" s="69"/>
      <c r="D62" s="70">
        <v>3176.35</v>
      </c>
      <c r="E62" s="71" t="s">
        <v>114</v>
      </c>
      <c r="F62" s="72"/>
      <c r="G62" s="73"/>
      <c r="H62" s="74"/>
      <c r="I62" s="84"/>
      <c r="J62" s="84"/>
      <c r="K62" s="84"/>
      <c r="L62" s="84"/>
      <c r="M62" s="85"/>
      <c r="N62" s="84"/>
      <c r="O62" s="85"/>
      <c r="P62" s="86" t="s">
        <v>115</v>
      </c>
      <c r="Q62" s="95">
        <v>49000</v>
      </c>
      <c r="R62" s="85">
        <v>49000</v>
      </c>
      <c r="S62" s="96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67"/>
      <c r="B63" s="68"/>
      <c r="C63" s="69"/>
      <c r="D63" s="70">
        <v>385.54</v>
      </c>
      <c r="E63" s="71" t="s">
        <v>114</v>
      </c>
      <c r="F63" s="72"/>
      <c r="G63" s="73"/>
      <c r="H63" s="74"/>
      <c r="I63" s="84"/>
      <c r="J63" s="84"/>
      <c r="K63" s="84"/>
      <c r="L63" s="84"/>
      <c r="M63" s="85"/>
      <c r="N63" s="84"/>
      <c r="O63" s="85"/>
      <c r="P63" s="86" t="s">
        <v>116</v>
      </c>
      <c r="Q63" s="95">
        <v>50040</v>
      </c>
      <c r="R63" s="85">
        <v>50040</v>
      </c>
      <c r="S63" s="96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67"/>
      <c r="B64" s="68"/>
      <c r="C64" s="69"/>
      <c r="D64" s="70"/>
      <c r="E64" s="71"/>
      <c r="F64" s="72"/>
      <c r="G64" s="73"/>
      <c r="H64" s="74"/>
      <c r="I64" s="84"/>
      <c r="J64" s="84"/>
      <c r="K64" s="84"/>
      <c r="L64" s="84"/>
      <c r="M64" s="85"/>
      <c r="N64" s="84"/>
      <c r="O64" s="85"/>
      <c r="P64" s="86" t="s">
        <v>117</v>
      </c>
      <c r="Q64" s="95">
        <v>49000</v>
      </c>
      <c r="R64" s="85">
        <v>49000</v>
      </c>
      <c r="S64" s="96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67"/>
      <c r="B65" s="68"/>
      <c r="C65" s="69"/>
      <c r="D65" s="70"/>
      <c r="E65" s="71"/>
      <c r="F65" s="72"/>
      <c r="G65" s="73"/>
      <c r="H65" s="74"/>
      <c r="I65" s="84"/>
      <c r="J65" s="84"/>
      <c r="K65" s="84"/>
      <c r="L65" s="84"/>
      <c r="M65" s="85"/>
      <c r="N65" s="84"/>
      <c r="O65" s="85"/>
      <c r="P65" s="86" t="s">
        <v>118</v>
      </c>
      <c r="Q65" s="95">
        <v>45000</v>
      </c>
      <c r="R65" s="85">
        <v>45000</v>
      </c>
      <c r="S65" s="96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67"/>
      <c r="B66" s="68"/>
      <c r="C66" s="69"/>
      <c r="D66" s="70"/>
      <c r="E66" s="71"/>
      <c r="F66" s="72"/>
      <c r="G66" s="73"/>
      <c r="H66" s="74"/>
      <c r="I66" s="84"/>
      <c r="J66" s="84"/>
      <c r="K66" s="84"/>
      <c r="L66" s="84"/>
      <c r="M66" s="85"/>
      <c r="N66" s="84"/>
      <c r="O66" s="85"/>
      <c r="P66" s="86"/>
      <c r="Q66" s="95"/>
      <c r="R66" s="85"/>
      <c r="S66" s="96"/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30" customHeight="1" spans="1:16384">
      <c r="A67" s="5" t="s">
        <v>65</v>
      </c>
      <c r="B67" s="5"/>
      <c r="C67" s="75">
        <f>SUM(C8:C66)</f>
        <v>12857600</v>
      </c>
      <c r="D67" s="76">
        <f>SUM(D8:D66)</f>
        <v>7118299.89</v>
      </c>
      <c r="E67" s="77"/>
      <c r="F67" s="77"/>
      <c r="G67" s="77"/>
      <c r="H67" s="75" t="s">
        <v>66</v>
      </c>
      <c r="I67" s="50">
        <f t="shared" ref="I67:L67" si="0">SUM(I8:I60)</f>
        <v>0</v>
      </c>
      <c r="J67" s="77"/>
      <c r="K67" s="50">
        <f t="shared" si="0"/>
        <v>0</v>
      </c>
      <c r="L67" s="50">
        <f t="shared" si="0"/>
        <v>0</v>
      </c>
      <c r="M67" s="75" t="s">
        <v>66</v>
      </c>
      <c r="N67" s="50">
        <f>SUM(N8:N60)</f>
        <v>0</v>
      </c>
      <c r="O67" s="75" t="s">
        <v>66</v>
      </c>
      <c r="P67" s="75" t="s">
        <v>66</v>
      </c>
      <c r="Q67" s="75"/>
      <c r="R67" s="75"/>
      <c r="S67" s="50">
        <f>SUM(S8:S66)</f>
        <v>19714275.94</v>
      </c>
      <c r="T67" s="97">
        <f>D67+C67-S67-I67-K67-L67-N67</f>
        <v>261623.949999999</v>
      </c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30" customHeight="1" spans="1:16384">
      <c r="A68" s="78" t="s">
        <v>67</v>
      </c>
      <c r="B68" s="78"/>
      <c r="C68" s="78" t="s">
        <v>68</v>
      </c>
      <c r="D68" s="78"/>
      <c r="E68" s="78"/>
      <c r="F68" s="79">
        <f>N68-F69</f>
        <v>242039.94</v>
      </c>
      <c r="G68" s="80"/>
      <c r="H68" s="81" t="s">
        <v>69</v>
      </c>
      <c r="I68" s="87"/>
      <c r="J68" s="87"/>
      <c r="K68" s="87"/>
      <c r="L68" s="88"/>
      <c r="M68" s="78" t="s">
        <v>70</v>
      </c>
      <c r="N68" s="89">
        <f>S61+S62+S63+S64+S65</f>
        <v>242039.94</v>
      </c>
      <c r="O68" s="90"/>
      <c r="P68" s="90"/>
      <c r="Q68" s="90"/>
      <c r="R68" s="90"/>
      <c r="S68" s="90"/>
      <c r="T68" s="9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30" customHeight="1" spans="1:16384">
      <c r="A69" s="78"/>
      <c r="B69" s="78"/>
      <c r="C69" s="78" t="s">
        <v>71</v>
      </c>
      <c r="D69" s="78"/>
      <c r="E69" s="78"/>
      <c r="F69" s="79">
        <v>0</v>
      </c>
      <c r="G69" s="80"/>
      <c r="H69" s="82"/>
      <c r="I69" s="91"/>
      <c r="J69" s="91"/>
      <c r="K69" s="91"/>
      <c r="L69" s="92"/>
      <c r="M69" s="78" t="s">
        <v>72</v>
      </c>
      <c r="N69" s="93">
        <f>N68</f>
        <v>242039.94</v>
      </c>
      <c r="O69" s="94"/>
      <c r="P69" s="94"/>
      <c r="Q69" s="94"/>
      <c r="R69" s="94"/>
      <c r="S69" s="94"/>
      <c r="T69" s="9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spans="2:16384">
      <c r="B70" s="2"/>
      <c r="E70" s="3"/>
      <c r="F70" s="3"/>
      <c r="G70" s="3"/>
      <c r="I70" s="3"/>
      <c r="J70" s="3"/>
      <c r="L70" s="3"/>
      <c r="S70" s="3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spans="2:16384">
      <c r="B71" s="2"/>
      <c r="E71" s="3"/>
      <c r="F71" s="3"/>
      <c r="G71" s="3"/>
      <c r="I71" s="3"/>
      <c r="J71" s="3"/>
      <c r="L71" s="3"/>
      <c r="S71" s="3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spans="2:16384">
      <c r="B72" s="2"/>
      <c r="E72" s="3"/>
      <c r="F72" s="3"/>
      <c r="G72" s="3"/>
      <c r="I72" s="3"/>
      <c r="J72" s="3"/>
      <c r="L72" s="3"/>
      <c r="S72" s="3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spans="2:16384">
      <c r="B73" s="2"/>
      <c r="E73" s="3"/>
      <c r="F73" s="3"/>
      <c r="G73" s="3"/>
      <c r="I73" s="3"/>
      <c r="J73" s="3"/>
      <c r="L73" s="3"/>
      <c r="S73" s="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spans="2:16384">
      <c r="B74" s="2"/>
      <c r="E74" s="3"/>
      <c r="F74" s="3"/>
      <c r="G74" s="3"/>
      <c r="I74" s="3"/>
      <c r="J74" s="3"/>
      <c r="L74" s="3"/>
      <c r="S74" s="3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spans="2:16384">
      <c r="B75" s="83"/>
      <c r="E75" s="3"/>
      <c r="F75" s="3"/>
      <c r="G75" s="3"/>
      <c r="I75" s="3"/>
      <c r="J75" s="3"/>
      <c r="L75" s="3"/>
      <c r="S75" s="3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7:B67"/>
    <mergeCell ref="C68:E68"/>
    <mergeCell ref="F68:G68"/>
    <mergeCell ref="N68:T68"/>
    <mergeCell ref="C69:E69"/>
    <mergeCell ref="F69:G69"/>
    <mergeCell ref="N69:T69"/>
    <mergeCell ref="A5:A7"/>
    <mergeCell ref="A13:A14"/>
    <mergeCell ref="S5:S7"/>
    <mergeCell ref="T5:T7"/>
    <mergeCell ref="A68:B69"/>
    <mergeCell ref="H68:L69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topLeftCell="A61" workbookViewId="0">
      <selection activeCell="A6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20">
        <v>41</v>
      </c>
      <c r="B60" s="38">
        <v>44103</v>
      </c>
      <c r="C60" s="41"/>
      <c r="D60" s="32">
        <v>13333</v>
      </c>
      <c r="E60" s="40" t="s">
        <v>82</v>
      </c>
      <c r="F60" s="34"/>
      <c r="G60" s="37"/>
      <c r="H60" s="36"/>
      <c r="I60" s="25"/>
      <c r="J60" s="25"/>
      <c r="K60" s="25"/>
      <c r="L60" s="25"/>
      <c r="M60" s="45"/>
      <c r="N60" s="25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20">
        <v>42</v>
      </c>
      <c r="B61" s="38">
        <v>44137</v>
      </c>
      <c r="C61" s="41"/>
      <c r="D61" s="32">
        <v>-50</v>
      </c>
      <c r="E61" s="40" t="s">
        <v>112</v>
      </c>
      <c r="F61" s="34"/>
      <c r="G61" s="37"/>
      <c r="H61" s="36"/>
      <c r="I61" s="25"/>
      <c r="J61" s="25"/>
      <c r="K61" s="25"/>
      <c r="L61" s="25"/>
      <c r="M61" s="45" t="s">
        <v>95</v>
      </c>
      <c r="N61" s="25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20"/>
      <c r="B62" s="38"/>
      <c r="C62" s="41"/>
      <c r="D62" s="32">
        <v>3176.35</v>
      </c>
      <c r="E62" s="40" t="s">
        <v>114</v>
      </c>
      <c r="F62" s="34"/>
      <c r="G62" s="37"/>
      <c r="H62" s="36"/>
      <c r="I62" s="25"/>
      <c r="J62" s="25"/>
      <c r="K62" s="25"/>
      <c r="L62" s="25"/>
      <c r="M62" s="45"/>
      <c r="N62" s="25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20"/>
      <c r="B63" s="38"/>
      <c r="C63" s="41"/>
      <c r="D63" s="32">
        <v>385.54</v>
      </c>
      <c r="E63" s="40" t="s">
        <v>114</v>
      </c>
      <c r="F63" s="34"/>
      <c r="G63" s="37"/>
      <c r="H63" s="36"/>
      <c r="I63" s="25"/>
      <c r="J63" s="25"/>
      <c r="K63" s="25"/>
      <c r="L63" s="25"/>
      <c r="M63" s="45"/>
      <c r="N63" s="25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20"/>
      <c r="B64" s="38"/>
      <c r="C64" s="41"/>
      <c r="D64" s="32"/>
      <c r="E64" s="40"/>
      <c r="F64" s="34"/>
      <c r="G64" s="37"/>
      <c r="H64" s="36"/>
      <c r="I64" s="25"/>
      <c r="J64" s="25"/>
      <c r="K64" s="25"/>
      <c r="L64" s="25"/>
      <c r="M64" s="45"/>
      <c r="N64" s="25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20"/>
      <c r="B65" s="38"/>
      <c r="C65" s="41"/>
      <c r="D65" s="32"/>
      <c r="E65" s="40"/>
      <c r="F65" s="34"/>
      <c r="G65" s="37"/>
      <c r="H65" s="36"/>
      <c r="I65" s="25"/>
      <c r="J65" s="25"/>
      <c r="K65" s="25"/>
      <c r="L65" s="25"/>
      <c r="M65" s="45"/>
      <c r="N65" s="25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67">
        <v>43</v>
      </c>
      <c r="B66" s="68">
        <v>44187</v>
      </c>
      <c r="C66" s="69"/>
      <c r="D66" s="70"/>
      <c r="E66" s="71"/>
      <c r="F66" s="72"/>
      <c r="G66" s="73"/>
      <c r="H66" s="74"/>
      <c r="I66" s="84"/>
      <c r="J66" s="84"/>
      <c r="K66" s="84"/>
      <c r="L66" s="84"/>
      <c r="M66" s="85" t="s">
        <v>95</v>
      </c>
      <c r="N66" s="84"/>
      <c r="O66" s="85"/>
      <c r="P66" s="86" t="s">
        <v>119</v>
      </c>
      <c r="Q66" s="95">
        <v>45000</v>
      </c>
      <c r="R66" s="85">
        <v>45000</v>
      </c>
      <c r="S66" s="96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67"/>
      <c r="B67" s="68"/>
      <c r="C67" s="69"/>
      <c r="D67" s="70"/>
      <c r="E67" s="71"/>
      <c r="F67" s="72"/>
      <c r="G67" s="73"/>
      <c r="H67" s="74"/>
      <c r="I67" s="84"/>
      <c r="J67" s="84"/>
      <c r="K67" s="84"/>
      <c r="L67" s="84"/>
      <c r="M67" s="85"/>
      <c r="N67" s="84"/>
      <c r="O67" s="85"/>
      <c r="P67" s="86" t="s">
        <v>119</v>
      </c>
      <c r="Q67" s="95">
        <v>8000</v>
      </c>
      <c r="R67" s="85">
        <v>8000</v>
      </c>
      <c r="S67" s="96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67"/>
      <c r="B68" s="68"/>
      <c r="C68" s="69"/>
      <c r="D68" s="70"/>
      <c r="E68" s="71"/>
      <c r="F68" s="72"/>
      <c r="G68" s="73"/>
      <c r="H68" s="74"/>
      <c r="I68" s="84"/>
      <c r="J68" s="84"/>
      <c r="K68" s="84"/>
      <c r="L68" s="84"/>
      <c r="M68" s="85"/>
      <c r="N68" s="84"/>
      <c r="O68" s="85"/>
      <c r="P68" s="86"/>
      <c r="Q68" s="95"/>
      <c r="R68" s="85"/>
      <c r="S68" s="96"/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30" customHeight="1" spans="1:16384">
      <c r="A69" s="5" t="s">
        <v>65</v>
      </c>
      <c r="B69" s="5"/>
      <c r="C69" s="75">
        <f>SUM(C8:C68)</f>
        <v>12857600</v>
      </c>
      <c r="D69" s="76">
        <f>SUM(D8:D68)</f>
        <v>7118299.89</v>
      </c>
      <c r="E69" s="77"/>
      <c r="F69" s="77"/>
      <c r="G69" s="77"/>
      <c r="H69" s="75" t="s">
        <v>66</v>
      </c>
      <c r="I69" s="50">
        <f t="shared" ref="I69:L69" si="0">SUM(I8:I60)</f>
        <v>0</v>
      </c>
      <c r="J69" s="77"/>
      <c r="K69" s="50">
        <f t="shared" si="0"/>
        <v>0</v>
      </c>
      <c r="L69" s="50">
        <f t="shared" si="0"/>
        <v>0</v>
      </c>
      <c r="M69" s="75" t="s">
        <v>66</v>
      </c>
      <c r="N69" s="50">
        <f>SUM(N8:N60)</f>
        <v>0</v>
      </c>
      <c r="O69" s="75" t="s">
        <v>66</v>
      </c>
      <c r="P69" s="75" t="s">
        <v>66</v>
      </c>
      <c r="Q69" s="75"/>
      <c r="R69" s="75"/>
      <c r="S69" s="50">
        <f>SUM(S8:S68)</f>
        <v>19767275.94</v>
      </c>
      <c r="T69" s="97">
        <f>D69+C69-S69-I69-K69-L69-N69</f>
        <v>208623.949999999</v>
      </c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30" customHeight="1" spans="1:16384">
      <c r="A70" s="78" t="s">
        <v>67</v>
      </c>
      <c r="B70" s="78"/>
      <c r="C70" s="78" t="s">
        <v>68</v>
      </c>
      <c r="D70" s="78"/>
      <c r="E70" s="78"/>
      <c r="F70" s="79">
        <f>N70-F71</f>
        <v>53000</v>
      </c>
      <c r="G70" s="80"/>
      <c r="H70" s="81" t="s">
        <v>69</v>
      </c>
      <c r="I70" s="87"/>
      <c r="J70" s="87"/>
      <c r="K70" s="87"/>
      <c r="L70" s="88"/>
      <c r="M70" s="78" t="s">
        <v>70</v>
      </c>
      <c r="N70" s="89">
        <f>S67+S66</f>
        <v>53000</v>
      </c>
      <c r="O70" s="90"/>
      <c r="P70" s="90"/>
      <c r="Q70" s="90"/>
      <c r="R70" s="90"/>
      <c r="S70" s="90"/>
      <c r="T70" s="98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30" customHeight="1" spans="1:16384">
      <c r="A71" s="78"/>
      <c r="B71" s="78"/>
      <c r="C71" s="78" t="s">
        <v>71</v>
      </c>
      <c r="D71" s="78"/>
      <c r="E71" s="78"/>
      <c r="F71" s="79">
        <v>0</v>
      </c>
      <c r="G71" s="80"/>
      <c r="H71" s="82"/>
      <c r="I71" s="91"/>
      <c r="J71" s="91"/>
      <c r="K71" s="91"/>
      <c r="L71" s="92"/>
      <c r="M71" s="78" t="s">
        <v>72</v>
      </c>
      <c r="N71" s="93">
        <f>N70</f>
        <v>53000</v>
      </c>
      <c r="O71" s="94"/>
      <c r="P71" s="94"/>
      <c r="Q71" s="94"/>
      <c r="R71" s="94"/>
      <c r="S71" s="94"/>
      <c r="T71" s="99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spans="2:16384">
      <c r="B72" s="2"/>
      <c r="E72" s="3"/>
      <c r="F72" s="3"/>
      <c r="G72" s="3"/>
      <c r="I72" s="3"/>
      <c r="J72" s="3"/>
      <c r="L72" s="3"/>
      <c r="S72" s="3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spans="2:16384">
      <c r="B73" s="2"/>
      <c r="E73" s="3"/>
      <c r="F73" s="3"/>
      <c r="G73" s="3"/>
      <c r="I73" s="3"/>
      <c r="J73" s="3"/>
      <c r="L73" s="3"/>
      <c r="S73" s="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spans="2:16384">
      <c r="B74" s="2"/>
      <c r="E74" s="3"/>
      <c r="F74" s="3"/>
      <c r="G74" s="3"/>
      <c r="I74" s="3"/>
      <c r="J74" s="3"/>
      <c r="L74" s="3"/>
      <c r="S74" s="3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spans="2:16384">
      <c r="B75" s="2"/>
      <c r="E75" s="3"/>
      <c r="F75" s="3"/>
      <c r="G75" s="3"/>
      <c r="I75" s="3"/>
      <c r="J75" s="3"/>
      <c r="L75" s="3"/>
      <c r="S75" s="3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spans="2:16384">
      <c r="B76" s="2"/>
      <c r="E76" s="3"/>
      <c r="F76" s="3"/>
      <c r="G76" s="3"/>
      <c r="I76" s="3"/>
      <c r="J76" s="3"/>
      <c r="L76" s="3"/>
      <c r="S76" s="3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spans="2:16384">
      <c r="B77" s="83"/>
      <c r="E77" s="3"/>
      <c r="F77" s="3"/>
      <c r="G77" s="3"/>
      <c r="I77" s="3"/>
      <c r="J77" s="3"/>
      <c r="L77" s="3"/>
      <c r="S77" s="3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</sheetData>
  <autoFilter ref="A7:XFD71">
    <extLst/>
  </autoFilter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9:B69"/>
    <mergeCell ref="C70:E70"/>
    <mergeCell ref="F70:G70"/>
    <mergeCell ref="N70:T70"/>
    <mergeCell ref="C71:E71"/>
    <mergeCell ref="F71:G71"/>
    <mergeCell ref="N71:T71"/>
    <mergeCell ref="A5:A7"/>
    <mergeCell ref="A13:A14"/>
    <mergeCell ref="S5:S7"/>
    <mergeCell ref="T5:T7"/>
    <mergeCell ref="A70:B71"/>
    <mergeCell ref="H70:L7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opLeftCell="F61" workbookViewId="0">
      <selection activeCell="S68" sqref="S6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20">
        <v>41</v>
      </c>
      <c r="B60" s="38">
        <v>44103</v>
      </c>
      <c r="C60" s="41"/>
      <c r="D60" s="32">
        <v>13333</v>
      </c>
      <c r="E60" s="40" t="s">
        <v>82</v>
      </c>
      <c r="F60" s="34"/>
      <c r="G60" s="37"/>
      <c r="H60" s="36"/>
      <c r="I60" s="25"/>
      <c r="J60" s="25"/>
      <c r="K60" s="25"/>
      <c r="L60" s="25"/>
      <c r="M60" s="45"/>
      <c r="N60" s="25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20">
        <v>42</v>
      </c>
      <c r="B61" s="38">
        <v>44137</v>
      </c>
      <c r="C61" s="41"/>
      <c r="D61" s="32">
        <v>-50</v>
      </c>
      <c r="E61" s="40" t="s">
        <v>112</v>
      </c>
      <c r="F61" s="34"/>
      <c r="G61" s="37"/>
      <c r="H61" s="36"/>
      <c r="I61" s="25"/>
      <c r="J61" s="25"/>
      <c r="K61" s="25"/>
      <c r="L61" s="25"/>
      <c r="M61" s="45" t="s">
        <v>95</v>
      </c>
      <c r="N61" s="25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20"/>
      <c r="B62" s="38"/>
      <c r="C62" s="41"/>
      <c r="D62" s="32">
        <v>3176.35</v>
      </c>
      <c r="E62" s="40" t="s">
        <v>114</v>
      </c>
      <c r="F62" s="34"/>
      <c r="G62" s="37"/>
      <c r="H62" s="36"/>
      <c r="I62" s="25"/>
      <c r="J62" s="25"/>
      <c r="K62" s="25"/>
      <c r="L62" s="25"/>
      <c r="M62" s="45"/>
      <c r="N62" s="25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20"/>
      <c r="B63" s="38"/>
      <c r="C63" s="41"/>
      <c r="D63" s="32">
        <v>385.54</v>
      </c>
      <c r="E63" s="40" t="s">
        <v>114</v>
      </c>
      <c r="F63" s="34"/>
      <c r="G63" s="37"/>
      <c r="H63" s="36"/>
      <c r="I63" s="25"/>
      <c r="J63" s="25"/>
      <c r="K63" s="25"/>
      <c r="L63" s="25"/>
      <c r="M63" s="45"/>
      <c r="N63" s="25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20"/>
      <c r="B64" s="38"/>
      <c r="C64" s="41"/>
      <c r="D64" s="32"/>
      <c r="E64" s="40"/>
      <c r="F64" s="34"/>
      <c r="G64" s="37"/>
      <c r="H64" s="36"/>
      <c r="I64" s="25"/>
      <c r="J64" s="25"/>
      <c r="K64" s="25"/>
      <c r="L64" s="25"/>
      <c r="M64" s="45"/>
      <c r="N64" s="25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20"/>
      <c r="B65" s="38"/>
      <c r="C65" s="41"/>
      <c r="D65" s="32"/>
      <c r="E65" s="40"/>
      <c r="F65" s="34"/>
      <c r="G65" s="37"/>
      <c r="H65" s="36"/>
      <c r="I65" s="25"/>
      <c r="J65" s="25"/>
      <c r="K65" s="25"/>
      <c r="L65" s="25"/>
      <c r="M65" s="45"/>
      <c r="N65" s="25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20">
        <v>43</v>
      </c>
      <c r="B66" s="38">
        <v>44187</v>
      </c>
      <c r="C66" s="41"/>
      <c r="D66" s="32"/>
      <c r="E66" s="40"/>
      <c r="F66" s="34"/>
      <c r="G66" s="37"/>
      <c r="H66" s="36"/>
      <c r="I66" s="25"/>
      <c r="J66" s="25"/>
      <c r="K66" s="25"/>
      <c r="L66" s="25"/>
      <c r="M66" s="45" t="s">
        <v>95</v>
      </c>
      <c r="N66" s="25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20"/>
      <c r="B67" s="38"/>
      <c r="C67" s="41"/>
      <c r="D67" s="32"/>
      <c r="E67" s="40"/>
      <c r="F67" s="34"/>
      <c r="G67" s="37"/>
      <c r="H67" s="36"/>
      <c r="I67" s="25"/>
      <c r="J67" s="25"/>
      <c r="K67" s="25"/>
      <c r="L67" s="25"/>
      <c r="M67" s="45"/>
      <c r="N67" s="25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67">
        <v>44</v>
      </c>
      <c r="B68" s="68">
        <v>44225</v>
      </c>
      <c r="C68" s="69">
        <v>1324600</v>
      </c>
      <c r="D68" s="70"/>
      <c r="E68" s="71" t="s">
        <v>93</v>
      </c>
      <c r="F68" s="72" t="s">
        <v>94</v>
      </c>
      <c r="G68" s="73"/>
      <c r="H68" s="74"/>
      <c r="I68" s="84"/>
      <c r="J68" s="84"/>
      <c r="K68" s="84"/>
      <c r="L68" s="84"/>
      <c r="M68" s="85"/>
      <c r="N68" s="84"/>
      <c r="O68" s="85"/>
      <c r="P68" s="86" t="s">
        <v>120</v>
      </c>
      <c r="Q68" s="95"/>
      <c r="R68" s="85"/>
      <c r="S68" s="96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67"/>
      <c r="B69" s="68"/>
      <c r="C69" s="69"/>
      <c r="D69" s="70"/>
      <c r="E69" s="71"/>
      <c r="F69" s="72"/>
      <c r="G69" s="73"/>
      <c r="H69" s="74"/>
      <c r="I69" s="84"/>
      <c r="J69" s="84"/>
      <c r="K69" s="84"/>
      <c r="L69" s="84"/>
      <c r="M69" s="85"/>
      <c r="N69" s="84"/>
      <c r="O69" s="85"/>
      <c r="P69" s="86"/>
      <c r="Q69" s="95"/>
      <c r="R69" s="85"/>
      <c r="S69" s="96"/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20"/>
      <c r="B70" s="38"/>
      <c r="C70" s="41"/>
      <c r="D70" s="32"/>
      <c r="E70" s="40"/>
      <c r="F70" s="34"/>
      <c r="G70" s="37"/>
      <c r="H70" s="36"/>
      <c r="I70" s="25"/>
      <c r="J70" s="25"/>
      <c r="K70" s="25"/>
      <c r="L70" s="25"/>
      <c r="M70" s="45"/>
      <c r="N70" s="25"/>
      <c r="O70" s="45"/>
      <c r="P70" s="49"/>
      <c r="Q70" s="8"/>
      <c r="R70" s="45"/>
      <c r="S70" s="63"/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20"/>
      <c r="B71" s="38"/>
      <c r="C71" s="41"/>
      <c r="D71" s="32"/>
      <c r="E71" s="40"/>
      <c r="F71" s="34"/>
      <c r="G71" s="37"/>
      <c r="H71" s="36"/>
      <c r="I71" s="25"/>
      <c r="J71" s="25"/>
      <c r="K71" s="25"/>
      <c r="L71" s="25"/>
      <c r="M71" s="45"/>
      <c r="N71" s="25"/>
      <c r="O71" s="45"/>
      <c r="P71" s="49"/>
      <c r="Q71" s="8"/>
      <c r="R71" s="45"/>
      <c r="S71" s="63"/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20"/>
      <c r="B72" s="38"/>
      <c r="C72" s="41"/>
      <c r="D72" s="32"/>
      <c r="E72" s="40"/>
      <c r="F72" s="34"/>
      <c r="G72" s="37"/>
      <c r="H72" s="36"/>
      <c r="I72" s="25"/>
      <c r="J72" s="25"/>
      <c r="K72" s="25"/>
      <c r="L72" s="25"/>
      <c r="M72" s="45"/>
      <c r="N72" s="25"/>
      <c r="O72" s="45"/>
      <c r="P72" s="49"/>
      <c r="Q72" s="8"/>
      <c r="R72" s="45"/>
      <c r="S72" s="63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20"/>
      <c r="B73" s="38"/>
      <c r="C73" s="41"/>
      <c r="D73" s="32"/>
      <c r="E73" s="40"/>
      <c r="F73" s="34"/>
      <c r="G73" s="37"/>
      <c r="H73" s="36"/>
      <c r="I73" s="25"/>
      <c r="J73" s="25"/>
      <c r="K73" s="25"/>
      <c r="L73" s="25"/>
      <c r="M73" s="45"/>
      <c r="N73" s="25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69"/>
      <c r="D74" s="70"/>
      <c r="E74" s="71"/>
      <c r="F74" s="72"/>
      <c r="G74" s="73"/>
      <c r="H74" s="74"/>
      <c r="I74" s="84"/>
      <c r="J74" s="84"/>
      <c r="K74" s="84"/>
      <c r="L74" s="84"/>
      <c r="M74" s="85"/>
      <c r="N74" s="84"/>
      <c r="O74" s="85"/>
      <c r="P74" s="86"/>
      <c r="Q74" s="95"/>
      <c r="R74" s="85"/>
      <c r="S74" s="96"/>
      <c r="T74" s="65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5">
        <f>SUM(C8:C74)</f>
        <v>14182200</v>
      </c>
      <c r="D75" s="76">
        <f>SUM(D8:D74)</f>
        <v>7118299.89</v>
      </c>
      <c r="E75" s="77"/>
      <c r="F75" s="77"/>
      <c r="G75" s="77"/>
      <c r="H75" s="75" t="s">
        <v>66</v>
      </c>
      <c r="I75" s="50">
        <f t="shared" ref="I75:L75" si="0">SUM(I8:I60)</f>
        <v>0</v>
      </c>
      <c r="J75" s="77"/>
      <c r="K75" s="50">
        <f t="shared" si="0"/>
        <v>0</v>
      </c>
      <c r="L75" s="50">
        <f t="shared" si="0"/>
        <v>0</v>
      </c>
      <c r="M75" s="75" t="s">
        <v>66</v>
      </c>
      <c r="N75" s="50">
        <f>SUM(N8:N60)</f>
        <v>0</v>
      </c>
      <c r="O75" s="75" t="s">
        <v>66</v>
      </c>
      <c r="P75" s="75" t="s">
        <v>66</v>
      </c>
      <c r="Q75" s="75"/>
      <c r="R75" s="75"/>
      <c r="S75" s="50">
        <f>SUM(S8:S74)</f>
        <v>21184165.94</v>
      </c>
      <c r="T75" s="97">
        <f>D75+C75-S75-I75-K75-L75-N75</f>
        <v>116333.949999999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78" t="s">
        <v>67</v>
      </c>
      <c r="B76" s="78"/>
      <c r="C76" s="78" t="s">
        <v>68</v>
      </c>
      <c r="D76" s="78"/>
      <c r="E76" s="78"/>
      <c r="F76" s="79">
        <f>N76-F77</f>
        <v>1416890</v>
      </c>
      <c r="G76" s="80"/>
      <c r="H76" s="81" t="s">
        <v>69</v>
      </c>
      <c r="I76" s="87"/>
      <c r="J76" s="87"/>
      <c r="K76" s="87"/>
      <c r="L76" s="88"/>
      <c r="M76" s="78" t="s">
        <v>70</v>
      </c>
      <c r="N76" s="89">
        <v>1416890</v>
      </c>
      <c r="O76" s="90"/>
      <c r="P76" s="90"/>
      <c r="Q76" s="90"/>
      <c r="R76" s="90"/>
      <c r="S76" s="90"/>
      <c r="T76" s="98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78"/>
      <c r="B77" s="78"/>
      <c r="C77" s="78" t="s">
        <v>71</v>
      </c>
      <c r="D77" s="78"/>
      <c r="E77" s="78"/>
      <c r="F77" s="79">
        <v>0</v>
      </c>
      <c r="G77" s="80"/>
      <c r="H77" s="82"/>
      <c r="I77" s="91"/>
      <c r="J77" s="91"/>
      <c r="K77" s="91"/>
      <c r="L77" s="92"/>
      <c r="M77" s="78" t="s">
        <v>72</v>
      </c>
      <c r="N77" s="93">
        <f>N76</f>
        <v>1416890</v>
      </c>
      <c r="O77" s="94"/>
      <c r="P77" s="94"/>
      <c r="Q77" s="94"/>
      <c r="R77" s="94"/>
      <c r="S77" s="94"/>
      <c r="T77" s="99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3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opLeftCell="A64" workbookViewId="0">
      <selection activeCell="A6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20">
        <v>41</v>
      </c>
      <c r="B60" s="38">
        <v>44103</v>
      </c>
      <c r="C60" s="41"/>
      <c r="D60" s="32">
        <v>13333</v>
      </c>
      <c r="E60" s="40" t="s">
        <v>82</v>
      </c>
      <c r="F60" s="34"/>
      <c r="G60" s="37"/>
      <c r="H60" s="36"/>
      <c r="I60" s="25"/>
      <c r="J60" s="25"/>
      <c r="K60" s="25"/>
      <c r="L60" s="25"/>
      <c r="M60" s="45"/>
      <c r="N60" s="25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20">
        <v>42</v>
      </c>
      <c r="B61" s="38">
        <v>44137</v>
      </c>
      <c r="C61" s="41"/>
      <c r="D61" s="32">
        <v>-50</v>
      </c>
      <c r="E61" s="40" t="s">
        <v>112</v>
      </c>
      <c r="F61" s="34"/>
      <c r="G61" s="37"/>
      <c r="H61" s="36"/>
      <c r="I61" s="25"/>
      <c r="J61" s="25"/>
      <c r="K61" s="25"/>
      <c r="L61" s="25"/>
      <c r="M61" s="45" t="s">
        <v>95</v>
      </c>
      <c r="N61" s="25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20"/>
      <c r="B62" s="38"/>
      <c r="C62" s="41"/>
      <c r="D62" s="32">
        <v>3176.35</v>
      </c>
      <c r="E62" s="40" t="s">
        <v>114</v>
      </c>
      <c r="F62" s="34"/>
      <c r="G62" s="37"/>
      <c r="H62" s="36"/>
      <c r="I62" s="25"/>
      <c r="J62" s="25"/>
      <c r="K62" s="25"/>
      <c r="L62" s="25"/>
      <c r="M62" s="45"/>
      <c r="N62" s="25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20"/>
      <c r="B63" s="38"/>
      <c r="C63" s="41"/>
      <c r="D63" s="32">
        <v>385.54</v>
      </c>
      <c r="E63" s="40" t="s">
        <v>114</v>
      </c>
      <c r="F63" s="34"/>
      <c r="G63" s="37"/>
      <c r="H63" s="36"/>
      <c r="I63" s="25"/>
      <c r="J63" s="25"/>
      <c r="K63" s="25"/>
      <c r="L63" s="25"/>
      <c r="M63" s="45"/>
      <c r="N63" s="25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20"/>
      <c r="B64" s="38"/>
      <c r="C64" s="41"/>
      <c r="D64" s="32"/>
      <c r="E64" s="40"/>
      <c r="F64" s="34"/>
      <c r="G64" s="37"/>
      <c r="H64" s="36"/>
      <c r="I64" s="25"/>
      <c r="J64" s="25"/>
      <c r="K64" s="25"/>
      <c r="L64" s="25"/>
      <c r="M64" s="45"/>
      <c r="N64" s="25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20"/>
      <c r="B65" s="38"/>
      <c r="C65" s="41"/>
      <c r="D65" s="32"/>
      <c r="E65" s="40"/>
      <c r="F65" s="34"/>
      <c r="G65" s="37"/>
      <c r="H65" s="36"/>
      <c r="I65" s="25"/>
      <c r="J65" s="25"/>
      <c r="K65" s="25"/>
      <c r="L65" s="25"/>
      <c r="M65" s="45"/>
      <c r="N65" s="25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20">
        <v>43</v>
      </c>
      <c r="B66" s="38">
        <v>44187</v>
      </c>
      <c r="C66" s="41"/>
      <c r="D66" s="32"/>
      <c r="E66" s="40"/>
      <c r="F66" s="34"/>
      <c r="G66" s="37"/>
      <c r="H66" s="36"/>
      <c r="I66" s="25"/>
      <c r="J66" s="25"/>
      <c r="K66" s="25"/>
      <c r="L66" s="25"/>
      <c r="M66" s="45" t="s">
        <v>95</v>
      </c>
      <c r="N66" s="25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20"/>
      <c r="B67" s="38"/>
      <c r="C67" s="41"/>
      <c r="D67" s="32"/>
      <c r="E67" s="40"/>
      <c r="F67" s="34"/>
      <c r="G67" s="37"/>
      <c r="H67" s="36"/>
      <c r="I67" s="25"/>
      <c r="J67" s="25"/>
      <c r="K67" s="25"/>
      <c r="L67" s="25"/>
      <c r="M67" s="45"/>
      <c r="N67" s="25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20">
        <v>44</v>
      </c>
      <c r="B68" s="38">
        <v>44225</v>
      </c>
      <c r="C68" s="41">
        <v>1324600</v>
      </c>
      <c r="D68" s="32"/>
      <c r="E68" s="40" t="s">
        <v>93</v>
      </c>
      <c r="F68" s="34" t="s">
        <v>94</v>
      </c>
      <c r="G68" s="37"/>
      <c r="H68" s="36"/>
      <c r="I68" s="25"/>
      <c r="J68" s="25"/>
      <c r="K68" s="25"/>
      <c r="L68" s="25"/>
      <c r="M68" s="45"/>
      <c r="N68" s="25"/>
      <c r="O68" s="45"/>
      <c r="P68" s="49" t="s">
        <v>120</v>
      </c>
      <c r="Q68" s="8"/>
      <c r="R68" s="45"/>
      <c r="S68" s="63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67">
        <v>45</v>
      </c>
      <c r="B69" s="68">
        <v>44264</v>
      </c>
      <c r="C69" s="69"/>
      <c r="D69" s="70"/>
      <c r="E69" s="71"/>
      <c r="F69" s="72"/>
      <c r="G69" s="73"/>
      <c r="H69" s="74"/>
      <c r="I69" s="84"/>
      <c r="J69" s="84"/>
      <c r="K69" s="84"/>
      <c r="L69" s="84"/>
      <c r="M69" s="85" t="s">
        <v>95</v>
      </c>
      <c r="N69" s="84"/>
      <c r="O69" s="85"/>
      <c r="P69" s="86" t="s">
        <v>121</v>
      </c>
      <c r="Q69" s="95">
        <v>610167.6</v>
      </c>
      <c r="R69" s="85">
        <v>656032.79</v>
      </c>
      <c r="S69" s="96">
        <v>52092.89</v>
      </c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20"/>
      <c r="B70" s="38"/>
      <c r="C70" s="41"/>
      <c r="D70" s="32"/>
      <c r="E70" s="40"/>
      <c r="F70" s="34"/>
      <c r="G70" s="37"/>
      <c r="H70" s="36"/>
      <c r="I70" s="25"/>
      <c r="J70" s="25"/>
      <c r="K70" s="25"/>
      <c r="L70" s="25"/>
      <c r="M70" s="45"/>
      <c r="N70" s="25"/>
      <c r="O70" s="45"/>
      <c r="P70" s="86" t="s">
        <v>90</v>
      </c>
      <c r="Q70" s="95">
        <v>18073.44</v>
      </c>
      <c r="R70" s="85"/>
      <c r="S70" s="96">
        <v>5040</v>
      </c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20"/>
      <c r="B71" s="38"/>
      <c r="C71" s="41"/>
      <c r="D71" s="32"/>
      <c r="E71" s="40"/>
      <c r="F71" s="34"/>
      <c r="G71" s="37"/>
      <c r="H71" s="36"/>
      <c r="I71" s="25"/>
      <c r="J71" s="25"/>
      <c r="K71" s="25"/>
      <c r="L71" s="25"/>
      <c r="M71" s="45"/>
      <c r="N71" s="25"/>
      <c r="O71" s="45"/>
      <c r="P71" s="49"/>
      <c r="Q71" s="8"/>
      <c r="R71" s="45"/>
      <c r="S71" s="63"/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20"/>
      <c r="B72" s="38"/>
      <c r="C72" s="41"/>
      <c r="D72" s="32"/>
      <c r="E72" s="40"/>
      <c r="F72" s="34"/>
      <c r="G72" s="37"/>
      <c r="H72" s="36"/>
      <c r="I72" s="25"/>
      <c r="J72" s="25"/>
      <c r="K72" s="25"/>
      <c r="L72" s="25"/>
      <c r="M72" s="45"/>
      <c r="N72" s="25"/>
      <c r="O72" s="45"/>
      <c r="P72" s="49"/>
      <c r="Q72" s="8"/>
      <c r="R72" s="45"/>
      <c r="S72" s="63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20"/>
      <c r="B73" s="38"/>
      <c r="C73" s="41"/>
      <c r="D73" s="32"/>
      <c r="E73" s="40"/>
      <c r="F73" s="34"/>
      <c r="G73" s="37"/>
      <c r="H73" s="36"/>
      <c r="I73" s="25"/>
      <c r="J73" s="25"/>
      <c r="K73" s="25"/>
      <c r="L73" s="25"/>
      <c r="M73" s="45"/>
      <c r="N73" s="25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69"/>
      <c r="D74" s="70"/>
      <c r="E74" s="71"/>
      <c r="F74" s="72"/>
      <c r="G74" s="73"/>
      <c r="H74" s="74"/>
      <c r="I74" s="84"/>
      <c r="J74" s="84"/>
      <c r="K74" s="84"/>
      <c r="L74" s="84"/>
      <c r="M74" s="85"/>
      <c r="N74" s="84"/>
      <c r="O74" s="85"/>
      <c r="P74" s="86"/>
      <c r="Q74" s="95"/>
      <c r="R74" s="85"/>
      <c r="S74" s="96"/>
      <c r="T74" s="65"/>
      <c r="U74" s="1">
        <v>58814.46</v>
      </c>
      <c r="W74" s="1">
        <f>T75-U74</f>
        <v>386.59999999866</v>
      </c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5">
        <f>SUM(C8:C74)</f>
        <v>14182200</v>
      </c>
      <c r="D75" s="76">
        <f>SUM(D8:D74)</f>
        <v>7118299.89</v>
      </c>
      <c r="E75" s="77"/>
      <c r="F75" s="77"/>
      <c r="G75" s="77"/>
      <c r="H75" s="75" t="s">
        <v>66</v>
      </c>
      <c r="I75" s="50">
        <f t="shared" ref="I75:L75" si="0">SUM(I8:I60)</f>
        <v>0</v>
      </c>
      <c r="J75" s="77"/>
      <c r="K75" s="50">
        <f t="shared" si="0"/>
        <v>0</v>
      </c>
      <c r="L75" s="50">
        <f t="shared" si="0"/>
        <v>0</v>
      </c>
      <c r="M75" s="75" t="s">
        <v>66</v>
      </c>
      <c r="N75" s="50">
        <f>SUM(N8:N60)</f>
        <v>0</v>
      </c>
      <c r="O75" s="75" t="s">
        <v>66</v>
      </c>
      <c r="P75" s="75" t="s">
        <v>66</v>
      </c>
      <c r="Q75" s="75"/>
      <c r="R75" s="75"/>
      <c r="S75" s="50">
        <f>SUM(S8:S74)</f>
        <v>21241298.83</v>
      </c>
      <c r="T75" s="97">
        <f>D75+C75-S75-I75-K75-L75-N75</f>
        <v>59201.0599999987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78" t="s">
        <v>67</v>
      </c>
      <c r="B76" s="78"/>
      <c r="C76" s="78" t="s">
        <v>68</v>
      </c>
      <c r="D76" s="78"/>
      <c r="E76" s="78"/>
      <c r="F76" s="79">
        <f>N76-F77</f>
        <v>57132.89</v>
      </c>
      <c r="G76" s="80"/>
      <c r="H76" s="81" t="s">
        <v>69</v>
      </c>
      <c r="I76" s="87"/>
      <c r="J76" s="87"/>
      <c r="K76" s="87"/>
      <c r="L76" s="88"/>
      <c r="M76" s="78" t="s">
        <v>70</v>
      </c>
      <c r="N76" s="89">
        <f>S69+S70</f>
        <v>57132.89</v>
      </c>
      <c r="O76" s="90"/>
      <c r="P76" s="90"/>
      <c r="Q76" s="90"/>
      <c r="R76" s="90"/>
      <c r="S76" s="90"/>
      <c r="T76" s="98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78"/>
      <c r="B77" s="78"/>
      <c r="C77" s="78" t="s">
        <v>71</v>
      </c>
      <c r="D77" s="78"/>
      <c r="E77" s="78"/>
      <c r="F77" s="79">
        <v>0</v>
      </c>
      <c r="G77" s="80"/>
      <c r="H77" s="82"/>
      <c r="I77" s="91"/>
      <c r="J77" s="91"/>
      <c r="K77" s="91"/>
      <c r="L77" s="92"/>
      <c r="M77" s="78" t="s">
        <v>72</v>
      </c>
      <c r="N77" s="93">
        <f>N76</f>
        <v>57132.89</v>
      </c>
      <c r="O77" s="94"/>
      <c r="P77" s="94"/>
      <c r="Q77" s="94"/>
      <c r="R77" s="94"/>
      <c r="S77" s="94"/>
      <c r="T77" s="99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>
        <f>Q46-S46-S70</f>
        <v>3385.44</v>
      </c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3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autoFilter ref="A7:XFD80">
    <extLst/>
  </autoFilter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abSelected="1" topLeftCell="A49" workbookViewId="0">
      <selection activeCell="F56" sqref="F5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12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>
        <v>-4900000</v>
      </c>
      <c r="E54" s="40" t="s">
        <v>122</v>
      </c>
      <c r="F54" s="34">
        <v>175202745165</v>
      </c>
      <c r="G54" s="37"/>
      <c r="H54" s="36"/>
      <c r="I54" s="25"/>
      <c r="J54" s="25"/>
      <c r="K54" s="25"/>
      <c r="L54" s="25"/>
      <c r="M54" s="45"/>
      <c r="N54" s="25">
        <v>2048407</v>
      </c>
      <c r="O54" s="45" t="s">
        <v>123</v>
      </c>
      <c r="P54" s="49"/>
      <c r="Q54" s="8"/>
      <c r="R54" s="66"/>
      <c r="S54" s="63"/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20">
        <v>40</v>
      </c>
      <c r="B59" s="38">
        <v>44097</v>
      </c>
      <c r="C59" s="41"/>
      <c r="D59" s="32">
        <v>39480</v>
      </c>
      <c r="E59" s="40" t="s">
        <v>82</v>
      </c>
      <c r="F59" s="34"/>
      <c r="G59" s="37"/>
      <c r="H59" s="36"/>
      <c r="I59" s="25"/>
      <c r="J59" s="25"/>
      <c r="K59" s="25"/>
      <c r="L59" s="25"/>
      <c r="M59" s="45"/>
      <c r="N59" s="25"/>
      <c r="O59" s="45"/>
      <c r="P59" s="49" t="s">
        <v>106</v>
      </c>
      <c r="Q59" s="8">
        <v>49350</v>
      </c>
      <c r="R59" s="45">
        <v>49350</v>
      </c>
      <c r="S59" s="63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20">
        <v>41</v>
      </c>
      <c r="B60" s="38">
        <v>44103</v>
      </c>
      <c r="C60" s="41"/>
      <c r="D60" s="32">
        <v>13333</v>
      </c>
      <c r="E60" s="40" t="s">
        <v>82</v>
      </c>
      <c r="F60" s="34"/>
      <c r="G60" s="37"/>
      <c r="H60" s="36"/>
      <c r="I60" s="25"/>
      <c r="J60" s="25"/>
      <c r="K60" s="25"/>
      <c r="L60" s="25"/>
      <c r="M60" s="45"/>
      <c r="N60" s="25"/>
      <c r="O60" s="45"/>
      <c r="P60" s="49" t="s">
        <v>104</v>
      </c>
      <c r="Q60" s="8">
        <v>70350</v>
      </c>
      <c r="R60" s="45">
        <v>69613</v>
      </c>
      <c r="S60" s="63">
        <v>13333</v>
      </c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45" customHeight="1" spans="1:16384">
      <c r="A61" s="20">
        <v>42</v>
      </c>
      <c r="B61" s="38">
        <v>44137</v>
      </c>
      <c r="C61" s="41"/>
      <c r="D61" s="32">
        <v>-50</v>
      </c>
      <c r="E61" s="40" t="s">
        <v>112</v>
      </c>
      <c r="F61" s="34"/>
      <c r="G61" s="37"/>
      <c r="H61" s="36"/>
      <c r="I61" s="25"/>
      <c r="J61" s="25"/>
      <c r="K61" s="25"/>
      <c r="L61" s="25"/>
      <c r="M61" s="45" t="s">
        <v>95</v>
      </c>
      <c r="N61" s="25"/>
      <c r="O61" s="45"/>
      <c r="P61" s="49" t="s">
        <v>113</v>
      </c>
      <c r="Q61" s="8">
        <v>48999.94</v>
      </c>
      <c r="R61" s="45">
        <v>48999.94</v>
      </c>
      <c r="S61" s="63">
        <v>48999.94</v>
      </c>
      <c r="T61" s="65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45" customHeight="1" spans="1:16384">
      <c r="A62" s="20"/>
      <c r="B62" s="38"/>
      <c r="C62" s="41"/>
      <c r="D62" s="32">
        <v>3176.35</v>
      </c>
      <c r="E62" s="40" t="s">
        <v>114</v>
      </c>
      <c r="F62" s="34"/>
      <c r="G62" s="37"/>
      <c r="H62" s="36"/>
      <c r="I62" s="25"/>
      <c r="J62" s="25"/>
      <c r="K62" s="25"/>
      <c r="L62" s="25"/>
      <c r="M62" s="45"/>
      <c r="N62" s="25"/>
      <c r="O62" s="45"/>
      <c r="P62" s="49" t="s">
        <v>115</v>
      </c>
      <c r="Q62" s="8">
        <v>49000</v>
      </c>
      <c r="R62" s="45">
        <v>49000</v>
      </c>
      <c r="S62" s="63">
        <v>49000</v>
      </c>
      <c r="T62" s="65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45" customHeight="1" spans="1:16384">
      <c r="A63" s="20"/>
      <c r="B63" s="38"/>
      <c r="C63" s="41"/>
      <c r="D63" s="32">
        <v>385.54</v>
      </c>
      <c r="E63" s="40" t="s">
        <v>114</v>
      </c>
      <c r="F63" s="34"/>
      <c r="G63" s="37"/>
      <c r="H63" s="36"/>
      <c r="I63" s="25"/>
      <c r="J63" s="25"/>
      <c r="K63" s="25"/>
      <c r="L63" s="25"/>
      <c r="M63" s="45"/>
      <c r="N63" s="25"/>
      <c r="O63" s="45"/>
      <c r="P63" s="49" t="s">
        <v>116</v>
      </c>
      <c r="Q63" s="8">
        <v>50040</v>
      </c>
      <c r="R63" s="45">
        <v>50040</v>
      </c>
      <c r="S63" s="63">
        <v>50040</v>
      </c>
      <c r="T63" s="65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45" customHeight="1" spans="1:16384">
      <c r="A64" s="20"/>
      <c r="B64" s="38"/>
      <c r="C64" s="41"/>
      <c r="D64" s="32"/>
      <c r="E64" s="40"/>
      <c r="F64" s="34"/>
      <c r="G64" s="37"/>
      <c r="H64" s="36"/>
      <c r="I64" s="25"/>
      <c r="J64" s="25"/>
      <c r="K64" s="25"/>
      <c r="L64" s="25"/>
      <c r="M64" s="45"/>
      <c r="N64" s="25"/>
      <c r="O64" s="45"/>
      <c r="P64" s="49" t="s">
        <v>117</v>
      </c>
      <c r="Q64" s="8">
        <v>49000</v>
      </c>
      <c r="R64" s="45">
        <v>49000</v>
      </c>
      <c r="S64" s="63">
        <v>49000</v>
      </c>
      <c r="T64" s="65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45" customHeight="1" spans="1:16384">
      <c r="A65" s="20"/>
      <c r="B65" s="38"/>
      <c r="C65" s="41"/>
      <c r="D65" s="32"/>
      <c r="E65" s="40"/>
      <c r="F65" s="34"/>
      <c r="G65" s="37"/>
      <c r="H65" s="36"/>
      <c r="I65" s="25"/>
      <c r="J65" s="25"/>
      <c r="K65" s="25"/>
      <c r="L65" s="25"/>
      <c r="M65" s="45"/>
      <c r="N65" s="25"/>
      <c r="O65" s="45"/>
      <c r="P65" s="49" t="s">
        <v>118</v>
      </c>
      <c r="Q65" s="8">
        <v>45000</v>
      </c>
      <c r="R65" s="45">
        <v>45000</v>
      </c>
      <c r="S65" s="63">
        <v>45000</v>
      </c>
      <c r="T65" s="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45" customHeight="1" spans="1:16384">
      <c r="A66" s="20">
        <v>43</v>
      </c>
      <c r="B66" s="38">
        <v>44187</v>
      </c>
      <c r="C66" s="41"/>
      <c r="D66" s="32"/>
      <c r="E66" s="40"/>
      <c r="F66" s="34"/>
      <c r="G66" s="37"/>
      <c r="H66" s="36"/>
      <c r="I66" s="25"/>
      <c r="J66" s="25"/>
      <c r="K66" s="25"/>
      <c r="L66" s="25"/>
      <c r="M66" s="45" t="s">
        <v>95</v>
      </c>
      <c r="N66" s="25"/>
      <c r="O66" s="45"/>
      <c r="P66" s="49" t="s">
        <v>119</v>
      </c>
      <c r="Q66" s="8">
        <v>45000</v>
      </c>
      <c r="R66" s="45">
        <v>45000</v>
      </c>
      <c r="S66" s="63">
        <v>45000</v>
      </c>
      <c r="T66" s="65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45" customHeight="1" spans="1:16384">
      <c r="A67" s="20"/>
      <c r="B67" s="38"/>
      <c r="C67" s="41"/>
      <c r="D67" s="32"/>
      <c r="E67" s="40"/>
      <c r="F67" s="34"/>
      <c r="G67" s="37"/>
      <c r="H67" s="36"/>
      <c r="I67" s="25"/>
      <c r="J67" s="25"/>
      <c r="K67" s="25"/>
      <c r="L67" s="25"/>
      <c r="M67" s="45"/>
      <c r="N67" s="25"/>
      <c r="O67" s="45"/>
      <c r="P67" s="49" t="s">
        <v>119</v>
      </c>
      <c r="Q67" s="8">
        <v>8000</v>
      </c>
      <c r="R67" s="45">
        <v>8000</v>
      </c>
      <c r="S67" s="63">
        <v>8000</v>
      </c>
      <c r="T67" s="65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45" customHeight="1" spans="1:16384">
      <c r="A68" s="20">
        <v>44</v>
      </c>
      <c r="B68" s="38">
        <v>44225</v>
      </c>
      <c r="C68" s="41">
        <v>1324600</v>
      </c>
      <c r="D68" s="32"/>
      <c r="E68" s="40" t="s">
        <v>93</v>
      </c>
      <c r="F68" s="34" t="s">
        <v>94</v>
      </c>
      <c r="G68" s="37"/>
      <c r="H68" s="36"/>
      <c r="I68" s="25"/>
      <c r="J68" s="25"/>
      <c r="K68" s="25"/>
      <c r="L68" s="25"/>
      <c r="M68" s="45"/>
      <c r="N68" s="25"/>
      <c r="O68" s="45"/>
      <c r="P68" s="49" t="s">
        <v>120</v>
      </c>
      <c r="Q68" s="8"/>
      <c r="R68" s="45"/>
      <c r="S68" s="63">
        <v>1416890</v>
      </c>
      <c r="T68" s="65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45" customHeight="1" spans="1:16384">
      <c r="A69" s="20">
        <v>45</v>
      </c>
      <c r="B69" s="38">
        <v>44264</v>
      </c>
      <c r="C69" s="41"/>
      <c r="D69" s="32"/>
      <c r="E69" s="40"/>
      <c r="F69" s="34"/>
      <c r="G69" s="37"/>
      <c r="H69" s="36"/>
      <c r="I69" s="25"/>
      <c r="J69" s="25"/>
      <c r="K69" s="25"/>
      <c r="L69" s="25"/>
      <c r="M69" s="45" t="s">
        <v>95</v>
      </c>
      <c r="N69" s="25"/>
      <c r="O69" s="45"/>
      <c r="P69" s="49" t="s">
        <v>121</v>
      </c>
      <c r="Q69" s="8">
        <v>610167.6</v>
      </c>
      <c r="R69" s="45">
        <v>656032.79</v>
      </c>
      <c r="S69" s="63">
        <v>52092.89</v>
      </c>
      <c r="T69" s="65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45" customHeight="1" spans="1:16384">
      <c r="A70" s="20"/>
      <c r="B70" s="38"/>
      <c r="C70" s="41"/>
      <c r="D70" s="32"/>
      <c r="E70" s="40"/>
      <c r="F70" s="34"/>
      <c r="G70" s="37"/>
      <c r="H70" s="36"/>
      <c r="I70" s="25"/>
      <c r="J70" s="25"/>
      <c r="K70" s="25"/>
      <c r="L70" s="25"/>
      <c r="M70" s="45"/>
      <c r="N70" s="25"/>
      <c r="O70" s="45"/>
      <c r="P70" s="49" t="s">
        <v>90</v>
      </c>
      <c r="Q70" s="8">
        <v>18073.44</v>
      </c>
      <c r="R70" s="45"/>
      <c r="S70" s="63">
        <v>5040</v>
      </c>
      <c r="T70" s="65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45" customHeight="1" spans="1:16384">
      <c r="A71" s="67">
        <v>46</v>
      </c>
      <c r="B71" s="68">
        <v>44376</v>
      </c>
      <c r="C71" s="69"/>
      <c r="D71" s="70"/>
      <c r="E71" s="71"/>
      <c r="F71" s="72"/>
      <c r="G71" s="73"/>
      <c r="H71" s="74"/>
      <c r="I71" s="84"/>
      <c r="J71" s="84"/>
      <c r="K71" s="84"/>
      <c r="L71" s="84"/>
      <c r="M71" s="85" t="s">
        <v>95</v>
      </c>
      <c r="N71" s="84"/>
      <c r="O71" s="85"/>
      <c r="P71" s="86" t="s">
        <v>109</v>
      </c>
      <c r="Q71" s="95">
        <v>75404.24</v>
      </c>
      <c r="R71" s="85">
        <v>75404.24</v>
      </c>
      <c r="S71" s="96">
        <v>37704.24</v>
      </c>
      <c r="T71" s="65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45" customHeight="1" spans="1:16384">
      <c r="A72" s="67"/>
      <c r="B72" s="68"/>
      <c r="C72" s="69"/>
      <c r="D72" s="70"/>
      <c r="E72" s="71"/>
      <c r="F72" s="72"/>
      <c r="G72" s="73"/>
      <c r="H72" s="74"/>
      <c r="I72" s="84"/>
      <c r="J72" s="84"/>
      <c r="K72" s="84"/>
      <c r="L72" s="84"/>
      <c r="M72" s="85"/>
      <c r="N72" s="84"/>
      <c r="O72" s="85"/>
      <c r="P72" s="86"/>
      <c r="Q72" s="95"/>
      <c r="R72" s="85"/>
      <c r="S72" s="96"/>
      <c r="T72" s="65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45" customHeight="1" spans="1:16384">
      <c r="A73" s="20"/>
      <c r="B73" s="38"/>
      <c r="C73" s="41"/>
      <c r="D73" s="32"/>
      <c r="E73" s="40"/>
      <c r="F73" s="34"/>
      <c r="G73" s="37"/>
      <c r="H73" s="36"/>
      <c r="I73" s="25"/>
      <c r="J73" s="25"/>
      <c r="K73" s="25"/>
      <c r="L73" s="25"/>
      <c r="M73" s="45"/>
      <c r="N73" s="25"/>
      <c r="O73" s="45"/>
      <c r="P73" s="49"/>
      <c r="Q73" s="8"/>
      <c r="R73" s="45"/>
      <c r="S73" s="63"/>
      <c r="T73" s="65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45" customHeight="1" spans="1:16384">
      <c r="A74" s="67"/>
      <c r="B74" s="68"/>
      <c r="C74" s="69"/>
      <c r="D74" s="70"/>
      <c r="E74" s="71"/>
      <c r="F74" s="72"/>
      <c r="G74" s="73"/>
      <c r="H74" s="74"/>
      <c r="I74" s="84"/>
      <c r="J74" s="84"/>
      <c r="K74" s="84"/>
      <c r="L74" s="84"/>
      <c r="M74" s="85"/>
      <c r="N74" s="84"/>
      <c r="O74" s="85"/>
      <c r="P74" s="86"/>
      <c r="Q74" s="95"/>
      <c r="R74" s="85"/>
      <c r="S74" s="96"/>
      <c r="T74" s="65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30" customHeight="1" spans="1:16384">
      <c r="A75" s="5" t="s">
        <v>65</v>
      </c>
      <c r="B75" s="5"/>
      <c r="C75" s="75">
        <f>SUM(C8:C74)</f>
        <v>14182200</v>
      </c>
      <c r="D75" s="76">
        <f>SUM(D8:D74)</f>
        <v>2218299.89</v>
      </c>
      <c r="E75" s="77"/>
      <c r="F75" s="77"/>
      <c r="G75" s="77"/>
      <c r="H75" s="75" t="s">
        <v>66</v>
      </c>
      <c r="I75" s="50">
        <f t="shared" ref="I75:L75" si="0">SUM(I8:I60)</f>
        <v>0</v>
      </c>
      <c r="J75" s="77"/>
      <c r="K75" s="50">
        <f t="shared" si="0"/>
        <v>0</v>
      </c>
      <c r="L75" s="50">
        <f t="shared" si="0"/>
        <v>0</v>
      </c>
      <c r="M75" s="75" t="s">
        <v>66</v>
      </c>
      <c r="N75" s="50">
        <f>SUM(N8:N60)</f>
        <v>2048407</v>
      </c>
      <c r="O75" s="75" t="s">
        <v>66</v>
      </c>
      <c r="P75" s="75" t="s">
        <v>66</v>
      </c>
      <c r="Q75" s="75"/>
      <c r="R75" s="75"/>
      <c r="S75" s="50">
        <f>SUM(S8:S74)</f>
        <v>14330596.07</v>
      </c>
      <c r="T75" s="97">
        <f>D75+C75-S75-I75-K75-L75-N75</f>
        <v>21496.8200000003</v>
      </c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30" customHeight="1" spans="1:16384">
      <c r="A76" s="78" t="s">
        <v>67</v>
      </c>
      <c r="B76" s="78"/>
      <c r="C76" s="78" t="s">
        <v>68</v>
      </c>
      <c r="D76" s="78"/>
      <c r="E76" s="78"/>
      <c r="F76" s="79">
        <f>N76-F77</f>
        <v>37704.24</v>
      </c>
      <c r="G76" s="80"/>
      <c r="H76" s="81" t="s">
        <v>69</v>
      </c>
      <c r="I76" s="87"/>
      <c r="J76" s="87"/>
      <c r="K76" s="87"/>
      <c r="L76" s="88"/>
      <c r="M76" s="78" t="s">
        <v>70</v>
      </c>
      <c r="N76" s="89">
        <v>37704.24</v>
      </c>
      <c r="O76" s="90"/>
      <c r="P76" s="90"/>
      <c r="Q76" s="90"/>
      <c r="R76" s="90"/>
      <c r="S76" s="90"/>
      <c r="T76" s="98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30" customHeight="1" spans="1:16384">
      <c r="A77" s="78"/>
      <c r="B77" s="78"/>
      <c r="C77" s="78" t="s">
        <v>71</v>
      </c>
      <c r="D77" s="78"/>
      <c r="E77" s="78"/>
      <c r="F77" s="79">
        <v>0</v>
      </c>
      <c r="G77" s="80"/>
      <c r="H77" s="82"/>
      <c r="I77" s="91"/>
      <c r="J77" s="91"/>
      <c r="K77" s="91"/>
      <c r="L77" s="92"/>
      <c r="M77" s="78" t="s">
        <v>72</v>
      </c>
      <c r="N77" s="93">
        <f>N76</f>
        <v>37704.24</v>
      </c>
      <c r="O77" s="94"/>
      <c r="P77" s="94"/>
      <c r="Q77" s="94"/>
      <c r="R77" s="94"/>
      <c r="S77" s="94"/>
      <c r="T77" s="99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spans="2:16384">
      <c r="B78" s="2"/>
      <c r="E78" s="3"/>
      <c r="F78" s="3"/>
      <c r="G78" s="3"/>
      <c r="I78" s="3"/>
      <c r="J78" s="3"/>
      <c r="L78" s="3"/>
      <c r="S78" s="3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spans="2:16384">
      <c r="B79" s="2"/>
      <c r="E79" s="3"/>
      <c r="F79" s="3"/>
      <c r="G79" s="3"/>
      <c r="I79" s="3"/>
      <c r="J79" s="3"/>
      <c r="L79" s="3"/>
      <c r="S79" s="3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spans="2:16384">
      <c r="B80" s="2"/>
      <c r="E80" s="3"/>
      <c r="F80" s="3"/>
      <c r="G80" s="3"/>
      <c r="I80" s="3"/>
      <c r="J80" s="3"/>
      <c r="L80" s="3"/>
      <c r="S80" s="3">
        <f>Q46-S46-S70</f>
        <v>3385.44</v>
      </c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spans="2:16384">
      <c r="B81" s="2"/>
      <c r="E81" s="3"/>
      <c r="F81" s="3"/>
      <c r="G81" s="3"/>
      <c r="I81" s="3"/>
      <c r="J81" s="3"/>
      <c r="L81" s="3"/>
      <c r="S81" s="3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spans="2:16384">
      <c r="B82" s="2"/>
      <c r="E82" s="3"/>
      <c r="F82" s="3"/>
      <c r="G82" s="3"/>
      <c r="I82" s="3"/>
      <c r="J82" s="3"/>
      <c r="L82" s="3"/>
      <c r="S82" s="3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spans="2:16384">
      <c r="B83" s="83"/>
      <c r="E83" s="3"/>
      <c r="F83" s="3"/>
      <c r="G83" s="3"/>
      <c r="I83" s="3"/>
      <c r="J83" s="3"/>
      <c r="L83" s="3"/>
      <c r="S83" s="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75:B75"/>
    <mergeCell ref="C76:E76"/>
    <mergeCell ref="F76:G76"/>
    <mergeCell ref="N76:T76"/>
    <mergeCell ref="C77:E77"/>
    <mergeCell ref="F77:G77"/>
    <mergeCell ref="N77:T77"/>
    <mergeCell ref="A5:A7"/>
    <mergeCell ref="A13:A14"/>
    <mergeCell ref="S5:S7"/>
    <mergeCell ref="T5:T7"/>
    <mergeCell ref="A76:B77"/>
    <mergeCell ref="H76:L7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13" workbookViewId="0">
      <selection activeCell="C38" sqref="C38:E3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20">
        <v>1</v>
      </c>
      <c r="B8" s="21">
        <v>43670</v>
      </c>
      <c r="C8" s="25"/>
      <c r="D8" s="22">
        <v>20000</v>
      </c>
      <c r="E8" s="23" t="s">
        <v>52</v>
      </c>
      <c r="F8" s="24">
        <v>175202745165</v>
      </c>
      <c r="G8" s="25"/>
      <c r="H8" s="26"/>
      <c r="I8" s="25"/>
      <c r="J8" s="30"/>
      <c r="K8" s="39"/>
      <c r="L8" s="25"/>
      <c r="M8" s="45"/>
      <c r="N8" s="50"/>
      <c r="O8" s="8"/>
      <c r="P8" s="49" t="s">
        <v>53</v>
      </c>
      <c r="Q8" s="8"/>
      <c r="R8" s="8"/>
      <c r="S8" s="63">
        <v>20000</v>
      </c>
      <c r="T8" s="39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20">
        <v>2</v>
      </c>
      <c r="B9" s="21">
        <v>43679</v>
      </c>
      <c r="C9" s="27"/>
      <c r="D9" s="22">
        <v>20000</v>
      </c>
      <c r="E9" s="23" t="s">
        <v>54</v>
      </c>
      <c r="F9" s="24">
        <v>1.02050102100041e+18</v>
      </c>
      <c r="G9" s="28"/>
      <c r="H9" s="26"/>
      <c r="I9" s="25"/>
      <c r="J9" s="30"/>
      <c r="K9" s="39"/>
      <c r="L9" s="25"/>
      <c r="M9" s="45"/>
      <c r="N9" s="50"/>
      <c r="O9" s="8"/>
      <c r="P9" s="49" t="s">
        <v>53</v>
      </c>
      <c r="Q9" s="8"/>
      <c r="R9" s="8"/>
      <c r="S9" s="63">
        <v>20000</v>
      </c>
      <c r="T9" s="3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43696</v>
      </c>
      <c r="C10" s="27"/>
      <c r="D10" s="22">
        <v>40000</v>
      </c>
      <c r="E10" s="23" t="s">
        <v>54</v>
      </c>
      <c r="F10" s="24">
        <v>1.02050102100041e+18</v>
      </c>
      <c r="G10" s="28"/>
      <c r="H10" s="26"/>
      <c r="I10" s="25"/>
      <c r="J10" s="30"/>
      <c r="K10" s="39"/>
      <c r="L10" s="25"/>
      <c r="M10" s="45"/>
      <c r="N10" s="51"/>
      <c r="O10" s="52"/>
      <c r="P10" s="49" t="s">
        <v>53</v>
      </c>
      <c r="Q10" s="8"/>
      <c r="R10" s="8"/>
      <c r="S10" s="63">
        <v>40000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9">
        <v>4</v>
      </c>
      <c r="B11" s="21">
        <v>43698</v>
      </c>
      <c r="C11" s="27"/>
      <c r="D11" s="22">
        <v>40000</v>
      </c>
      <c r="E11" s="23" t="s">
        <v>54</v>
      </c>
      <c r="F11" s="24">
        <v>1.02050102100041e+18</v>
      </c>
      <c r="G11" s="30"/>
      <c r="H11" s="26"/>
      <c r="I11" s="25"/>
      <c r="J11" s="30"/>
      <c r="K11" s="39"/>
      <c r="L11" s="25"/>
      <c r="M11" s="45"/>
      <c r="N11" s="51"/>
      <c r="O11" s="52"/>
      <c r="P11" s="49" t="s">
        <v>53</v>
      </c>
      <c r="Q11" s="8"/>
      <c r="R11" s="8"/>
      <c r="S11" s="63">
        <v>40000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1"/>
      <c r="B12" s="21">
        <v>43698</v>
      </c>
      <c r="C12" s="27"/>
      <c r="D12" s="22">
        <v>20000</v>
      </c>
      <c r="E12" s="23" t="s">
        <v>54</v>
      </c>
      <c r="F12" s="24">
        <v>1.02050102100041e+18</v>
      </c>
      <c r="G12" s="30"/>
      <c r="H12" s="26"/>
      <c r="I12" s="25"/>
      <c r="J12" s="30"/>
      <c r="K12" s="39"/>
      <c r="L12" s="25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0">
        <v>5</v>
      </c>
      <c r="B13" s="21">
        <v>43699</v>
      </c>
      <c r="C13" s="27"/>
      <c r="D13" s="22">
        <v>39250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0">
        <v>6</v>
      </c>
      <c r="B14" s="21">
        <v>43700</v>
      </c>
      <c r="C14" s="27"/>
      <c r="D14" s="22">
        <v>80000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43705</v>
      </c>
      <c r="C15" s="25"/>
      <c r="D15" s="32">
        <v>30000</v>
      </c>
      <c r="E15" s="33" t="s">
        <v>54</v>
      </c>
      <c r="F15" s="34">
        <v>1.02050102100041e+18</v>
      </c>
      <c r="G15" s="30"/>
      <c r="H15" s="26"/>
      <c r="I15" s="25"/>
      <c r="J15" s="30"/>
      <c r="K15" s="39"/>
      <c r="L15" s="25"/>
      <c r="M15" s="45"/>
      <c r="N15" s="50"/>
      <c r="O15" s="8"/>
      <c r="P15" s="49" t="s">
        <v>53</v>
      </c>
      <c r="Q15" s="8"/>
      <c r="R15" s="8"/>
      <c r="S15" s="63">
        <v>30000</v>
      </c>
      <c r="T15" s="6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43717</v>
      </c>
      <c r="C16" s="35"/>
      <c r="D16" s="32">
        <v>40000</v>
      </c>
      <c r="E16" s="33" t="s">
        <v>54</v>
      </c>
      <c r="F16" s="34">
        <v>1.02050102100041e+18</v>
      </c>
      <c r="G16" s="28"/>
      <c r="H16" s="36"/>
      <c r="I16" s="25"/>
      <c r="J16" s="25"/>
      <c r="K16" s="25"/>
      <c r="L16" s="25"/>
      <c r="M16" s="45"/>
      <c r="N16" s="25"/>
      <c r="O16" s="45"/>
      <c r="P16" s="49" t="s">
        <v>53</v>
      </c>
      <c r="Q16" s="45"/>
      <c r="R16" s="66"/>
      <c r="S16" s="63">
        <v>40000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43724</v>
      </c>
      <c r="C17" s="35"/>
      <c r="D17" s="32">
        <v>20000</v>
      </c>
      <c r="E17" s="33" t="s">
        <v>54</v>
      </c>
      <c r="F17" s="34">
        <v>1.02050102100041e+18</v>
      </c>
      <c r="G17" s="37"/>
      <c r="H17" s="36"/>
      <c r="I17" s="25"/>
      <c r="J17" s="25"/>
      <c r="K17" s="25"/>
      <c r="L17" s="25"/>
      <c r="M17" s="45"/>
      <c r="N17" s="25"/>
      <c r="O17" s="45"/>
      <c r="P17" s="49" t="s">
        <v>53</v>
      </c>
      <c r="Q17" s="45"/>
      <c r="R17" s="66"/>
      <c r="S17" s="63">
        <v>20000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38">
        <v>43728</v>
      </c>
      <c r="C18" s="35"/>
      <c r="D18" s="32">
        <v>40000</v>
      </c>
      <c r="E18" s="33" t="s">
        <v>54</v>
      </c>
      <c r="F18" s="34">
        <v>1.02050102100041e+18</v>
      </c>
      <c r="G18" s="37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38">
        <v>43731</v>
      </c>
      <c r="C19" s="35"/>
      <c r="D19" s="32">
        <v>40000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40000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7" customHeight="1" spans="1:16384">
      <c r="A20" s="20">
        <v>12</v>
      </c>
      <c r="B20" s="38">
        <v>43734</v>
      </c>
      <c r="C20" s="35"/>
      <c r="D20" s="32">
        <v>139894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57</v>
      </c>
      <c r="Q20" s="8">
        <v>470000</v>
      </c>
      <c r="R20" s="66"/>
      <c r="S20" s="63">
        <v>139894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43746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8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5" customHeight="1" spans="1:16384">
      <c r="A22" s="20">
        <v>14</v>
      </c>
      <c r="B22" s="38">
        <v>43752</v>
      </c>
      <c r="C22" s="35"/>
      <c r="D22" s="32">
        <v>50100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58</v>
      </c>
      <c r="Q22" s="8"/>
      <c r="R22" s="66"/>
      <c r="S22" s="63">
        <v>50100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4" customHeight="1" spans="1:16384">
      <c r="A23" s="20">
        <v>15</v>
      </c>
      <c r="B23" s="38">
        <v>43754</v>
      </c>
      <c r="C23" s="35"/>
      <c r="D23" s="32">
        <v>500000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59</v>
      </c>
      <c r="Q23" s="8">
        <v>6800000</v>
      </c>
      <c r="R23" s="66"/>
      <c r="S23" s="63">
        <v>500000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8" customHeight="1" spans="1:16384">
      <c r="A24" s="20">
        <v>16</v>
      </c>
      <c r="B24" s="38">
        <v>43761</v>
      </c>
      <c r="C24" s="35"/>
      <c r="D24" s="32">
        <v>40000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53</v>
      </c>
      <c r="Q24" s="8"/>
      <c r="R24" s="66"/>
      <c r="S24" s="63">
        <v>40000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6" customHeight="1" spans="1:16384">
      <c r="A25" s="20">
        <v>17</v>
      </c>
      <c r="B25" s="38">
        <v>43763</v>
      </c>
      <c r="C25" s="35"/>
      <c r="D25" s="32">
        <v>34973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57</v>
      </c>
      <c r="Q25" s="8">
        <v>470000</v>
      </c>
      <c r="R25" s="66"/>
      <c r="S25" s="63">
        <v>34973</v>
      </c>
      <c r="T25" s="6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7" customHeight="1" spans="1:16384">
      <c r="A26" s="20">
        <v>18</v>
      </c>
      <c r="B26" s="38">
        <v>43774</v>
      </c>
      <c r="C26" s="35"/>
      <c r="D26" s="32">
        <v>30000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60</v>
      </c>
      <c r="Q26" s="8" t="s">
        <v>61</v>
      </c>
      <c r="R26" s="66"/>
      <c r="S26" s="63">
        <v>30000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7" customHeight="1" spans="1:16384">
      <c r="A27" s="20">
        <v>19</v>
      </c>
      <c r="B27" s="38">
        <v>43777</v>
      </c>
      <c r="C27" s="35"/>
      <c r="D27" s="32">
        <v>40000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62</v>
      </c>
      <c r="Q27" s="8"/>
      <c r="R27" s="66"/>
      <c r="S27" s="63">
        <v>40000</v>
      </c>
      <c r="T27" s="6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43782</v>
      </c>
      <c r="C28" s="35"/>
      <c r="D28" s="32">
        <v>40000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62</v>
      </c>
      <c r="Q28" s="8"/>
      <c r="R28" s="66"/>
      <c r="S28" s="63">
        <v>40000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43784</v>
      </c>
      <c r="C29" s="35"/>
      <c r="D29" s="32">
        <v>50000</v>
      </c>
      <c r="E29" s="33" t="s">
        <v>63</v>
      </c>
      <c r="F29" s="34">
        <v>5206843231310000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64</v>
      </c>
      <c r="Q29" s="8">
        <v>470000</v>
      </c>
      <c r="R29" s="66"/>
      <c r="S29" s="63">
        <v>50000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43787</v>
      </c>
      <c r="C30" s="35"/>
      <c r="D30" s="32">
        <v>40000</v>
      </c>
      <c r="E30" s="33" t="s">
        <v>63</v>
      </c>
      <c r="F30" s="34">
        <v>5206843231310000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43816</v>
      </c>
      <c r="C31" s="35"/>
      <c r="D31" s="32">
        <v>3500</v>
      </c>
      <c r="E31" s="33" t="s">
        <v>63</v>
      </c>
      <c r="F31" s="34">
        <v>5206843231310000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60</v>
      </c>
      <c r="Q31" s="8" t="s">
        <v>61</v>
      </c>
      <c r="R31" s="66"/>
      <c r="S31" s="63">
        <v>3500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67">
        <v>24</v>
      </c>
      <c r="B32" s="68">
        <v>43851</v>
      </c>
      <c r="C32" s="105"/>
      <c r="D32" s="70">
        <v>3000000</v>
      </c>
      <c r="E32" s="106" t="s">
        <v>74</v>
      </c>
      <c r="F32" s="106"/>
      <c r="G32" s="73"/>
      <c r="H32" s="74"/>
      <c r="I32" s="84"/>
      <c r="J32" s="84"/>
      <c r="K32" s="84"/>
      <c r="L32" s="84"/>
      <c r="M32" s="85"/>
      <c r="N32" s="84"/>
      <c r="O32" s="85"/>
      <c r="P32" s="86"/>
      <c r="Q32" s="95"/>
      <c r="R32" s="102"/>
      <c r="S32" s="96"/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2" customHeight="1" spans="1:16384">
      <c r="A33" s="67"/>
      <c r="B33" s="68"/>
      <c r="C33" s="105"/>
      <c r="D33" s="70">
        <v>-210000</v>
      </c>
      <c r="E33" s="71" t="s">
        <v>75</v>
      </c>
      <c r="F33" s="72" t="s">
        <v>76</v>
      </c>
      <c r="G33" s="73"/>
      <c r="H33" s="74"/>
      <c r="I33" s="84"/>
      <c r="J33" s="84"/>
      <c r="K33" s="84"/>
      <c r="L33" s="84"/>
      <c r="M33" s="85"/>
      <c r="N33" s="84"/>
      <c r="O33" s="85"/>
      <c r="P33" s="86"/>
      <c r="Q33" s="95"/>
      <c r="R33" s="102"/>
      <c r="S33" s="96"/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45" customHeight="1" spans="1:16384">
      <c r="A34" s="67"/>
      <c r="B34" s="68"/>
      <c r="C34" s="105"/>
      <c r="D34" s="70"/>
      <c r="E34" s="71"/>
      <c r="F34" s="72"/>
      <c r="G34" s="73"/>
      <c r="H34" s="74"/>
      <c r="I34" s="84"/>
      <c r="J34" s="84"/>
      <c r="K34" s="84"/>
      <c r="L34" s="84"/>
      <c r="M34" s="85"/>
      <c r="N34" s="84"/>
      <c r="O34" s="85"/>
      <c r="P34" s="86" t="s">
        <v>77</v>
      </c>
      <c r="Q34" s="95"/>
      <c r="R34" s="102"/>
      <c r="S34" s="96">
        <v>790000</v>
      </c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45" customHeight="1" spans="1:16384">
      <c r="A35" s="67"/>
      <c r="B35" s="68"/>
      <c r="C35" s="105"/>
      <c r="D35" s="70"/>
      <c r="E35" s="71"/>
      <c r="F35" s="72"/>
      <c r="G35" s="73"/>
      <c r="H35" s="74"/>
      <c r="I35" s="84"/>
      <c r="J35" s="84"/>
      <c r="K35" s="84"/>
      <c r="L35" s="84"/>
      <c r="M35" s="85"/>
      <c r="N35" s="84"/>
      <c r="O35" s="85"/>
      <c r="P35" s="86" t="s">
        <v>78</v>
      </c>
      <c r="Q35" s="95">
        <v>6800000</v>
      </c>
      <c r="R35" s="102"/>
      <c r="S35" s="96">
        <v>600000</v>
      </c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67"/>
      <c r="B36" s="68"/>
      <c r="C36" s="105"/>
      <c r="D36" s="70"/>
      <c r="E36" s="104"/>
      <c r="F36" s="72"/>
      <c r="G36" s="73"/>
      <c r="H36" s="74"/>
      <c r="I36" s="84"/>
      <c r="J36" s="84"/>
      <c r="K36" s="84"/>
      <c r="L36" s="84"/>
      <c r="M36" s="85"/>
      <c r="N36" s="84"/>
      <c r="O36" s="85"/>
      <c r="P36" s="86" t="s">
        <v>79</v>
      </c>
      <c r="Q36" s="95">
        <v>6486000</v>
      </c>
      <c r="R36" s="102"/>
      <c r="S36" s="96">
        <v>1400000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30" customHeight="1" spans="1:16384">
      <c r="A37" s="5" t="s">
        <v>65</v>
      </c>
      <c r="B37" s="5"/>
      <c r="C37" s="75">
        <f>SUM(C8:C36)</f>
        <v>0</v>
      </c>
      <c r="D37" s="76">
        <f>SUM(D8:D36)</f>
        <v>4227717</v>
      </c>
      <c r="E37" s="77"/>
      <c r="F37" s="77"/>
      <c r="G37" s="77"/>
      <c r="H37" s="75" t="s">
        <v>66</v>
      </c>
      <c r="I37" s="50">
        <f>SUM(I8:I36)</f>
        <v>0</v>
      </c>
      <c r="J37" s="77"/>
      <c r="K37" s="50">
        <f>SUM(K8:K36)</f>
        <v>0</v>
      </c>
      <c r="L37" s="50">
        <f>SUM(L8:L36)</f>
        <v>0</v>
      </c>
      <c r="M37" s="75" t="s">
        <v>66</v>
      </c>
      <c r="N37" s="50">
        <f>SUM(N8:N36)</f>
        <v>0</v>
      </c>
      <c r="O37" s="75" t="s">
        <v>66</v>
      </c>
      <c r="P37" s="75" t="s">
        <v>66</v>
      </c>
      <c r="Q37" s="75"/>
      <c r="R37" s="75"/>
      <c r="S37" s="50">
        <f>SUM(S8:S36)</f>
        <v>4227717</v>
      </c>
      <c r="T37" s="97">
        <f>D37+C37-S37-I37-K37-L37-N37</f>
        <v>0</v>
      </c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30" customHeight="1" spans="1:16384">
      <c r="A38" s="78" t="s">
        <v>67</v>
      </c>
      <c r="B38" s="78"/>
      <c r="C38" s="78" t="s">
        <v>68</v>
      </c>
      <c r="D38" s="78"/>
      <c r="E38" s="78"/>
      <c r="F38" s="79">
        <f>N38-F39</f>
        <v>3000000</v>
      </c>
      <c r="G38" s="80"/>
      <c r="H38" s="81" t="s">
        <v>69</v>
      </c>
      <c r="I38" s="87"/>
      <c r="J38" s="87"/>
      <c r="K38" s="87"/>
      <c r="L38" s="88"/>
      <c r="M38" s="78" t="s">
        <v>70</v>
      </c>
      <c r="N38" s="89">
        <v>3000000</v>
      </c>
      <c r="O38" s="90"/>
      <c r="P38" s="90"/>
      <c r="Q38" s="90"/>
      <c r="R38" s="90"/>
      <c r="S38" s="90"/>
      <c r="T38" s="9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30" customHeight="1" spans="1:16384">
      <c r="A39" s="78"/>
      <c r="B39" s="78"/>
      <c r="C39" s="78" t="s">
        <v>71</v>
      </c>
      <c r="D39" s="78"/>
      <c r="E39" s="78"/>
      <c r="F39" s="79">
        <v>0</v>
      </c>
      <c r="G39" s="80"/>
      <c r="H39" s="82"/>
      <c r="I39" s="91"/>
      <c r="J39" s="91"/>
      <c r="K39" s="91"/>
      <c r="L39" s="92"/>
      <c r="M39" s="78" t="s">
        <v>72</v>
      </c>
      <c r="N39" s="100" t="s">
        <v>80</v>
      </c>
      <c r="O39" s="101"/>
      <c r="P39" s="101"/>
      <c r="Q39" s="101"/>
      <c r="R39" s="101"/>
      <c r="S39" s="101"/>
      <c r="T39" s="10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83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7:B37"/>
    <mergeCell ref="C38:E38"/>
    <mergeCell ref="F38:G38"/>
    <mergeCell ref="N38:T38"/>
    <mergeCell ref="C39:E39"/>
    <mergeCell ref="F39:G39"/>
    <mergeCell ref="N39:T39"/>
    <mergeCell ref="A5:A7"/>
    <mergeCell ref="A11:A12"/>
    <mergeCell ref="S5:S7"/>
    <mergeCell ref="T5:T7"/>
    <mergeCell ref="A38:B39"/>
    <mergeCell ref="H38:L3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opLeftCell="A28" workbookViewId="0">
      <selection activeCell="E2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6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20">
        <v>1</v>
      </c>
      <c r="B8" s="21">
        <v>43670</v>
      </c>
      <c r="C8" s="25"/>
      <c r="D8" s="22">
        <v>20000</v>
      </c>
      <c r="E8" s="23" t="s">
        <v>52</v>
      </c>
      <c r="F8" s="24">
        <v>175202745165</v>
      </c>
      <c r="G8" s="25"/>
      <c r="H8" s="26"/>
      <c r="I8" s="25"/>
      <c r="J8" s="30"/>
      <c r="K8" s="39"/>
      <c r="L8" s="25"/>
      <c r="M8" s="45"/>
      <c r="N8" s="50"/>
      <c r="O8" s="8"/>
      <c r="P8" s="49" t="s">
        <v>53</v>
      </c>
      <c r="Q8" s="8"/>
      <c r="R8" s="8"/>
      <c r="S8" s="63">
        <v>20000</v>
      </c>
      <c r="T8" s="39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20">
        <v>2</v>
      </c>
      <c r="B9" s="21">
        <v>43679</v>
      </c>
      <c r="C9" s="27"/>
      <c r="D9" s="22">
        <v>20000</v>
      </c>
      <c r="E9" s="23" t="s">
        <v>54</v>
      </c>
      <c r="F9" s="24">
        <v>1.02050102100041e+18</v>
      </c>
      <c r="G9" s="28"/>
      <c r="H9" s="26"/>
      <c r="I9" s="25"/>
      <c r="J9" s="30"/>
      <c r="K9" s="39"/>
      <c r="L9" s="25"/>
      <c r="M9" s="45"/>
      <c r="N9" s="50"/>
      <c r="O9" s="8"/>
      <c r="P9" s="49" t="s">
        <v>53</v>
      </c>
      <c r="Q9" s="8"/>
      <c r="R9" s="8"/>
      <c r="S9" s="63">
        <v>20000</v>
      </c>
      <c r="T9" s="3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43696</v>
      </c>
      <c r="C10" s="27"/>
      <c r="D10" s="22">
        <v>40000</v>
      </c>
      <c r="E10" s="23" t="s">
        <v>54</v>
      </c>
      <c r="F10" s="24">
        <v>1.02050102100041e+18</v>
      </c>
      <c r="G10" s="28"/>
      <c r="H10" s="26"/>
      <c r="I10" s="25"/>
      <c r="J10" s="30"/>
      <c r="K10" s="39"/>
      <c r="L10" s="25"/>
      <c r="M10" s="45"/>
      <c r="N10" s="51"/>
      <c r="O10" s="52"/>
      <c r="P10" s="49" t="s">
        <v>53</v>
      </c>
      <c r="Q10" s="8"/>
      <c r="R10" s="8"/>
      <c r="S10" s="63">
        <v>40000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9">
        <v>4</v>
      </c>
      <c r="B11" s="21">
        <v>43698</v>
      </c>
      <c r="C11" s="27"/>
      <c r="D11" s="22">
        <v>40000</v>
      </c>
      <c r="E11" s="23" t="s">
        <v>54</v>
      </c>
      <c r="F11" s="24">
        <v>1.02050102100041e+18</v>
      </c>
      <c r="G11" s="30"/>
      <c r="H11" s="26"/>
      <c r="I11" s="25"/>
      <c r="J11" s="30"/>
      <c r="K11" s="39"/>
      <c r="L11" s="25"/>
      <c r="M11" s="45"/>
      <c r="N11" s="51"/>
      <c r="O11" s="52"/>
      <c r="P11" s="49" t="s">
        <v>53</v>
      </c>
      <c r="Q11" s="8"/>
      <c r="R11" s="8"/>
      <c r="S11" s="63">
        <v>40000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1"/>
      <c r="B12" s="21">
        <v>43698</v>
      </c>
      <c r="C12" s="27"/>
      <c r="D12" s="22">
        <v>20000</v>
      </c>
      <c r="E12" s="23" t="s">
        <v>54</v>
      </c>
      <c r="F12" s="24">
        <v>1.02050102100041e+18</v>
      </c>
      <c r="G12" s="30"/>
      <c r="H12" s="26"/>
      <c r="I12" s="25"/>
      <c r="J12" s="30"/>
      <c r="K12" s="39"/>
      <c r="L12" s="25"/>
      <c r="M12" s="45"/>
      <c r="N12" s="51"/>
      <c r="O12" s="52"/>
      <c r="P12" s="49" t="s">
        <v>55</v>
      </c>
      <c r="Q12" s="8">
        <v>59250</v>
      </c>
      <c r="R12" s="8"/>
      <c r="S12" s="63">
        <v>20000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0">
        <v>5</v>
      </c>
      <c r="B13" s="21">
        <v>43699</v>
      </c>
      <c r="C13" s="27"/>
      <c r="D13" s="22">
        <v>39250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55</v>
      </c>
      <c r="Q13" s="8">
        <v>59250</v>
      </c>
      <c r="R13" s="8"/>
      <c r="S13" s="63">
        <v>39250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0">
        <v>6</v>
      </c>
      <c r="B14" s="21">
        <v>43700</v>
      </c>
      <c r="C14" s="27"/>
      <c r="D14" s="22">
        <v>80000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0"/>
      <c r="O14" s="8"/>
      <c r="P14" s="53" t="s">
        <v>56</v>
      </c>
      <c r="Q14" s="8">
        <v>1262500</v>
      </c>
      <c r="R14" s="8"/>
      <c r="S14" s="63">
        <v>80000</v>
      </c>
      <c r="T14" s="6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43705</v>
      </c>
      <c r="C15" s="25"/>
      <c r="D15" s="32">
        <v>30000</v>
      </c>
      <c r="E15" s="33" t="s">
        <v>54</v>
      </c>
      <c r="F15" s="34">
        <v>1.02050102100041e+18</v>
      </c>
      <c r="G15" s="30"/>
      <c r="H15" s="26"/>
      <c r="I15" s="25"/>
      <c r="J15" s="30"/>
      <c r="K15" s="39"/>
      <c r="L15" s="25"/>
      <c r="M15" s="45"/>
      <c r="N15" s="50"/>
      <c r="O15" s="8"/>
      <c r="P15" s="49" t="s">
        <v>53</v>
      </c>
      <c r="Q15" s="8"/>
      <c r="R15" s="8"/>
      <c r="S15" s="63">
        <v>30000</v>
      </c>
      <c r="T15" s="6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43717</v>
      </c>
      <c r="C16" s="35"/>
      <c r="D16" s="32">
        <v>40000</v>
      </c>
      <c r="E16" s="33" t="s">
        <v>54</v>
      </c>
      <c r="F16" s="34">
        <v>1.02050102100041e+18</v>
      </c>
      <c r="G16" s="28"/>
      <c r="H16" s="36"/>
      <c r="I16" s="25"/>
      <c r="J16" s="25"/>
      <c r="K16" s="25"/>
      <c r="L16" s="25"/>
      <c r="M16" s="45"/>
      <c r="N16" s="25"/>
      <c r="O16" s="45"/>
      <c r="P16" s="49" t="s">
        <v>53</v>
      </c>
      <c r="Q16" s="45"/>
      <c r="R16" s="66"/>
      <c r="S16" s="63">
        <v>40000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43724</v>
      </c>
      <c r="C17" s="35"/>
      <c r="D17" s="32">
        <v>20000</v>
      </c>
      <c r="E17" s="33" t="s">
        <v>54</v>
      </c>
      <c r="F17" s="34">
        <v>1.02050102100041e+18</v>
      </c>
      <c r="G17" s="37"/>
      <c r="H17" s="36"/>
      <c r="I17" s="25"/>
      <c r="J17" s="25"/>
      <c r="K17" s="25"/>
      <c r="L17" s="25"/>
      <c r="M17" s="45"/>
      <c r="N17" s="25"/>
      <c r="O17" s="45"/>
      <c r="P17" s="49" t="s">
        <v>53</v>
      </c>
      <c r="Q17" s="45"/>
      <c r="R17" s="66"/>
      <c r="S17" s="63">
        <v>20000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38">
        <v>43728</v>
      </c>
      <c r="C18" s="35"/>
      <c r="D18" s="32">
        <v>40000</v>
      </c>
      <c r="E18" s="33" t="s">
        <v>54</v>
      </c>
      <c r="F18" s="34">
        <v>1.02050102100041e+18</v>
      </c>
      <c r="G18" s="37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38">
        <v>43731</v>
      </c>
      <c r="C19" s="35"/>
      <c r="D19" s="32">
        <v>40000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40000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7" customHeight="1" spans="1:16384">
      <c r="A20" s="20">
        <v>12</v>
      </c>
      <c r="B20" s="38">
        <v>43734</v>
      </c>
      <c r="C20" s="35"/>
      <c r="D20" s="32">
        <v>139894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57</v>
      </c>
      <c r="Q20" s="8">
        <v>470000</v>
      </c>
      <c r="R20" s="66"/>
      <c r="S20" s="63">
        <v>139894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43746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8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5" customHeight="1" spans="1:16384">
      <c r="A22" s="20">
        <v>14</v>
      </c>
      <c r="B22" s="38">
        <v>43752</v>
      </c>
      <c r="C22" s="35"/>
      <c r="D22" s="32">
        <v>50100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58</v>
      </c>
      <c r="Q22" s="8"/>
      <c r="R22" s="66"/>
      <c r="S22" s="63">
        <v>50100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4" customHeight="1" spans="1:16384">
      <c r="A23" s="20">
        <v>15</v>
      </c>
      <c r="B23" s="38">
        <v>43754</v>
      </c>
      <c r="C23" s="35"/>
      <c r="D23" s="32">
        <v>500000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59</v>
      </c>
      <c r="Q23" s="8">
        <v>6800000</v>
      </c>
      <c r="R23" s="66"/>
      <c r="S23" s="63">
        <v>500000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8" customHeight="1" spans="1:16384">
      <c r="A24" s="20">
        <v>16</v>
      </c>
      <c r="B24" s="38">
        <v>43761</v>
      </c>
      <c r="C24" s="35"/>
      <c r="D24" s="32">
        <v>40000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53</v>
      </c>
      <c r="Q24" s="8"/>
      <c r="R24" s="66"/>
      <c r="S24" s="63">
        <v>40000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6" customHeight="1" spans="1:16384">
      <c r="A25" s="20">
        <v>17</v>
      </c>
      <c r="B25" s="38">
        <v>43763</v>
      </c>
      <c r="C25" s="35"/>
      <c r="D25" s="32">
        <v>34973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57</v>
      </c>
      <c r="Q25" s="8">
        <v>470000</v>
      </c>
      <c r="R25" s="66"/>
      <c r="S25" s="63">
        <v>34973</v>
      </c>
      <c r="T25" s="6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7" customHeight="1" spans="1:16384">
      <c r="A26" s="20">
        <v>18</v>
      </c>
      <c r="B26" s="38">
        <v>43774</v>
      </c>
      <c r="C26" s="35"/>
      <c r="D26" s="32">
        <v>30000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60</v>
      </c>
      <c r="Q26" s="8" t="s">
        <v>61</v>
      </c>
      <c r="R26" s="66"/>
      <c r="S26" s="63">
        <v>30000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7" customHeight="1" spans="1:16384">
      <c r="A27" s="20">
        <v>19</v>
      </c>
      <c r="B27" s="38">
        <v>43777</v>
      </c>
      <c r="C27" s="35"/>
      <c r="D27" s="32">
        <v>40000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62</v>
      </c>
      <c r="Q27" s="8"/>
      <c r="R27" s="66"/>
      <c r="S27" s="63">
        <v>40000</v>
      </c>
      <c r="T27" s="6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43782</v>
      </c>
      <c r="C28" s="35"/>
      <c r="D28" s="32">
        <v>40000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62</v>
      </c>
      <c r="Q28" s="8"/>
      <c r="R28" s="66"/>
      <c r="S28" s="63">
        <v>40000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43784</v>
      </c>
      <c r="C29" s="35"/>
      <c r="D29" s="32">
        <v>50000</v>
      </c>
      <c r="E29" s="33" t="s">
        <v>63</v>
      </c>
      <c r="F29" s="34">
        <v>5206843231310000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64</v>
      </c>
      <c r="Q29" s="8">
        <v>470000</v>
      </c>
      <c r="R29" s="66"/>
      <c r="S29" s="63">
        <v>50000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43787</v>
      </c>
      <c r="C30" s="35"/>
      <c r="D30" s="32">
        <v>40000</v>
      </c>
      <c r="E30" s="33" t="s">
        <v>63</v>
      </c>
      <c r="F30" s="34">
        <v>5206843231310000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43816</v>
      </c>
      <c r="C31" s="35"/>
      <c r="D31" s="32">
        <v>3500</v>
      </c>
      <c r="E31" s="33" t="s">
        <v>63</v>
      </c>
      <c r="F31" s="34">
        <v>5206843231310000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60</v>
      </c>
      <c r="Q31" s="8" t="s">
        <v>61</v>
      </c>
      <c r="R31" s="66"/>
      <c r="S31" s="63">
        <v>3500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43851</v>
      </c>
      <c r="C32" s="35"/>
      <c r="D32" s="32">
        <v>3000000</v>
      </c>
      <c r="E32" s="39" t="s">
        <v>74</v>
      </c>
      <c r="F32" s="39"/>
      <c r="G32" s="37"/>
      <c r="H32" s="36"/>
      <c r="I32" s="25"/>
      <c r="J32" s="25"/>
      <c r="K32" s="25"/>
      <c r="L32" s="25"/>
      <c r="M32" s="45"/>
      <c r="N32" s="25"/>
      <c r="O32" s="45"/>
      <c r="P32" s="49"/>
      <c r="Q32" s="8"/>
      <c r="R32" s="66"/>
      <c r="S32" s="63"/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2" customHeight="1" spans="1:16384">
      <c r="A33" s="20"/>
      <c r="B33" s="38"/>
      <c r="C33" s="35"/>
      <c r="D33" s="32">
        <v>-210000</v>
      </c>
      <c r="E33" s="40" t="s">
        <v>75</v>
      </c>
      <c r="F33" s="34" t="s">
        <v>76</v>
      </c>
      <c r="G33" s="37"/>
      <c r="H33" s="36"/>
      <c r="I33" s="25"/>
      <c r="J33" s="25"/>
      <c r="K33" s="25"/>
      <c r="L33" s="25"/>
      <c r="M33" s="45"/>
      <c r="N33" s="25"/>
      <c r="O33" s="45"/>
      <c r="P33" s="49"/>
      <c r="Q33" s="8"/>
      <c r="R33" s="66"/>
      <c r="S33" s="63"/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45" customHeight="1" spans="1:16384">
      <c r="A34" s="20"/>
      <c r="B34" s="38"/>
      <c r="C34" s="35"/>
      <c r="D34" s="32"/>
      <c r="E34" s="40"/>
      <c r="F34" s="34"/>
      <c r="G34" s="37"/>
      <c r="H34" s="36"/>
      <c r="I34" s="25"/>
      <c r="J34" s="25"/>
      <c r="K34" s="25"/>
      <c r="L34" s="25"/>
      <c r="M34" s="45"/>
      <c r="N34" s="25"/>
      <c r="O34" s="45"/>
      <c r="P34" s="49" t="s">
        <v>77</v>
      </c>
      <c r="Q34" s="8"/>
      <c r="R34" s="66"/>
      <c r="S34" s="63">
        <v>790000</v>
      </c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45" customHeight="1" spans="1:16384">
      <c r="A35" s="20"/>
      <c r="B35" s="38"/>
      <c r="C35" s="35"/>
      <c r="D35" s="32"/>
      <c r="E35" s="40"/>
      <c r="F35" s="34"/>
      <c r="G35" s="37"/>
      <c r="H35" s="36"/>
      <c r="I35" s="25"/>
      <c r="J35" s="25"/>
      <c r="K35" s="25"/>
      <c r="L35" s="25"/>
      <c r="M35" s="45"/>
      <c r="N35" s="25"/>
      <c r="O35" s="45"/>
      <c r="P35" s="49" t="s">
        <v>81</v>
      </c>
      <c r="Q35" s="8">
        <v>6800000</v>
      </c>
      <c r="R35" s="66"/>
      <c r="S35" s="63">
        <v>600000</v>
      </c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33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79</v>
      </c>
      <c r="Q36" s="8">
        <v>6486000</v>
      </c>
      <c r="R36" s="66"/>
      <c r="S36" s="63">
        <v>1400000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67">
        <v>25</v>
      </c>
      <c r="B37" s="68">
        <v>43895</v>
      </c>
      <c r="C37" s="105"/>
      <c r="D37" s="70">
        <v>1900000</v>
      </c>
      <c r="E37" s="104" t="s">
        <v>82</v>
      </c>
      <c r="F37" s="72"/>
      <c r="G37" s="73"/>
      <c r="H37" s="74"/>
      <c r="I37" s="84"/>
      <c r="J37" s="84"/>
      <c r="K37" s="84"/>
      <c r="L37" s="84"/>
      <c r="M37" s="85"/>
      <c r="N37" s="84"/>
      <c r="O37" s="85"/>
      <c r="P37" s="86" t="s">
        <v>81</v>
      </c>
      <c r="Q37" s="95">
        <v>6800000</v>
      </c>
      <c r="R37" s="102"/>
      <c r="S37" s="96">
        <v>1900000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30" customHeight="1" spans="1:16384">
      <c r="A38" s="5" t="s">
        <v>65</v>
      </c>
      <c r="B38" s="5"/>
      <c r="C38" s="75">
        <f>SUM(C8:C36)</f>
        <v>0</v>
      </c>
      <c r="D38" s="76">
        <f>SUM(D8:D37)</f>
        <v>6127717</v>
      </c>
      <c r="E38" s="77"/>
      <c r="F38" s="77"/>
      <c r="G38" s="77"/>
      <c r="H38" s="75" t="s">
        <v>66</v>
      </c>
      <c r="I38" s="50">
        <f t="shared" ref="I38:L38" si="0">SUM(I8:I36)</f>
        <v>0</v>
      </c>
      <c r="J38" s="77"/>
      <c r="K38" s="50">
        <f t="shared" si="0"/>
        <v>0</v>
      </c>
      <c r="L38" s="50">
        <f t="shared" si="0"/>
        <v>0</v>
      </c>
      <c r="M38" s="75" t="s">
        <v>66</v>
      </c>
      <c r="N38" s="50">
        <f>SUM(N8:N36)</f>
        <v>0</v>
      </c>
      <c r="O38" s="75" t="s">
        <v>66</v>
      </c>
      <c r="P38" s="75" t="s">
        <v>66</v>
      </c>
      <c r="Q38" s="75"/>
      <c r="R38" s="75"/>
      <c r="S38" s="50">
        <f>SUM(S8:S37)</f>
        <v>6127717</v>
      </c>
      <c r="T38" s="97">
        <f>D38+C38-S38-I38-K38-L38-N38</f>
        <v>0</v>
      </c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30" customHeight="1" spans="1:16384">
      <c r="A39" s="78" t="s">
        <v>67</v>
      </c>
      <c r="B39" s="78"/>
      <c r="C39" s="78" t="s">
        <v>68</v>
      </c>
      <c r="D39" s="78"/>
      <c r="E39" s="78"/>
      <c r="F39" s="79">
        <f>N39-F40</f>
        <v>1900000</v>
      </c>
      <c r="G39" s="80"/>
      <c r="H39" s="81" t="s">
        <v>69</v>
      </c>
      <c r="I39" s="87"/>
      <c r="J39" s="87"/>
      <c r="K39" s="87"/>
      <c r="L39" s="88"/>
      <c r="M39" s="78" t="s">
        <v>70</v>
      </c>
      <c r="N39" s="89">
        <v>1900000</v>
      </c>
      <c r="O39" s="90"/>
      <c r="P39" s="90"/>
      <c r="Q39" s="90"/>
      <c r="R39" s="90"/>
      <c r="S39" s="90"/>
      <c r="T39" s="98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30" customHeight="1" spans="1:16384">
      <c r="A40" s="78"/>
      <c r="B40" s="78"/>
      <c r="C40" s="78" t="s">
        <v>71</v>
      </c>
      <c r="D40" s="78"/>
      <c r="E40" s="78"/>
      <c r="F40" s="79">
        <v>0</v>
      </c>
      <c r="G40" s="80"/>
      <c r="H40" s="82"/>
      <c r="I40" s="91"/>
      <c r="J40" s="91"/>
      <c r="K40" s="91"/>
      <c r="L40" s="92"/>
      <c r="M40" s="78" t="s">
        <v>72</v>
      </c>
      <c r="N40" s="100" t="s">
        <v>83</v>
      </c>
      <c r="O40" s="101"/>
      <c r="P40" s="101"/>
      <c r="Q40" s="101"/>
      <c r="R40" s="101"/>
      <c r="S40" s="101"/>
      <c r="T40" s="10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2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spans="2:16384">
      <c r="B46" s="83"/>
      <c r="E46" s="3"/>
      <c r="F46" s="3"/>
      <c r="G46" s="3"/>
      <c r="I46" s="3"/>
      <c r="J46" s="3"/>
      <c r="L46" s="3"/>
      <c r="S46" s="3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8:B38"/>
    <mergeCell ref="C39:E39"/>
    <mergeCell ref="F39:G39"/>
    <mergeCell ref="N39:T39"/>
    <mergeCell ref="C40:E40"/>
    <mergeCell ref="F40:G40"/>
    <mergeCell ref="N40:T40"/>
    <mergeCell ref="A5:A7"/>
    <mergeCell ref="A11:A12"/>
    <mergeCell ref="S5:S7"/>
    <mergeCell ref="T5:T7"/>
    <mergeCell ref="A39:B40"/>
    <mergeCell ref="H39:L4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zoomScale="80" zoomScaleNormal="80" topLeftCell="A42" workbookViewId="0">
      <selection activeCell="A4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21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67">
        <v>35</v>
      </c>
      <c r="B47" s="68">
        <v>43945</v>
      </c>
      <c r="C47" s="69">
        <v>12857600</v>
      </c>
      <c r="D47" s="70"/>
      <c r="E47" s="71" t="s">
        <v>93</v>
      </c>
      <c r="F47" s="72" t="s">
        <v>94</v>
      </c>
      <c r="G47" s="73"/>
      <c r="H47" s="74"/>
      <c r="I47" s="84"/>
      <c r="J47" s="84"/>
      <c r="K47" s="84"/>
      <c r="L47" s="84"/>
      <c r="M47" s="85" t="s">
        <v>95</v>
      </c>
      <c r="N47" s="84"/>
      <c r="O47" s="85"/>
      <c r="P47" s="86" t="s">
        <v>81</v>
      </c>
      <c r="Q47" s="95"/>
      <c r="R47" s="102"/>
      <c r="S47" s="96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67"/>
      <c r="B48" s="68"/>
      <c r="C48" s="69"/>
      <c r="D48" s="70"/>
      <c r="E48" s="71"/>
      <c r="F48" s="72"/>
      <c r="G48" s="73"/>
      <c r="H48" s="74"/>
      <c r="I48" s="84"/>
      <c r="J48" s="84"/>
      <c r="K48" s="84"/>
      <c r="L48" s="84"/>
      <c r="M48" s="85"/>
      <c r="N48" s="84"/>
      <c r="O48" s="85"/>
      <c r="P48" s="86" t="s">
        <v>91</v>
      </c>
      <c r="Q48" s="95"/>
      <c r="R48" s="102"/>
      <c r="S48" s="96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67"/>
      <c r="B49" s="68"/>
      <c r="C49" s="69"/>
      <c r="D49" s="70"/>
      <c r="E49" s="71"/>
      <c r="F49" s="72"/>
      <c r="G49" s="73"/>
      <c r="H49" s="74"/>
      <c r="I49" s="84"/>
      <c r="J49" s="84"/>
      <c r="K49" s="84"/>
      <c r="L49" s="84"/>
      <c r="M49" s="85"/>
      <c r="N49" s="84"/>
      <c r="O49" s="85"/>
      <c r="P49" s="86" t="s">
        <v>96</v>
      </c>
      <c r="Q49" s="95"/>
      <c r="R49" s="102"/>
      <c r="S49" s="96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67"/>
      <c r="B50" s="68"/>
      <c r="C50" s="69"/>
      <c r="D50" s="70"/>
      <c r="E50" s="71"/>
      <c r="F50" s="72"/>
      <c r="G50" s="73"/>
      <c r="H50" s="74"/>
      <c r="I50" s="84"/>
      <c r="J50" s="84"/>
      <c r="K50" s="84"/>
      <c r="L50" s="84"/>
      <c r="M50" s="85"/>
      <c r="N50" s="84"/>
      <c r="O50" s="85"/>
      <c r="P50" s="86" t="s">
        <v>97</v>
      </c>
      <c r="Q50" s="95"/>
      <c r="R50" s="102"/>
      <c r="S50" s="96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67"/>
      <c r="B51" s="68"/>
      <c r="C51" s="69"/>
      <c r="D51" s="70"/>
      <c r="E51" s="71"/>
      <c r="F51" s="72"/>
      <c r="G51" s="73"/>
      <c r="H51" s="74"/>
      <c r="I51" s="84"/>
      <c r="J51" s="84"/>
      <c r="K51" s="84"/>
      <c r="L51" s="84"/>
      <c r="M51" s="85"/>
      <c r="N51" s="84"/>
      <c r="O51" s="85"/>
      <c r="P51" s="86" t="s">
        <v>98</v>
      </c>
      <c r="Q51" s="95"/>
      <c r="R51" s="102"/>
      <c r="S51" s="96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67"/>
      <c r="B52" s="68"/>
      <c r="C52" s="69"/>
      <c r="D52" s="70"/>
      <c r="E52" s="71"/>
      <c r="F52" s="72"/>
      <c r="G52" s="73"/>
      <c r="H52" s="74"/>
      <c r="I52" s="84"/>
      <c r="J52" s="84"/>
      <c r="K52" s="84"/>
      <c r="L52" s="84"/>
      <c r="M52" s="85"/>
      <c r="N52" s="84"/>
      <c r="O52" s="85"/>
      <c r="P52" s="86" t="s">
        <v>99</v>
      </c>
      <c r="Q52" s="95"/>
      <c r="R52" s="102"/>
      <c r="S52" s="96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67"/>
      <c r="B53" s="68"/>
      <c r="C53" s="69"/>
      <c r="D53" s="70"/>
      <c r="E53" s="71"/>
      <c r="F53" s="72"/>
      <c r="G53" s="73"/>
      <c r="H53" s="74"/>
      <c r="I53" s="84"/>
      <c r="J53" s="84"/>
      <c r="K53" s="84"/>
      <c r="L53" s="84"/>
      <c r="M53" s="85"/>
      <c r="N53" s="84"/>
      <c r="O53" s="85"/>
      <c r="P53" s="86" t="s">
        <v>100</v>
      </c>
      <c r="Q53" s="95"/>
      <c r="R53" s="102"/>
      <c r="S53" s="96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67"/>
      <c r="B54" s="68"/>
      <c r="C54" s="69"/>
      <c r="D54" s="70"/>
      <c r="E54" s="71"/>
      <c r="F54" s="72"/>
      <c r="G54" s="73"/>
      <c r="H54" s="74"/>
      <c r="I54" s="84"/>
      <c r="J54" s="84"/>
      <c r="K54" s="84"/>
      <c r="L54" s="84"/>
      <c r="M54" s="85"/>
      <c r="N54" s="84"/>
      <c r="O54" s="85"/>
      <c r="P54" s="86" t="s">
        <v>101</v>
      </c>
      <c r="Q54" s="95"/>
      <c r="R54" s="102"/>
      <c r="S54" s="96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67"/>
      <c r="B55" s="68"/>
      <c r="C55" s="69"/>
      <c r="D55" s="70"/>
      <c r="E55" s="71"/>
      <c r="F55" s="72"/>
      <c r="G55" s="73"/>
      <c r="H55" s="74"/>
      <c r="I55" s="84"/>
      <c r="J55" s="84"/>
      <c r="K55" s="84"/>
      <c r="L55" s="84"/>
      <c r="M55" s="85"/>
      <c r="N55" s="84"/>
      <c r="O55" s="85"/>
      <c r="P55" s="86"/>
      <c r="Q55" s="95"/>
      <c r="R55" s="102"/>
      <c r="S55" s="96"/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30" customHeight="1" spans="1:16384">
      <c r="A56" s="5" t="s">
        <v>65</v>
      </c>
      <c r="B56" s="5"/>
      <c r="C56" s="75">
        <f>SUM(C8:C54)</f>
        <v>12857600</v>
      </c>
      <c r="D56" s="76">
        <f>SUM(D8:D46)</f>
        <v>6958055</v>
      </c>
      <c r="E56" s="77"/>
      <c r="F56" s="77"/>
      <c r="G56" s="77"/>
      <c r="H56" s="75" t="s">
        <v>66</v>
      </c>
      <c r="I56" s="50">
        <f t="shared" ref="I56:L56" si="0">SUM(I10:I38)</f>
        <v>0</v>
      </c>
      <c r="J56" s="77"/>
      <c r="K56" s="50">
        <f t="shared" si="0"/>
        <v>0</v>
      </c>
      <c r="L56" s="50">
        <f t="shared" si="0"/>
        <v>0</v>
      </c>
      <c r="M56" s="75" t="s">
        <v>66</v>
      </c>
      <c r="N56" s="50">
        <f>SUM(N10:N38)</f>
        <v>0</v>
      </c>
      <c r="O56" s="75" t="s">
        <v>66</v>
      </c>
      <c r="P56" s="75" t="s">
        <v>66</v>
      </c>
      <c r="Q56" s="75"/>
      <c r="R56" s="75"/>
      <c r="S56" s="50">
        <f>SUM(S8:S54)</f>
        <v>19315573</v>
      </c>
      <c r="T56" s="97">
        <f>D56+C56-S56-I56-K56-L56-N56</f>
        <v>500082</v>
      </c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30" customHeight="1" spans="1:16384">
      <c r="A57" s="78" t="s">
        <v>67</v>
      </c>
      <c r="B57" s="78"/>
      <c r="C57" s="78" t="s">
        <v>68</v>
      </c>
      <c r="D57" s="78"/>
      <c r="E57" s="78"/>
      <c r="F57" s="79">
        <f>N57-F58</f>
        <v>12357518</v>
      </c>
      <c r="G57" s="80"/>
      <c r="H57" s="81" t="s">
        <v>69</v>
      </c>
      <c r="I57" s="87"/>
      <c r="J57" s="87"/>
      <c r="K57" s="87"/>
      <c r="L57" s="88"/>
      <c r="M57" s="78" t="s">
        <v>70</v>
      </c>
      <c r="N57" s="89">
        <v>12357518</v>
      </c>
      <c r="O57" s="90"/>
      <c r="P57" s="90"/>
      <c r="Q57" s="90"/>
      <c r="R57" s="90"/>
      <c r="S57" s="90"/>
      <c r="T57" s="98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30" customHeight="1" spans="1:16384">
      <c r="A58" s="78"/>
      <c r="B58" s="78"/>
      <c r="C58" s="78" t="s">
        <v>71</v>
      </c>
      <c r="D58" s="78"/>
      <c r="E58" s="78"/>
      <c r="F58" s="79">
        <v>0</v>
      </c>
      <c r="G58" s="80"/>
      <c r="H58" s="82"/>
      <c r="I58" s="91"/>
      <c r="J58" s="91"/>
      <c r="K58" s="91"/>
      <c r="L58" s="92"/>
      <c r="M58" s="78" t="s">
        <v>72</v>
      </c>
      <c r="N58" s="100" t="s">
        <v>102</v>
      </c>
      <c r="O58" s="101"/>
      <c r="P58" s="101"/>
      <c r="Q58" s="101"/>
      <c r="R58" s="101"/>
      <c r="S58" s="101"/>
      <c r="T58" s="103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2:16384">
      <c r="B59" s="2"/>
      <c r="E59" s="3"/>
      <c r="F59" s="3"/>
      <c r="G59" s="3"/>
      <c r="I59" s="3"/>
      <c r="J59" s="3"/>
      <c r="L59" s="3"/>
      <c r="S59" s="3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spans="2:16384">
      <c r="B60" s="2"/>
      <c r="E60" s="3"/>
      <c r="F60" s="3"/>
      <c r="G60" s="3"/>
      <c r="I60" s="3"/>
      <c r="J60" s="3"/>
      <c r="L60" s="3"/>
      <c r="S60" s="3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spans="2:16384">
      <c r="B61" s="2"/>
      <c r="E61" s="3"/>
      <c r="F61" s="3"/>
      <c r="G61" s="3"/>
      <c r="I61" s="3"/>
      <c r="J61" s="3"/>
      <c r="L61" s="3"/>
      <c r="S61" s="3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spans="2:16384">
      <c r="B62" s="2"/>
      <c r="E62" s="3"/>
      <c r="F62" s="3"/>
      <c r="G62" s="3"/>
      <c r="I62" s="3"/>
      <c r="J62" s="3"/>
      <c r="L62" s="3"/>
      <c r="S62" s="3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spans="2:16384">
      <c r="B63" s="2"/>
      <c r="E63" s="3"/>
      <c r="F63" s="3"/>
      <c r="G63" s="3"/>
      <c r="I63" s="3"/>
      <c r="J63" s="3"/>
      <c r="L63" s="3"/>
      <c r="S63" s="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83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56:B56"/>
    <mergeCell ref="C57:E57"/>
    <mergeCell ref="F57:G57"/>
    <mergeCell ref="N57:T57"/>
    <mergeCell ref="C58:E58"/>
    <mergeCell ref="F58:G58"/>
    <mergeCell ref="N58:T58"/>
    <mergeCell ref="A5:A7"/>
    <mergeCell ref="A13:A14"/>
    <mergeCell ref="S5:S7"/>
    <mergeCell ref="T5:T7"/>
    <mergeCell ref="A57:B58"/>
    <mergeCell ref="H57:L5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topLeftCell="A46" workbookViewId="0">
      <selection activeCell="A4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67">
        <v>36</v>
      </c>
      <c r="B55" s="68">
        <v>44029</v>
      </c>
      <c r="C55" s="69"/>
      <c r="D55" s="70">
        <v>14070</v>
      </c>
      <c r="E55" s="71" t="s">
        <v>82</v>
      </c>
      <c r="F55" s="72"/>
      <c r="G55" s="73"/>
      <c r="H55" s="74"/>
      <c r="I55" s="84"/>
      <c r="J55" s="84"/>
      <c r="K55" s="84"/>
      <c r="L55" s="84"/>
      <c r="M55" s="85"/>
      <c r="N55" s="84"/>
      <c r="O55" s="85"/>
      <c r="P55" s="86" t="s">
        <v>104</v>
      </c>
      <c r="Q55" s="95"/>
      <c r="R55" s="102"/>
      <c r="S55" s="96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30" customHeight="1" spans="1:16384">
      <c r="A56" s="5" t="s">
        <v>65</v>
      </c>
      <c r="B56" s="5"/>
      <c r="C56" s="75">
        <f>SUM(C8:C55)</f>
        <v>12857600</v>
      </c>
      <c r="D56" s="76">
        <f>SUM(D8:D55)</f>
        <v>6972125</v>
      </c>
      <c r="E56" s="77"/>
      <c r="F56" s="77"/>
      <c r="G56" s="77"/>
      <c r="H56" s="75" t="s">
        <v>66</v>
      </c>
      <c r="I56" s="50">
        <f t="shared" ref="I56:L56" si="0">SUM(I10:I38)</f>
        <v>0</v>
      </c>
      <c r="J56" s="77"/>
      <c r="K56" s="50">
        <f t="shared" si="0"/>
        <v>0</v>
      </c>
      <c r="L56" s="50">
        <f t="shared" si="0"/>
        <v>0</v>
      </c>
      <c r="M56" s="75" t="s">
        <v>66</v>
      </c>
      <c r="N56" s="50">
        <f>SUM(N10:N38)</f>
        <v>0</v>
      </c>
      <c r="O56" s="75" t="s">
        <v>66</v>
      </c>
      <c r="P56" s="75" t="s">
        <v>66</v>
      </c>
      <c r="Q56" s="75"/>
      <c r="R56" s="75"/>
      <c r="S56" s="50">
        <f>SUM(S8:S55)</f>
        <v>19329643</v>
      </c>
      <c r="T56" s="97">
        <f>D56+C56-S56-I56-K56-L56-N56</f>
        <v>500082</v>
      </c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30" customHeight="1" spans="1:16384">
      <c r="A57" s="78" t="s">
        <v>67</v>
      </c>
      <c r="B57" s="78"/>
      <c r="C57" s="78" t="s">
        <v>68</v>
      </c>
      <c r="D57" s="78"/>
      <c r="E57" s="78"/>
      <c r="F57" s="79">
        <f>N57-F58</f>
        <v>14070</v>
      </c>
      <c r="G57" s="80"/>
      <c r="H57" s="81" t="s">
        <v>69</v>
      </c>
      <c r="I57" s="87"/>
      <c r="J57" s="87"/>
      <c r="K57" s="87"/>
      <c r="L57" s="88"/>
      <c r="M57" s="78" t="s">
        <v>70</v>
      </c>
      <c r="N57" s="89">
        <v>14070</v>
      </c>
      <c r="O57" s="90"/>
      <c r="P57" s="90"/>
      <c r="Q57" s="90"/>
      <c r="R57" s="90"/>
      <c r="S57" s="90"/>
      <c r="T57" s="98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30" customHeight="1" spans="1:16384">
      <c r="A58" s="78"/>
      <c r="B58" s="78"/>
      <c r="C58" s="78" t="s">
        <v>71</v>
      </c>
      <c r="D58" s="78"/>
      <c r="E58" s="78"/>
      <c r="F58" s="79">
        <v>0</v>
      </c>
      <c r="G58" s="80"/>
      <c r="H58" s="82"/>
      <c r="I58" s="91"/>
      <c r="J58" s="91"/>
      <c r="K58" s="91"/>
      <c r="L58" s="92"/>
      <c r="M58" s="78" t="s">
        <v>72</v>
      </c>
      <c r="N58" s="100" t="s">
        <v>105</v>
      </c>
      <c r="O58" s="101"/>
      <c r="P58" s="101"/>
      <c r="Q58" s="101"/>
      <c r="R58" s="101"/>
      <c r="S58" s="101"/>
      <c r="T58" s="103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2:16384">
      <c r="B59" s="2"/>
      <c r="E59" s="3"/>
      <c r="F59" s="3"/>
      <c r="G59" s="3"/>
      <c r="I59" s="3"/>
      <c r="J59" s="3"/>
      <c r="L59" s="3"/>
      <c r="S59" s="3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spans="2:16384">
      <c r="B60" s="2"/>
      <c r="E60" s="3"/>
      <c r="F60" s="3"/>
      <c r="G60" s="3"/>
      <c r="I60" s="3"/>
      <c r="J60" s="3"/>
      <c r="L60" s="3"/>
      <c r="S60" s="3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spans="2:16384">
      <c r="B61" s="2"/>
      <c r="E61" s="3"/>
      <c r="F61" s="3"/>
      <c r="G61" s="3"/>
      <c r="I61" s="3"/>
      <c r="J61" s="3"/>
      <c r="L61" s="3"/>
      <c r="S61" s="3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spans="2:16384">
      <c r="B62" s="2"/>
      <c r="E62" s="3"/>
      <c r="F62" s="3"/>
      <c r="G62" s="3"/>
      <c r="I62" s="3"/>
      <c r="J62" s="3"/>
      <c r="L62" s="3"/>
      <c r="S62" s="3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spans="2:16384">
      <c r="B63" s="2"/>
      <c r="E63" s="3"/>
      <c r="F63" s="3"/>
      <c r="G63" s="3"/>
      <c r="I63" s="3"/>
      <c r="J63" s="3"/>
      <c r="L63" s="3"/>
      <c r="S63" s="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83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56:B56"/>
    <mergeCell ref="C57:E57"/>
    <mergeCell ref="F57:G57"/>
    <mergeCell ref="N57:T57"/>
    <mergeCell ref="C58:E58"/>
    <mergeCell ref="F58:G58"/>
    <mergeCell ref="N58:T58"/>
    <mergeCell ref="A5:A7"/>
    <mergeCell ref="A13:A14"/>
    <mergeCell ref="S5:S7"/>
    <mergeCell ref="T5:T7"/>
    <mergeCell ref="A57:B58"/>
    <mergeCell ref="H57:L5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52" workbookViewId="0">
      <selection activeCell="A52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67">
        <v>37</v>
      </c>
      <c r="B56" s="68">
        <v>44056</v>
      </c>
      <c r="C56" s="69"/>
      <c r="D56" s="70">
        <v>9870</v>
      </c>
      <c r="E56" s="71" t="s">
        <v>82</v>
      </c>
      <c r="F56" s="72"/>
      <c r="G56" s="73"/>
      <c r="H56" s="74"/>
      <c r="I56" s="84"/>
      <c r="J56" s="84"/>
      <c r="K56" s="84"/>
      <c r="L56" s="84"/>
      <c r="M56" s="85"/>
      <c r="N56" s="84"/>
      <c r="O56" s="85"/>
      <c r="P56" s="86" t="s">
        <v>106</v>
      </c>
      <c r="Q56" s="95"/>
      <c r="R56" s="102"/>
      <c r="S56" s="96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67"/>
      <c r="B57" s="68"/>
      <c r="C57" s="69"/>
      <c r="D57" s="70"/>
      <c r="E57" s="71"/>
      <c r="F57" s="72"/>
      <c r="G57" s="73"/>
      <c r="H57" s="74"/>
      <c r="I57" s="84"/>
      <c r="J57" s="84"/>
      <c r="K57" s="84"/>
      <c r="L57" s="84"/>
      <c r="M57" s="85"/>
      <c r="N57" s="84"/>
      <c r="O57" s="85"/>
      <c r="P57" s="86"/>
      <c r="Q57" s="95"/>
      <c r="R57" s="102"/>
      <c r="S57" s="96"/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/>
      <c r="B58" s="68"/>
      <c r="C58" s="69"/>
      <c r="D58" s="70"/>
      <c r="E58" s="71"/>
      <c r="F58" s="72"/>
      <c r="G58" s="73"/>
      <c r="H58" s="74"/>
      <c r="I58" s="84"/>
      <c r="J58" s="84"/>
      <c r="K58" s="84"/>
      <c r="L58" s="84"/>
      <c r="M58" s="85"/>
      <c r="N58" s="84"/>
      <c r="O58" s="85"/>
      <c r="P58" s="86"/>
      <c r="Q58" s="95"/>
      <c r="R58" s="102"/>
      <c r="S58" s="96"/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69"/>
      <c r="D59" s="70"/>
      <c r="E59" s="71"/>
      <c r="F59" s="72"/>
      <c r="G59" s="73"/>
      <c r="H59" s="74"/>
      <c r="I59" s="84"/>
      <c r="J59" s="84"/>
      <c r="K59" s="84"/>
      <c r="L59" s="84"/>
      <c r="M59" s="85"/>
      <c r="N59" s="84"/>
      <c r="O59" s="85"/>
      <c r="P59" s="86"/>
      <c r="Q59" s="95"/>
      <c r="R59" s="102"/>
      <c r="S59" s="96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69"/>
      <c r="D60" s="70"/>
      <c r="E60" s="71"/>
      <c r="F60" s="72"/>
      <c r="G60" s="73"/>
      <c r="H60" s="74"/>
      <c r="I60" s="84"/>
      <c r="J60" s="84"/>
      <c r="K60" s="84"/>
      <c r="L60" s="84"/>
      <c r="M60" s="85"/>
      <c r="N60" s="84"/>
      <c r="O60" s="85"/>
      <c r="P60" s="86"/>
      <c r="Q60" s="95"/>
      <c r="R60" s="102"/>
      <c r="S60" s="96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5">
        <f>SUM(C8:C60)</f>
        <v>12857600</v>
      </c>
      <c r="D61" s="76">
        <f>SUM(D8:D60)</f>
        <v>6981995</v>
      </c>
      <c r="E61" s="77"/>
      <c r="F61" s="77"/>
      <c r="G61" s="77"/>
      <c r="H61" s="75" t="s">
        <v>66</v>
      </c>
      <c r="I61" s="50">
        <f>SUM(I8:I60)</f>
        <v>0</v>
      </c>
      <c r="J61" s="77"/>
      <c r="K61" s="50">
        <f>SUM(K8:K60)</f>
        <v>0</v>
      </c>
      <c r="L61" s="50">
        <f>SUM(L8:L60)</f>
        <v>0</v>
      </c>
      <c r="M61" s="75" t="s">
        <v>66</v>
      </c>
      <c r="N61" s="50">
        <f>SUM(N8:N60)</f>
        <v>0</v>
      </c>
      <c r="O61" s="75" t="s">
        <v>66</v>
      </c>
      <c r="P61" s="75" t="s">
        <v>66</v>
      </c>
      <c r="Q61" s="75"/>
      <c r="R61" s="75"/>
      <c r="S61" s="50">
        <f>SUM(S8:S60)</f>
        <v>19339513</v>
      </c>
      <c r="T61" s="97">
        <f>D61+C61-S61-I61-K61-L61-N61</f>
        <v>500082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78" t="s">
        <v>67</v>
      </c>
      <c r="B62" s="78"/>
      <c r="C62" s="78" t="s">
        <v>68</v>
      </c>
      <c r="D62" s="78"/>
      <c r="E62" s="78"/>
      <c r="F62" s="79">
        <f>N62-F63</f>
        <v>9870</v>
      </c>
      <c r="G62" s="80"/>
      <c r="H62" s="81" t="s">
        <v>69</v>
      </c>
      <c r="I62" s="87"/>
      <c r="J62" s="87"/>
      <c r="K62" s="87"/>
      <c r="L62" s="88"/>
      <c r="M62" s="78" t="s">
        <v>70</v>
      </c>
      <c r="N62" s="89">
        <v>9870</v>
      </c>
      <c r="O62" s="90"/>
      <c r="P62" s="90"/>
      <c r="Q62" s="90"/>
      <c r="R62" s="90"/>
      <c r="S62" s="90"/>
      <c r="T62" s="98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78"/>
      <c r="B63" s="78"/>
      <c r="C63" s="78" t="s">
        <v>71</v>
      </c>
      <c r="D63" s="78"/>
      <c r="E63" s="78"/>
      <c r="F63" s="79">
        <v>0</v>
      </c>
      <c r="G63" s="80"/>
      <c r="H63" s="82"/>
      <c r="I63" s="91"/>
      <c r="J63" s="91"/>
      <c r="K63" s="91"/>
      <c r="L63" s="92"/>
      <c r="M63" s="78" t="s">
        <v>72</v>
      </c>
      <c r="N63" s="100" t="s">
        <v>107</v>
      </c>
      <c r="O63" s="101"/>
      <c r="P63" s="101"/>
      <c r="Q63" s="101"/>
      <c r="R63" s="101"/>
      <c r="S63" s="101"/>
      <c r="T63" s="10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3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49" workbookViewId="0">
      <selection activeCell="A4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/>
      <c r="R56" s="66"/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67">
        <v>38</v>
      </c>
      <c r="B57" s="68">
        <v>44076</v>
      </c>
      <c r="C57" s="69"/>
      <c r="D57" s="70">
        <v>42210</v>
      </c>
      <c r="E57" s="71" t="s">
        <v>82</v>
      </c>
      <c r="F57" s="72"/>
      <c r="G57" s="73"/>
      <c r="H57" s="74"/>
      <c r="I57" s="84"/>
      <c r="J57" s="84"/>
      <c r="K57" s="84"/>
      <c r="L57" s="84"/>
      <c r="M57" s="85"/>
      <c r="N57" s="84"/>
      <c r="O57" s="85"/>
      <c r="P57" s="86" t="s">
        <v>104</v>
      </c>
      <c r="Q57" s="95"/>
      <c r="R57" s="102"/>
      <c r="S57" s="96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/>
      <c r="B58" s="68"/>
      <c r="C58" s="69"/>
      <c r="D58" s="70"/>
      <c r="E58" s="71"/>
      <c r="F58" s="72"/>
      <c r="G58" s="73"/>
      <c r="H58" s="74"/>
      <c r="I58" s="84"/>
      <c r="J58" s="84"/>
      <c r="K58" s="84"/>
      <c r="L58" s="84"/>
      <c r="M58" s="85"/>
      <c r="N58" s="84"/>
      <c r="O58" s="85"/>
      <c r="P58" s="86"/>
      <c r="Q58" s="95"/>
      <c r="R58" s="102"/>
      <c r="S58" s="96"/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69"/>
      <c r="D59" s="70"/>
      <c r="E59" s="71"/>
      <c r="F59" s="72"/>
      <c r="G59" s="73"/>
      <c r="H59" s="74"/>
      <c r="I59" s="84"/>
      <c r="J59" s="84"/>
      <c r="K59" s="84"/>
      <c r="L59" s="84"/>
      <c r="M59" s="85"/>
      <c r="N59" s="84"/>
      <c r="O59" s="85"/>
      <c r="P59" s="86"/>
      <c r="Q59" s="95"/>
      <c r="R59" s="102"/>
      <c r="S59" s="96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69"/>
      <c r="D60" s="70"/>
      <c r="E60" s="71"/>
      <c r="F60" s="72"/>
      <c r="G60" s="73"/>
      <c r="H60" s="74"/>
      <c r="I60" s="84"/>
      <c r="J60" s="84"/>
      <c r="K60" s="84"/>
      <c r="L60" s="84"/>
      <c r="M60" s="85"/>
      <c r="N60" s="84"/>
      <c r="O60" s="85"/>
      <c r="P60" s="86"/>
      <c r="Q60" s="95"/>
      <c r="R60" s="102"/>
      <c r="S60" s="96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5">
        <f>SUM(C8:C60)</f>
        <v>12857600</v>
      </c>
      <c r="D61" s="76">
        <f>SUM(D8:D60)</f>
        <v>7024205</v>
      </c>
      <c r="E61" s="77"/>
      <c r="F61" s="77"/>
      <c r="G61" s="77"/>
      <c r="H61" s="75" t="s">
        <v>66</v>
      </c>
      <c r="I61" s="50">
        <f t="shared" ref="I61:L61" si="0">SUM(I8:I60)</f>
        <v>0</v>
      </c>
      <c r="J61" s="77"/>
      <c r="K61" s="50">
        <f t="shared" si="0"/>
        <v>0</v>
      </c>
      <c r="L61" s="50">
        <f t="shared" si="0"/>
        <v>0</v>
      </c>
      <c r="M61" s="75" t="s">
        <v>66</v>
      </c>
      <c r="N61" s="50">
        <f>SUM(N8:N60)</f>
        <v>0</v>
      </c>
      <c r="O61" s="75" t="s">
        <v>66</v>
      </c>
      <c r="P61" s="75" t="s">
        <v>66</v>
      </c>
      <c r="Q61" s="75"/>
      <c r="R61" s="75"/>
      <c r="S61" s="50">
        <f>SUM(S8:S60)</f>
        <v>19381723</v>
      </c>
      <c r="T61" s="97">
        <f>D61+C61-S61-I61-K61-L61-N61</f>
        <v>500082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78" t="s">
        <v>67</v>
      </c>
      <c r="B62" s="78"/>
      <c r="C62" s="78" t="s">
        <v>68</v>
      </c>
      <c r="D62" s="78"/>
      <c r="E62" s="78"/>
      <c r="F62" s="79">
        <f>N62-F63</f>
        <v>42210</v>
      </c>
      <c r="G62" s="80"/>
      <c r="H62" s="81" t="s">
        <v>69</v>
      </c>
      <c r="I62" s="87"/>
      <c r="J62" s="87"/>
      <c r="K62" s="87"/>
      <c r="L62" s="88"/>
      <c r="M62" s="78" t="s">
        <v>70</v>
      </c>
      <c r="N62" s="89">
        <v>42210</v>
      </c>
      <c r="O62" s="90"/>
      <c r="P62" s="90"/>
      <c r="Q62" s="90"/>
      <c r="R62" s="90"/>
      <c r="S62" s="90"/>
      <c r="T62" s="98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78"/>
      <c r="B63" s="78"/>
      <c r="C63" s="78" t="s">
        <v>71</v>
      </c>
      <c r="D63" s="78"/>
      <c r="E63" s="78"/>
      <c r="F63" s="79">
        <v>0</v>
      </c>
      <c r="G63" s="80"/>
      <c r="H63" s="82"/>
      <c r="I63" s="91"/>
      <c r="J63" s="91"/>
      <c r="K63" s="91"/>
      <c r="L63" s="92"/>
      <c r="M63" s="78" t="s">
        <v>72</v>
      </c>
      <c r="N63" s="100" t="s">
        <v>108</v>
      </c>
      <c r="O63" s="101"/>
      <c r="P63" s="101"/>
      <c r="Q63" s="101"/>
      <c r="R63" s="101"/>
      <c r="S63" s="101"/>
      <c r="T63" s="10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3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55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/>
      <c r="R56" s="66"/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67">
        <v>39</v>
      </c>
      <c r="B58" s="68">
        <v>44092</v>
      </c>
      <c r="C58" s="69"/>
      <c r="D58" s="70">
        <v>37770</v>
      </c>
      <c r="E58" s="104" t="s">
        <v>88</v>
      </c>
      <c r="F58" s="72" t="s">
        <v>85</v>
      </c>
      <c r="G58" s="73"/>
      <c r="H58" s="74"/>
      <c r="I58" s="84"/>
      <c r="J58" s="84"/>
      <c r="K58" s="84"/>
      <c r="L58" s="84"/>
      <c r="M58" s="85"/>
      <c r="N58" s="84"/>
      <c r="O58" s="85"/>
      <c r="P58" s="86" t="s">
        <v>109</v>
      </c>
      <c r="Q58" s="95">
        <v>75404.24</v>
      </c>
      <c r="R58" s="102"/>
      <c r="S58" s="96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/>
      <c r="B59" s="68"/>
      <c r="C59" s="69"/>
      <c r="D59" s="70"/>
      <c r="E59" s="71"/>
      <c r="F59" s="72"/>
      <c r="G59" s="73"/>
      <c r="H59" s="74"/>
      <c r="I59" s="84"/>
      <c r="J59" s="84"/>
      <c r="K59" s="84"/>
      <c r="L59" s="84"/>
      <c r="M59" s="85"/>
      <c r="N59" s="84"/>
      <c r="O59" s="85"/>
      <c r="P59" s="86"/>
      <c r="Q59" s="95"/>
      <c r="R59" s="102"/>
      <c r="S59" s="96"/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69"/>
      <c r="D60" s="70"/>
      <c r="E60" s="71"/>
      <c r="F60" s="72"/>
      <c r="G60" s="73"/>
      <c r="H60" s="74"/>
      <c r="I60" s="84"/>
      <c r="J60" s="84"/>
      <c r="K60" s="84"/>
      <c r="L60" s="84"/>
      <c r="M60" s="85"/>
      <c r="N60" s="84"/>
      <c r="O60" s="85"/>
      <c r="P60" s="86"/>
      <c r="Q60" s="95"/>
      <c r="R60" s="102"/>
      <c r="S60" s="96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5">
        <f>SUM(C8:C60)</f>
        <v>12857600</v>
      </c>
      <c r="D61" s="76">
        <f>SUM(D8:D60)</f>
        <v>7061975</v>
      </c>
      <c r="E61" s="77"/>
      <c r="F61" s="77"/>
      <c r="G61" s="77"/>
      <c r="H61" s="75" t="s">
        <v>66</v>
      </c>
      <c r="I61" s="50">
        <f t="shared" ref="I61:L61" si="0">SUM(I8:I60)</f>
        <v>0</v>
      </c>
      <c r="J61" s="77"/>
      <c r="K61" s="50">
        <f t="shared" si="0"/>
        <v>0</v>
      </c>
      <c r="L61" s="50">
        <f t="shared" si="0"/>
        <v>0</v>
      </c>
      <c r="M61" s="75" t="s">
        <v>66</v>
      </c>
      <c r="N61" s="50">
        <f>SUM(N8:N60)</f>
        <v>0</v>
      </c>
      <c r="O61" s="75" t="s">
        <v>66</v>
      </c>
      <c r="P61" s="75" t="s">
        <v>66</v>
      </c>
      <c r="Q61" s="75"/>
      <c r="R61" s="75"/>
      <c r="S61" s="50">
        <f>SUM(S8:S60)</f>
        <v>19419423</v>
      </c>
      <c r="T61" s="97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78" t="s">
        <v>67</v>
      </c>
      <c r="B62" s="78"/>
      <c r="C62" s="78" t="s">
        <v>68</v>
      </c>
      <c r="D62" s="78"/>
      <c r="E62" s="78"/>
      <c r="F62" s="79">
        <f>N62-F63</f>
        <v>37700</v>
      </c>
      <c r="G62" s="80"/>
      <c r="H62" s="81" t="s">
        <v>69</v>
      </c>
      <c r="I62" s="87"/>
      <c r="J62" s="87"/>
      <c r="K62" s="87"/>
      <c r="L62" s="88"/>
      <c r="M62" s="78" t="s">
        <v>70</v>
      </c>
      <c r="N62" s="89">
        <v>37700</v>
      </c>
      <c r="O62" s="90"/>
      <c r="P62" s="90"/>
      <c r="Q62" s="90"/>
      <c r="R62" s="90"/>
      <c r="S62" s="90"/>
      <c r="T62" s="98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78"/>
      <c r="B63" s="78"/>
      <c r="C63" s="78" t="s">
        <v>71</v>
      </c>
      <c r="D63" s="78"/>
      <c r="E63" s="78"/>
      <c r="F63" s="79">
        <v>0</v>
      </c>
      <c r="G63" s="80"/>
      <c r="H63" s="82"/>
      <c r="I63" s="91"/>
      <c r="J63" s="91"/>
      <c r="K63" s="91"/>
      <c r="L63" s="92"/>
      <c r="M63" s="78" t="s">
        <v>72</v>
      </c>
      <c r="N63" s="100" t="s">
        <v>110</v>
      </c>
      <c r="O63" s="101"/>
      <c r="P63" s="101"/>
      <c r="Q63" s="101"/>
      <c r="R63" s="101"/>
      <c r="S63" s="101"/>
      <c r="T63" s="10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3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opLeftCell="A55" workbookViewId="0">
      <selection activeCell="A5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20" style="3" customWidth="1"/>
    <col min="6" max="6" width="24.8916666666667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6.108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42"/>
      <c r="J2" s="6" t="s">
        <v>4</v>
      </c>
      <c r="K2" s="6"/>
      <c r="L2" s="6"/>
      <c r="M2" s="6"/>
      <c r="N2" s="43" t="s">
        <v>5</v>
      </c>
      <c r="O2" s="43"/>
      <c r="P2" s="44">
        <v>11242</v>
      </c>
      <c r="Q2" s="48" t="s">
        <v>6</v>
      </c>
      <c r="R2" s="48"/>
      <c r="S2" s="54" t="s">
        <v>7</v>
      </c>
      <c r="T2" s="5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19530426.82</v>
      </c>
      <c r="D3" s="8"/>
      <c r="E3" s="8"/>
      <c r="F3" s="8" t="s">
        <v>9</v>
      </c>
      <c r="G3" s="9">
        <v>43578</v>
      </c>
      <c r="H3" s="5" t="s">
        <v>10</v>
      </c>
      <c r="I3" s="5"/>
      <c r="J3" s="20" t="s">
        <v>11</v>
      </c>
      <c r="K3" s="20"/>
      <c r="L3" s="20"/>
      <c r="M3" s="20"/>
      <c r="N3" s="5" t="s">
        <v>12</v>
      </c>
      <c r="O3" s="5"/>
      <c r="P3" s="20" t="s">
        <v>13</v>
      </c>
      <c r="Q3" s="55" t="s">
        <v>14</v>
      </c>
      <c r="R3" s="56"/>
      <c r="S3" s="57" t="s">
        <v>15</v>
      </c>
      <c r="T3" s="5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0"/>
      <c r="D4" s="10"/>
      <c r="E4" s="10"/>
      <c r="F4" s="8" t="s">
        <v>17</v>
      </c>
      <c r="G4" s="11"/>
      <c r="H4" s="5" t="s">
        <v>18</v>
      </c>
      <c r="I4" s="5"/>
      <c r="J4" s="20" t="s">
        <v>19</v>
      </c>
      <c r="K4" s="20"/>
      <c r="L4" s="20"/>
      <c r="M4" s="20"/>
      <c r="N4" s="5" t="s">
        <v>20</v>
      </c>
      <c r="O4" s="5"/>
      <c r="P4" s="45" t="s">
        <v>103</v>
      </c>
      <c r="Q4" s="8" t="s">
        <v>22</v>
      </c>
      <c r="R4" s="45" t="s">
        <v>23</v>
      </c>
      <c r="S4" s="58" t="s">
        <v>24</v>
      </c>
      <c r="T4" s="59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5" t="s">
        <v>28</v>
      </c>
      <c r="L5" s="12" t="s">
        <v>29</v>
      </c>
      <c r="M5" s="14"/>
      <c r="N5" s="12" t="s">
        <v>30</v>
      </c>
      <c r="O5" s="14"/>
      <c r="P5" s="46" t="s">
        <v>31</v>
      </c>
      <c r="Q5" s="60"/>
      <c r="R5" s="60"/>
      <c r="S5" s="58" t="s">
        <v>32</v>
      </c>
      <c r="T5" s="61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6" t="s">
        <v>34</v>
      </c>
      <c r="C6" s="17"/>
      <c r="D6" s="17"/>
      <c r="E6" s="17"/>
      <c r="F6" s="18"/>
      <c r="G6" s="5"/>
      <c r="H6" s="16" t="s">
        <v>35</v>
      </c>
      <c r="I6" s="17"/>
      <c r="J6" s="18"/>
      <c r="K6" s="5" t="s">
        <v>36</v>
      </c>
      <c r="L6" s="16" t="s">
        <v>37</v>
      </c>
      <c r="M6" s="18"/>
      <c r="N6" s="16" t="s">
        <v>38</v>
      </c>
      <c r="O6" s="18"/>
      <c r="P6" s="47" t="s">
        <v>39</v>
      </c>
      <c r="Q6" s="62"/>
      <c r="R6" s="62"/>
      <c r="S6" s="58"/>
      <c r="T6" s="6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9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9" t="s">
        <v>45</v>
      </c>
      <c r="H7" s="5" t="s">
        <v>46</v>
      </c>
      <c r="I7" s="8" t="s">
        <v>47</v>
      </c>
      <c r="J7" s="8" t="s">
        <v>48</v>
      </c>
      <c r="K7" s="48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58"/>
      <c r="T7" s="6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20">
        <v>1</v>
      </c>
      <c r="B8" s="21">
        <v>43617</v>
      </c>
      <c r="C8" s="5"/>
      <c r="D8" s="22">
        <v>15000</v>
      </c>
      <c r="E8" s="23" t="s">
        <v>52</v>
      </c>
      <c r="F8" s="24">
        <v>175202745165</v>
      </c>
      <c r="G8" s="19"/>
      <c r="H8" s="5"/>
      <c r="I8" s="8"/>
      <c r="J8" s="8"/>
      <c r="K8" s="48"/>
      <c r="L8" s="8"/>
      <c r="M8" s="5"/>
      <c r="N8" s="5"/>
      <c r="O8" s="5"/>
      <c r="P8" s="49" t="s">
        <v>84</v>
      </c>
      <c r="Q8" s="8"/>
      <c r="R8" s="8"/>
      <c r="S8" s="63">
        <v>15000</v>
      </c>
      <c r="T8" s="6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20">
        <v>2</v>
      </c>
      <c r="B9" s="21">
        <v>43617</v>
      </c>
      <c r="C9" s="5"/>
      <c r="D9" s="22">
        <v>10400</v>
      </c>
      <c r="E9" s="23" t="s">
        <v>52</v>
      </c>
      <c r="F9" s="24">
        <v>175202745165</v>
      </c>
      <c r="G9" s="19"/>
      <c r="H9" s="5"/>
      <c r="I9" s="8"/>
      <c r="J9" s="8"/>
      <c r="K9" s="48"/>
      <c r="L9" s="8"/>
      <c r="M9" s="5"/>
      <c r="N9" s="5"/>
      <c r="O9" s="5"/>
      <c r="P9" s="49" t="s">
        <v>84</v>
      </c>
      <c r="Q9" s="8"/>
      <c r="R9" s="8"/>
      <c r="S9" s="63">
        <v>10400</v>
      </c>
      <c r="T9" s="6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0">
        <v>3</v>
      </c>
      <c r="B10" s="21">
        <v>43670</v>
      </c>
      <c r="C10" s="25"/>
      <c r="D10" s="22">
        <v>20000</v>
      </c>
      <c r="E10" s="23" t="s">
        <v>52</v>
      </c>
      <c r="F10" s="24">
        <v>175202745165</v>
      </c>
      <c r="G10" s="25"/>
      <c r="H10" s="26"/>
      <c r="I10" s="25"/>
      <c r="J10" s="30"/>
      <c r="K10" s="39"/>
      <c r="L10" s="25"/>
      <c r="M10" s="45"/>
      <c r="N10" s="50"/>
      <c r="O10" s="8"/>
      <c r="P10" s="49" t="s">
        <v>53</v>
      </c>
      <c r="Q10" s="8"/>
      <c r="R10" s="8"/>
      <c r="S10" s="63">
        <v>20000</v>
      </c>
      <c r="T10" s="3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0">
        <v>4</v>
      </c>
      <c r="B11" s="21">
        <v>43679</v>
      </c>
      <c r="C11" s="27"/>
      <c r="D11" s="22">
        <v>20000</v>
      </c>
      <c r="E11" s="23" t="s">
        <v>54</v>
      </c>
      <c r="F11" s="24">
        <v>1.02050102100041e+18</v>
      </c>
      <c r="G11" s="28"/>
      <c r="H11" s="26"/>
      <c r="I11" s="25"/>
      <c r="J11" s="30"/>
      <c r="K11" s="39"/>
      <c r="L11" s="25"/>
      <c r="M11" s="45"/>
      <c r="N11" s="50"/>
      <c r="O11" s="8"/>
      <c r="P11" s="49" t="s">
        <v>53</v>
      </c>
      <c r="Q11" s="8"/>
      <c r="R11" s="8"/>
      <c r="S11" s="63">
        <v>20000</v>
      </c>
      <c r="T11" s="39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0">
        <v>5</v>
      </c>
      <c r="B12" s="21">
        <v>43696</v>
      </c>
      <c r="C12" s="27"/>
      <c r="D12" s="22">
        <v>40000</v>
      </c>
      <c r="E12" s="23" t="s">
        <v>54</v>
      </c>
      <c r="F12" s="24">
        <v>1.02050102100041e+18</v>
      </c>
      <c r="G12" s="28"/>
      <c r="H12" s="26"/>
      <c r="I12" s="25"/>
      <c r="J12" s="30"/>
      <c r="K12" s="39"/>
      <c r="L12" s="25"/>
      <c r="M12" s="45"/>
      <c r="N12" s="51"/>
      <c r="O12" s="52"/>
      <c r="P12" s="49" t="s">
        <v>53</v>
      </c>
      <c r="Q12" s="8"/>
      <c r="R12" s="8"/>
      <c r="S12" s="63">
        <v>40000</v>
      </c>
      <c r="T12" s="3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9">
        <v>6</v>
      </c>
      <c r="B13" s="21">
        <v>43698</v>
      </c>
      <c r="C13" s="27"/>
      <c r="D13" s="22">
        <v>40000</v>
      </c>
      <c r="E13" s="23" t="s">
        <v>54</v>
      </c>
      <c r="F13" s="24">
        <v>1.02050102100041e+18</v>
      </c>
      <c r="G13" s="30"/>
      <c r="H13" s="26"/>
      <c r="I13" s="25"/>
      <c r="J13" s="30"/>
      <c r="K13" s="39"/>
      <c r="L13" s="25"/>
      <c r="M13" s="45"/>
      <c r="N13" s="51"/>
      <c r="O13" s="52"/>
      <c r="P13" s="49" t="s">
        <v>53</v>
      </c>
      <c r="Q13" s="8"/>
      <c r="R13" s="8"/>
      <c r="S13" s="63">
        <v>40000</v>
      </c>
      <c r="T13" s="3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21">
        <v>43698</v>
      </c>
      <c r="C14" s="27"/>
      <c r="D14" s="22">
        <v>20000</v>
      </c>
      <c r="E14" s="23" t="s">
        <v>54</v>
      </c>
      <c r="F14" s="24">
        <v>1.02050102100041e+18</v>
      </c>
      <c r="G14" s="30"/>
      <c r="H14" s="26"/>
      <c r="I14" s="25"/>
      <c r="J14" s="30"/>
      <c r="K14" s="39"/>
      <c r="L14" s="25"/>
      <c r="M14" s="45"/>
      <c r="N14" s="51"/>
      <c r="O14" s="52"/>
      <c r="P14" s="49" t="s">
        <v>55</v>
      </c>
      <c r="Q14" s="8">
        <v>59250</v>
      </c>
      <c r="R14" s="8"/>
      <c r="S14" s="63">
        <v>20000</v>
      </c>
      <c r="T14" s="3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>
        <v>7</v>
      </c>
      <c r="B15" s="21">
        <v>43699</v>
      </c>
      <c r="C15" s="27"/>
      <c r="D15" s="22">
        <v>39250</v>
      </c>
      <c r="E15" s="23" t="s">
        <v>54</v>
      </c>
      <c r="F15" s="24">
        <v>1.02050102100041e+18</v>
      </c>
      <c r="G15" s="30"/>
      <c r="H15" s="26"/>
      <c r="I15" s="25"/>
      <c r="J15" s="30"/>
      <c r="K15" s="39"/>
      <c r="L15" s="25"/>
      <c r="M15" s="45"/>
      <c r="N15" s="51"/>
      <c r="O15" s="52"/>
      <c r="P15" s="49" t="s">
        <v>55</v>
      </c>
      <c r="Q15" s="8">
        <v>59250</v>
      </c>
      <c r="R15" s="8"/>
      <c r="S15" s="63">
        <v>39250</v>
      </c>
      <c r="T15" s="3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>
        <v>8</v>
      </c>
      <c r="B16" s="21">
        <v>43700</v>
      </c>
      <c r="C16" s="27"/>
      <c r="D16" s="22">
        <v>80000</v>
      </c>
      <c r="E16" s="23" t="s">
        <v>54</v>
      </c>
      <c r="F16" s="24">
        <v>1.02050102100041e+18</v>
      </c>
      <c r="G16" s="30"/>
      <c r="H16" s="26"/>
      <c r="I16" s="25"/>
      <c r="J16" s="30"/>
      <c r="K16" s="39"/>
      <c r="L16" s="25"/>
      <c r="M16" s="45"/>
      <c r="N16" s="50"/>
      <c r="O16" s="8"/>
      <c r="P16" s="53" t="s">
        <v>56</v>
      </c>
      <c r="Q16" s="8">
        <v>1262500</v>
      </c>
      <c r="R16" s="8"/>
      <c r="S16" s="63">
        <v>80000</v>
      </c>
      <c r="T16" s="6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>
        <v>9</v>
      </c>
      <c r="B17" s="21">
        <v>43705</v>
      </c>
      <c r="C17" s="25"/>
      <c r="D17" s="32">
        <v>30000</v>
      </c>
      <c r="E17" s="33" t="s">
        <v>54</v>
      </c>
      <c r="F17" s="34">
        <v>1.02050102100041e+18</v>
      </c>
      <c r="G17" s="30"/>
      <c r="H17" s="26"/>
      <c r="I17" s="25"/>
      <c r="J17" s="30"/>
      <c r="K17" s="39"/>
      <c r="L17" s="25"/>
      <c r="M17" s="45"/>
      <c r="N17" s="50"/>
      <c r="O17" s="8"/>
      <c r="P17" s="49" t="s">
        <v>53</v>
      </c>
      <c r="Q17" s="8"/>
      <c r="R17" s="8"/>
      <c r="S17" s="63">
        <v>30000</v>
      </c>
      <c r="T17" s="6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>
        <v>10</v>
      </c>
      <c r="B18" s="21">
        <v>43717</v>
      </c>
      <c r="C18" s="35"/>
      <c r="D18" s="32">
        <v>40000</v>
      </c>
      <c r="E18" s="33" t="s">
        <v>54</v>
      </c>
      <c r="F18" s="34">
        <v>1.02050102100041e+18</v>
      </c>
      <c r="G18" s="28"/>
      <c r="H18" s="36"/>
      <c r="I18" s="25"/>
      <c r="J18" s="25"/>
      <c r="K18" s="25"/>
      <c r="L18" s="25"/>
      <c r="M18" s="45"/>
      <c r="N18" s="25"/>
      <c r="O18" s="45"/>
      <c r="P18" s="49" t="s">
        <v>53</v>
      </c>
      <c r="Q18" s="45"/>
      <c r="R18" s="66"/>
      <c r="S18" s="63">
        <v>40000</v>
      </c>
      <c r="T18" s="6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20">
        <v>11</v>
      </c>
      <c r="B19" s="21">
        <v>43724</v>
      </c>
      <c r="C19" s="35"/>
      <c r="D19" s="32">
        <v>20000</v>
      </c>
      <c r="E19" s="33" t="s">
        <v>54</v>
      </c>
      <c r="F19" s="34">
        <v>1.02050102100041e+18</v>
      </c>
      <c r="G19" s="37"/>
      <c r="H19" s="36"/>
      <c r="I19" s="25"/>
      <c r="J19" s="25"/>
      <c r="K19" s="25"/>
      <c r="L19" s="25"/>
      <c r="M19" s="45"/>
      <c r="N19" s="25"/>
      <c r="O19" s="45"/>
      <c r="P19" s="49" t="s">
        <v>53</v>
      </c>
      <c r="Q19" s="45"/>
      <c r="R19" s="66"/>
      <c r="S19" s="63">
        <v>20000</v>
      </c>
      <c r="T19" s="6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20">
        <v>12</v>
      </c>
      <c r="B20" s="38">
        <v>43728</v>
      </c>
      <c r="C20" s="35"/>
      <c r="D20" s="32">
        <v>40000</v>
      </c>
      <c r="E20" s="33" t="s">
        <v>54</v>
      </c>
      <c r="F20" s="34">
        <v>1.02050102100041e+18</v>
      </c>
      <c r="G20" s="37"/>
      <c r="H20" s="36"/>
      <c r="I20" s="25"/>
      <c r="J20" s="25"/>
      <c r="K20" s="25"/>
      <c r="L20" s="25"/>
      <c r="M20" s="45"/>
      <c r="N20" s="25"/>
      <c r="O20" s="45"/>
      <c r="P20" s="49" t="s">
        <v>53</v>
      </c>
      <c r="Q20" s="45"/>
      <c r="R20" s="66"/>
      <c r="S20" s="63">
        <v>40000</v>
      </c>
      <c r="T20" s="6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20">
        <v>13</v>
      </c>
      <c r="B21" s="38">
        <v>43731</v>
      </c>
      <c r="C21" s="35"/>
      <c r="D21" s="32">
        <v>40000</v>
      </c>
      <c r="E21" s="33" t="s">
        <v>54</v>
      </c>
      <c r="F21" s="34">
        <v>1.02050102100041e+18</v>
      </c>
      <c r="G21" s="37"/>
      <c r="H21" s="36"/>
      <c r="I21" s="25"/>
      <c r="J21" s="25"/>
      <c r="K21" s="25"/>
      <c r="L21" s="25"/>
      <c r="M21" s="45"/>
      <c r="N21" s="25"/>
      <c r="O21" s="45"/>
      <c r="P21" s="49" t="s">
        <v>53</v>
      </c>
      <c r="Q21" s="45"/>
      <c r="R21" s="66"/>
      <c r="S21" s="63">
        <v>40000</v>
      </c>
      <c r="T21" s="6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7" customHeight="1" spans="1:16384">
      <c r="A22" s="20">
        <v>14</v>
      </c>
      <c r="B22" s="38">
        <v>43734</v>
      </c>
      <c r="C22" s="35"/>
      <c r="D22" s="32">
        <v>139894</v>
      </c>
      <c r="E22" s="33" t="s">
        <v>54</v>
      </c>
      <c r="F22" s="34">
        <v>1.02050102100041e+18</v>
      </c>
      <c r="G22" s="37"/>
      <c r="H22" s="36"/>
      <c r="I22" s="25"/>
      <c r="J22" s="25"/>
      <c r="K22" s="25"/>
      <c r="L22" s="25"/>
      <c r="M22" s="45"/>
      <c r="N22" s="25"/>
      <c r="O22" s="45"/>
      <c r="P22" s="49" t="s">
        <v>57</v>
      </c>
      <c r="Q22" s="8">
        <v>470000</v>
      </c>
      <c r="R22" s="66"/>
      <c r="S22" s="63">
        <v>139894</v>
      </c>
      <c r="T22" s="6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20">
        <v>15</v>
      </c>
      <c r="B23" s="38">
        <v>43746</v>
      </c>
      <c r="C23" s="35"/>
      <c r="D23" s="32">
        <v>40000</v>
      </c>
      <c r="E23" s="33" t="s">
        <v>54</v>
      </c>
      <c r="F23" s="34">
        <v>1.02050102100041e+18</v>
      </c>
      <c r="G23" s="37"/>
      <c r="H23" s="36"/>
      <c r="I23" s="25"/>
      <c r="J23" s="25"/>
      <c r="K23" s="25"/>
      <c r="L23" s="25"/>
      <c r="M23" s="45"/>
      <c r="N23" s="25"/>
      <c r="O23" s="45"/>
      <c r="P23" s="49" t="s">
        <v>53</v>
      </c>
      <c r="Q23" s="8"/>
      <c r="R23" s="66"/>
      <c r="S23" s="63">
        <v>40000</v>
      </c>
      <c r="T23" s="6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" customHeight="1" spans="1:16384">
      <c r="A24" s="20">
        <v>16</v>
      </c>
      <c r="B24" s="38">
        <v>43752</v>
      </c>
      <c r="C24" s="35"/>
      <c r="D24" s="32">
        <v>50100</v>
      </c>
      <c r="E24" s="33" t="s">
        <v>54</v>
      </c>
      <c r="F24" s="34">
        <v>1.02050102100041e+18</v>
      </c>
      <c r="G24" s="37"/>
      <c r="H24" s="36"/>
      <c r="I24" s="25"/>
      <c r="J24" s="25"/>
      <c r="K24" s="25"/>
      <c r="L24" s="25"/>
      <c r="M24" s="45"/>
      <c r="N24" s="25"/>
      <c r="O24" s="45"/>
      <c r="P24" s="49" t="s">
        <v>58</v>
      </c>
      <c r="Q24" s="8"/>
      <c r="R24" s="66"/>
      <c r="S24" s="63">
        <v>50100</v>
      </c>
      <c r="T24" s="6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4" customHeight="1" spans="1:16384">
      <c r="A25" s="20">
        <v>17</v>
      </c>
      <c r="B25" s="38">
        <v>43754</v>
      </c>
      <c r="C25" s="35"/>
      <c r="D25" s="32">
        <v>500000</v>
      </c>
      <c r="E25" s="33" t="s">
        <v>54</v>
      </c>
      <c r="F25" s="34">
        <v>1.02050102100041e+18</v>
      </c>
      <c r="G25" s="37"/>
      <c r="H25" s="36"/>
      <c r="I25" s="25"/>
      <c r="J25" s="25"/>
      <c r="K25" s="25"/>
      <c r="L25" s="25"/>
      <c r="M25" s="45"/>
      <c r="N25" s="25"/>
      <c r="O25" s="45"/>
      <c r="P25" s="49" t="s">
        <v>59</v>
      </c>
      <c r="Q25" s="8">
        <v>6800000</v>
      </c>
      <c r="R25" s="66"/>
      <c r="S25" s="63">
        <v>500000</v>
      </c>
      <c r="T25" s="6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8" customHeight="1" spans="1:16384">
      <c r="A26" s="20">
        <v>18</v>
      </c>
      <c r="B26" s="38">
        <v>43761</v>
      </c>
      <c r="C26" s="35"/>
      <c r="D26" s="32">
        <v>40000</v>
      </c>
      <c r="E26" s="33" t="s">
        <v>54</v>
      </c>
      <c r="F26" s="34">
        <v>1.02050102100041e+18</v>
      </c>
      <c r="G26" s="37"/>
      <c r="H26" s="36"/>
      <c r="I26" s="25"/>
      <c r="J26" s="25"/>
      <c r="K26" s="25"/>
      <c r="L26" s="25"/>
      <c r="M26" s="45"/>
      <c r="N26" s="25"/>
      <c r="O26" s="45"/>
      <c r="P26" s="49" t="s">
        <v>53</v>
      </c>
      <c r="Q26" s="8"/>
      <c r="R26" s="66"/>
      <c r="S26" s="63">
        <v>40000</v>
      </c>
      <c r="T26" s="6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6" customHeight="1" spans="1:16384">
      <c r="A27" s="20">
        <v>19</v>
      </c>
      <c r="B27" s="38">
        <v>43763</v>
      </c>
      <c r="C27" s="35"/>
      <c r="D27" s="32">
        <v>34973</v>
      </c>
      <c r="E27" s="33" t="s">
        <v>54</v>
      </c>
      <c r="F27" s="34">
        <v>1.02050102100041e+18</v>
      </c>
      <c r="G27" s="37"/>
      <c r="H27" s="36"/>
      <c r="I27" s="25"/>
      <c r="J27" s="25"/>
      <c r="K27" s="25"/>
      <c r="L27" s="25"/>
      <c r="M27" s="45"/>
      <c r="N27" s="25"/>
      <c r="O27" s="45"/>
      <c r="P27" s="49" t="s">
        <v>57</v>
      </c>
      <c r="Q27" s="8">
        <v>470000</v>
      </c>
      <c r="R27" s="66"/>
      <c r="S27" s="63">
        <v>34973</v>
      </c>
      <c r="T27" s="6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7" customHeight="1" spans="1:16384">
      <c r="A28" s="20">
        <v>20</v>
      </c>
      <c r="B28" s="38">
        <v>43774</v>
      </c>
      <c r="C28" s="35"/>
      <c r="D28" s="32">
        <v>30000</v>
      </c>
      <c r="E28" s="33" t="s">
        <v>54</v>
      </c>
      <c r="F28" s="34">
        <v>1.02050102100041e+18</v>
      </c>
      <c r="G28" s="37"/>
      <c r="H28" s="36"/>
      <c r="I28" s="25"/>
      <c r="J28" s="25"/>
      <c r="K28" s="25"/>
      <c r="L28" s="25"/>
      <c r="M28" s="45"/>
      <c r="N28" s="25"/>
      <c r="O28" s="45"/>
      <c r="P28" s="49" t="s">
        <v>60</v>
      </c>
      <c r="Q28" s="8" t="s">
        <v>61</v>
      </c>
      <c r="R28" s="66"/>
      <c r="S28" s="63">
        <v>30000</v>
      </c>
      <c r="T28" s="6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7" customHeight="1" spans="1:16384">
      <c r="A29" s="20">
        <v>21</v>
      </c>
      <c r="B29" s="38">
        <v>43777</v>
      </c>
      <c r="C29" s="35"/>
      <c r="D29" s="32">
        <v>40000</v>
      </c>
      <c r="E29" s="33" t="s">
        <v>54</v>
      </c>
      <c r="F29" s="34">
        <v>1.02050102100041e+18</v>
      </c>
      <c r="G29" s="37"/>
      <c r="H29" s="36"/>
      <c r="I29" s="25"/>
      <c r="J29" s="25"/>
      <c r="K29" s="25"/>
      <c r="L29" s="25"/>
      <c r="M29" s="45"/>
      <c r="N29" s="25"/>
      <c r="O29" s="45"/>
      <c r="P29" s="49" t="s">
        <v>62</v>
      </c>
      <c r="Q29" s="8"/>
      <c r="R29" s="66"/>
      <c r="S29" s="63">
        <v>40000</v>
      </c>
      <c r="T29" s="6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7" customHeight="1" spans="1:16384">
      <c r="A30" s="20">
        <v>22</v>
      </c>
      <c r="B30" s="38">
        <v>43782</v>
      </c>
      <c r="C30" s="35"/>
      <c r="D30" s="32">
        <v>40000</v>
      </c>
      <c r="E30" s="33" t="s">
        <v>54</v>
      </c>
      <c r="F30" s="34">
        <v>1.02050102100041e+18</v>
      </c>
      <c r="G30" s="37"/>
      <c r="H30" s="36"/>
      <c r="I30" s="25"/>
      <c r="J30" s="25"/>
      <c r="K30" s="25"/>
      <c r="L30" s="25"/>
      <c r="M30" s="45"/>
      <c r="N30" s="25"/>
      <c r="O30" s="45"/>
      <c r="P30" s="49" t="s">
        <v>62</v>
      </c>
      <c r="Q30" s="8"/>
      <c r="R30" s="66"/>
      <c r="S30" s="63">
        <v>40000</v>
      </c>
      <c r="T30" s="6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7" customHeight="1" spans="1:16384">
      <c r="A31" s="20">
        <v>23</v>
      </c>
      <c r="B31" s="38">
        <v>43784</v>
      </c>
      <c r="C31" s="35"/>
      <c r="D31" s="32">
        <v>50000</v>
      </c>
      <c r="E31" s="33" t="s">
        <v>63</v>
      </c>
      <c r="F31" s="34" t="s">
        <v>85</v>
      </c>
      <c r="G31" s="37"/>
      <c r="H31" s="36"/>
      <c r="I31" s="25"/>
      <c r="J31" s="25"/>
      <c r="K31" s="25"/>
      <c r="L31" s="25"/>
      <c r="M31" s="45"/>
      <c r="N31" s="25"/>
      <c r="O31" s="45"/>
      <c r="P31" s="49" t="s">
        <v>64</v>
      </c>
      <c r="Q31" s="8">
        <v>470000</v>
      </c>
      <c r="R31" s="66"/>
      <c r="S31" s="63">
        <v>50000</v>
      </c>
      <c r="T31" s="6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7" customHeight="1" spans="1:16384">
      <c r="A32" s="20">
        <v>24</v>
      </c>
      <c r="B32" s="38">
        <v>43787</v>
      </c>
      <c r="C32" s="35"/>
      <c r="D32" s="32">
        <v>40000</v>
      </c>
      <c r="E32" s="33" t="s">
        <v>63</v>
      </c>
      <c r="F32" s="34" t="s">
        <v>85</v>
      </c>
      <c r="G32" s="37"/>
      <c r="H32" s="36"/>
      <c r="I32" s="25"/>
      <c r="J32" s="25"/>
      <c r="K32" s="25"/>
      <c r="L32" s="25"/>
      <c r="M32" s="45"/>
      <c r="N32" s="25"/>
      <c r="O32" s="45"/>
      <c r="P32" s="49" t="s">
        <v>62</v>
      </c>
      <c r="Q32" s="8"/>
      <c r="R32" s="66"/>
      <c r="S32" s="63">
        <v>40000</v>
      </c>
      <c r="T32" s="6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7" customHeight="1" spans="1:16384">
      <c r="A33" s="20">
        <v>25</v>
      </c>
      <c r="B33" s="38">
        <v>43816</v>
      </c>
      <c r="C33" s="35"/>
      <c r="D33" s="32">
        <v>3500</v>
      </c>
      <c r="E33" s="33" t="s">
        <v>63</v>
      </c>
      <c r="F33" s="34" t="s">
        <v>85</v>
      </c>
      <c r="G33" s="37"/>
      <c r="H33" s="36"/>
      <c r="I33" s="25"/>
      <c r="J33" s="25"/>
      <c r="K33" s="25"/>
      <c r="L33" s="25"/>
      <c r="M33" s="45"/>
      <c r="N33" s="25"/>
      <c r="O33" s="45"/>
      <c r="P33" s="49" t="s">
        <v>60</v>
      </c>
      <c r="Q33" s="8" t="s">
        <v>61</v>
      </c>
      <c r="R33" s="66"/>
      <c r="S33" s="63">
        <v>3500</v>
      </c>
      <c r="T33" s="6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7" customHeight="1" spans="1:16384">
      <c r="A34" s="20">
        <v>26</v>
      </c>
      <c r="B34" s="38">
        <v>43851</v>
      </c>
      <c r="C34" s="35"/>
      <c r="D34" s="32">
        <v>3000000</v>
      </c>
      <c r="E34" s="39" t="s">
        <v>74</v>
      </c>
      <c r="F34" s="39"/>
      <c r="G34" s="37"/>
      <c r="H34" s="36"/>
      <c r="I34" s="25"/>
      <c r="J34" s="25"/>
      <c r="K34" s="25"/>
      <c r="L34" s="25"/>
      <c r="M34" s="45"/>
      <c r="N34" s="25"/>
      <c r="O34" s="45"/>
      <c r="P34" s="49"/>
      <c r="Q34" s="8"/>
      <c r="R34" s="66"/>
      <c r="S34" s="63"/>
      <c r="T34" s="6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2" customHeight="1" spans="1:16384">
      <c r="A35" s="20"/>
      <c r="B35" s="38"/>
      <c r="C35" s="35"/>
      <c r="D35" s="32">
        <v>-210000</v>
      </c>
      <c r="E35" s="40" t="s">
        <v>75</v>
      </c>
      <c r="F35" s="34" t="s">
        <v>76</v>
      </c>
      <c r="G35" s="37"/>
      <c r="H35" s="36"/>
      <c r="I35" s="25"/>
      <c r="J35" s="25"/>
      <c r="K35" s="25"/>
      <c r="L35" s="25"/>
      <c r="M35" s="45"/>
      <c r="N35" s="25"/>
      <c r="O35" s="45"/>
      <c r="P35" s="49"/>
      <c r="Q35" s="8"/>
      <c r="R35" s="66"/>
      <c r="S35" s="63"/>
      <c r="T35" s="6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45" customHeight="1" spans="1:16384">
      <c r="A36" s="20"/>
      <c r="B36" s="38"/>
      <c r="C36" s="35"/>
      <c r="D36" s="32"/>
      <c r="E36" s="40"/>
      <c r="F36" s="34"/>
      <c r="G36" s="37"/>
      <c r="H36" s="36"/>
      <c r="I36" s="25"/>
      <c r="J36" s="25"/>
      <c r="K36" s="25"/>
      <c r="L36" s="25"/>
      <c r="M36" s="45"/>
      <c r="N36" s="25"/>
      <c r="O36" s="45"/>
      <c r="P36" s="49" t="s">
        <v>77</v>
      </c>
      <c r="Q36" s="8"/>
      <c r="R36" s="66"/>
      <c r="S36" s="63">
        <v>790000</v>
      </c>
      <c r="T36" s="6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45" customHeight="1" spans="1:16384">
      <c r="A37" s="20"/>
      <c r="B37" s="38"/>
      <c r="C37" s="35"/>
      <c r="D37" s="32"/>
      <c r="E37" s="40"/>
      <c r="F37" s="34"/>
      <c r="G37" s="37"/>
      <c r="H37" s="36"/>
      <c r="I37" s="25"/>
      <c r="J37" s="25"/>
      <c r="K37" s="25"/>
      <c r="L37" s="25"/>
      <c r="M37" s="45"/>
      <c r="N37" s="25"/>
      <c r="O37" s="45"/>
      <c r="P37" s="49" t="s">
        <v>81</v>
      </c>
      <c r="Q37" s="8">
        <v>6800000</v>
      </c>
      <c r="R37" s="66"/>
      <c r="S37" s="63">
        <v>600000</v>
      </c>
      <c r="T37" s="65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45" customHeight="1" spans="1:16384">
      <c r="A38" s="20"/>
      <c r="B38" s="38"/>
      <c r="C38" s="35"/>
      <c r="D38" s="32"/>
      <c r="E38" s="33"/>
      <c r="F38" s="34"/>
      <c r="G38" s="37"/>
      <c r="H38" s="36"/>
      <c r="I38" s="25"/>
      <c r="J38" s="25"/>
      <c r="K38" s="25"/>
      <c r="L38" s="25"/>
      <c r="M38" s="45"/>
      <c r="N38" s="25"/>
      <c r="O38" s="45"/>
      <c r="P38" s="49" t="s">
        <v>79</v>
      </c>
      <c r="Q38" s="8">
        <v>6486000</v>
      </c>
      <c r="R38" s="66"/>
      <c r="S38" s="63">
        <v>1400000</v>
      </c>
      <c r="T38" s="65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45" customHeight="1" spans="1:16384">
      <c r="A39" s="20">
        <v>27</v>
      </c>
      <c r="B39" s="38">
        <v>43895</v>
      </c>
      <c r="C39" s="35"/>
      <c r="D39" s="32">
        <v>1900000</v>
      </c>
      <c r="E39" s="33" t="s">
        <v>82</v>
      </c>
      <c r="F39" s="34"/>
      <c r="G39" s="37"/>
      <c r="H39" s="36"/>
      <c r="I39" s="25"/>
      <c r="J39" s="25"/>
      <c r="K39" s="25"/>
      <c r="L39" s="25"/>
      <c r="M39" s="45"/>
      <c r="N39" s="25"/>
      <c r="O39" s="45"/>
      <c r="P39" s="49" t="s">
        <v>81</v>
      </c>
      <c r="Q39" s="8">
        <v>6800000</v>
      </c>
      <c r="R39" s="66"/>
      <c r="S39" s="63">
        <v>1900000</v>
      </c>
      <c r="T39" s="6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45" customHeight="1" spans="1:16384">
      <c r="A40" s="20">
        <v>28</v>
      </c>
      <c r="B40" s="38">
        <v>43903</v>
      </c>
      <c r="C40" s="35"/>
      <c r="D40" s="32">
        <v>160000</v>
      </c>
      <c r="E40" s="33" t="s">
        <v>86</v>
      </c>
      <c r="F40" s="34"/>
      <c r="G40" s="37"/>
      <c r="H40" s="36"/>
      <c r="I40" s="25"/>
      <c r="J40" s="25"/>
      <c r="K40" s="25"/>
      <c r="L40" s="25"/>
      <c r="M40" s="45"/>
      <c r="N40" s="25"/>
      <c r="O40" s="45"/>
      <c r="P40" s="49" t="s">
        <v>87</v>
      </c>
      <c r="Q40" s="8"/>
      <c r="R40" s="66"/>
      <c r="S40" s="63">
        <v>160000</v>
      </c>
      <c r="T40" s="65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45" customHeight="1" spans="1:16384">
      <c r="A41" s="20">
        <v>29</v>
      </c>
      <c r="B41" s="38">
        <v>43908</v>
      </c>
      <c r="C41" s="35"/>
      <c r="D41" s="32">
        <v>180000</v>
      </c>
      <c r="E41" s="33" t="s">
        <v>88</v>
      </c>
      <c r="F41" s="34" t="s">
        <v>85</v>
      </c>
      <c r="G41" s="37"/>
      <c r="H41" s="36"/>
      <c r="I41" s="25"/>
      <c r="J41" s="25"/>
      <c r="K41" s="25"/>
      <c r="L41" s="25"/>
      <c r="M41" s="45"/>
      <c r="N41" s="25"/>
      <c r="O41" s="45"/>
      <c r="P41" s="49" t="s">
        <v>89</v>
      </c>
      <c r="Q41" s="8">
        <v>610167.6</v>
      </c>
      <c r="R41" s="66"/>
      <c r="S41" s="63">
        <v>180000</v>
      </c>
      <c r="T41" s="65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45" customHeight="1" spans="1:16384">
      <c r="A42" s="20">
        <v>30</v>
      </c>
      <c r="B42" s="38">
        <v>43914</v>
      </c>
      <c r="C42" s="35"/>
      <c r="D42" s="32">
        <v>323938</v>
      </c>
      <c r="E42" s="33" t="s">
        <v>88</v>
      </c>
      <c r="F42" s="34" t="s">
        <v>85</v>
      </c>
      <c r="G42" s="37"/>
      <c r="H42" s="36"/>
      <c r="I42" s="25"/>
      <c r="J42" s="25"/>
      <c r="K42" s="25"/>
      <c r="L42" s="25"/>
      <c r="M42" s="45"/>
      <c r="N42" s="25"/>
      <c r="O42" s="45"/>
      <c r="P42" s="49" t="s">
        <v>89</v>
      </c>
      <c r="Q42" s="8">
        <v>610167.6</v>
      </c>
      <c r="R42" s="66"/>
      <c r="S42" s="63">
        <v>323938</v>
      </c>
      <c r="T42" s="65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45" customHeight="1" spans="1:16384">
      <c r="A43" s="20">
        <v>31</v>
      </c>
      <c r="B43" s="38">
        <v>43917</v>
      </c>
      <c r="C43" s="35"/>
      <c r="D43" s="32">
        <v>21000</v>
      </c>
      <c r="E43" s="33" t="s">
        <v>88</v>
      </c>
      <c r="F43" s="34" t="s">
        <v>85</v>
      </c>
      <c r="G43" s="37"/>
      <c r="H43" s="36"/>
      <c r="I43" s="25"/>
      <c r="J43" s="25"/>
      <c r="K43" s="25"/>
      <c r="L43" s="25"/>
      <c r="M43" s="45"/>
      <c r="N43" s="25"/>
      <c r="O43" s="45"/>
      <c r="P43" s="49" t="s">
        <v>90</v>
      </c>
      <c r="Q43" s="8">
        <v>11352</v>
      </c>
      <c r="R43" s="66"/>
      <c r="S43" s="63">
        <v>11352</v>
      </c>
      <c r="T43" s="65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45" customHeight="1" spans="1:16384">
      <c r="A44" s="20">
        <v>32</v>
      </c>
      <c r="B44" s="38">
        <v>43928</v>
      </c>
      <c r="C44" s="35"/>
      <c r="D44" s="32">
        <v>20000</v>
      </c>
      <c r="E44" s="33" t="s">
        <v>88</v>
      </c>
      <c r="F44" s="34" t="s">
        <v>85</v>
      </c>
      <c r="G44" s="37"/>
      <c r="H44" s="36"/>
      <c r="I44" s="25"/>
      <c r="J44" s="25"/>
      <c r="K44" s="25"/>
      <c r="L44" s="25"/>
      <c r="M44" s="45"/>
      <c r="N44" s="25"/>
      <c r="O44" s="45"/>
      <c r="P44" s="49" t="s">
        <v>91</v>
      </c>
      <c r="Q44" s="8"/>
      <c r="R44" s="66"/>
      <c r="S44" s="63">
        <v>20000</v>
      </c>
      <c r="T44" s="65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45" customHeight="1" spans="1:16384">
      <c r="A45" s="20">
        <v>33</v>
      </c>
      <c r="B45" s="38">
        <v>43941</v>
      </c>
      <c r="C45" s="35"/>
      <c r="D45" s="32">
        <v>100000</v>
      </c>
      <c r="E45" s="33" t="s">
        <v>88</v>
      </c>
      <c r="F45" s="34" t="s">
        <v>85</v>
      </c>
      <c r="G45" s="37"/>
      <c r="H45" s="36"/>
      <c r="I45" s="25"/>
      <c r="J45" s="25"/>
      <c r="K45" s="25"/>
      <c r="L45" s="25"/>
      <c r="M45" s="45"/>
      <c r="N45" s="25"/>
      <c r="O45" s="45"/>
      <c r="P45" s="49" t="s">
        <v>89</v>
      </c>
      <c r="Q45" s="8">
        <v>610167.6</v>
      </c>
      <c r="R45" s="66"/>
      <c r="S45" s="63">
        <v>100000</v>
      </c>
      <c r="T45" s="6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45" customHeight="1" spans="1:16384">
      <c r="A46" s="20">
        <v>34</v>
      </c>
      <c r="B46" s="38">
        <v>43957</v>
      </c>
      <c r="C46" s="35"/>
      <c r="D46" s="32"/>
      <c r="E46" s="40" t="s">
        <v>92</v>
      </c>
      <c r="F46" s="34"/>
      <c r="G46" s="37"/>
      <c r="H46" s="36"/>
      <c r="I46" s="25"/>
      <c r="J46" s="25"/>
      <c r="K46" s="25"/>
      <c r="L46" s="25"/>
      <c r="M46" s="45"/>
      <c r="N46" s="25"/>
      <c r="O46" s="45"/>
      <c r="P46" s="49" t="s">
        <v>90</v>
      </c>
      <c r="Q46" s="8">
        <v>18073.44</v>
      </c>
      <c r="R46" s="66"/>
      <c r="S46" s="63">
        <v>9648</v>
      </c>
      <c r="T46" s="65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45" customHeight="1" spans="1:16384">
      <c r="A47" s="20">
        <v>35</v>
      </c>
      <c r="B47" s="38">
        <v>43945</v>
      </c>
      <c r="C47" s="41">
        <v>12857600</v>
      </c>
      <c r="D47" s="32"/>
      <c r="E47" s="40" t="s">
        <v>93</v>
      </c>
      <c r="F47" s="34" t="s">
        <v>94</v>
      </c>
      <c r="G47" s="37"/>
      <c r="H47" s="36"/>
      <c r="I47" s="25"/>
      <c r="J47" s="25"/>
      <c r="K47" s="25"/>
      <c r="L47" s="25"/>
      <c r="M47" s="45" t="s">
        <v>95</v>
      </c>
      <c r="N47" s="25"/>
      <c r="O47" s="45"/>
      <c r="P47" s="49" t="s">
        <v>81</v>
      </c>
      <c r="Q47" s="8"/>
      <c r="R47" s="66"/>
      <c r="S47" s="63">
        <v>1432820</v>
      </c>
      <c r="T47" s="65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45" customHeight="1" spans="1:16384">
      <c r="A48" s="20"/>
      <c r="B48" s="38"/>
      <c r="C48" s="41"/>
      <c r="D48" s="32"/>
      <c r="E48" s="40"/>
      <c r="F48" s="34"/>
      <c r="G48" s="37"/>
      <c r="H48" s="36"/>
      <c r="I48" s="25"/>
      <c r="J48" s="25"/>
      <c r="K48" s="25"/>
      <c r="L48" s="25"/>
      <c r="M48" s="45"/>
      <c r="N48" s="25"/>
      <c r="O48" s="45"/>
      <c r="P48" s="49" t="s">
        <v>91</v>
      </c>
      <c r="Q48" s="8"/>
      <c r="R48" s="66"/>
      <c r="S48" s="63">
        <v>176719</v>
      </c>
      <c r="T48" s="65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45" customHeight="1" spans="1:16384">
      <c r="A49" s="20"/>
      <c r="B49" s="38"/>
      <c r="C49" s="41"/>
      <c r="D49" s="32"/>
      <c r="E49" s="40"/>
      <c r="F49" s="34"/>
      <c r="G49" s="37"/>
      <c r="H49" s="36"/>
      <c r="I49" s="25"/>
      <c r="J49" s="25"/>
      <c r="K49" s="25"/>
      <c r="L49" s="25"/>
      <c r="M49" s="45"/>
      <c r="N49" s="25"/>
      <c r="O49" s="45"/>
      <c r="P49" s="49" t="s">
        <v>96</v>
      </c>
      <c r="Q49" s="8"/>
      <c r="R49" s="66"/>
      <c r="S49" s="63">
        <v>250000</v>
      </c>
      <c r="T49" s="65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45" customHeight="1" spans="1:16384">
      <c r="A50" s="20"/>
      <c r="B50" s="38"/>
      <c r="C50" s="41"/>
      <c r="D50" s="32"/>
      <c r="E50" s="40"/>
      <c r="F50" s="34"/>
      <c r="G50" s="37"/>
      <c r="H50" s="36"/>
      <c r="I50" s="25"/>
      <c r="J50" s="25"/>
      <c r="K50" s="25"/>
      <c r="L50" s="25"/>
      <c r="M50" s="45"/>
      <c r="N50" s="25"/>
      <c r="O50" s="45"/>
      <c r="P50" s="49" t="s">
        <v>97</v>
      </c>
      <c r="Q50" s="8"/>
      <c r="R50" s="66"/>
      <c r="S50" s="63">
        <v>100000</v>
      </c>
      <c r="T50" s="65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45" customHeight="1" spans="1:16384">
      <c r="A51" s="20"/>
      <c r="B51" s="38"/>
      <c r="C51" s="41"/>
      <c r="D51" s="32"/>
      <c r="E51" s="40"/>
      <c r="F51" s="34"/>
      <c r="G51" s="37"/>
      <c r="H51" s="36"/>
      <c r="I51" s="25"/>
      <c r="J51" s="25"/>
      <c r="K51" s="25"/>
      <c r="L51" s="25"/>
      <c r="M51" s="45"/>
      <c r="N51" s="25"/>
      <c r="O51" s="45"/>
      <c r="P51" s="49" t="s">
        <v>98</v>
      </c>
      <c r="Q51" s="8"/>
      <c r="R51" s="66"/>
      <c r="S51" s="63">
        <v>2506540</v>
      </c>
      <c r="T51" s="65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45" customHeight="1" spans="1:16384">
      <c r="A52" s="20"/>
      <c r="B52" s="38"/>
      <c r="C52" s="41"/>
      <c r="D52" s="32"/>
      <c r="E52" s="40"/>
      <c r="F52" s="34"/>
      <c r="G52" s="37"/>
      <c r="H52" s="36"/>
      <c r="I52" s="25"/>
      <c r="J52" s="25"/>
      <c r="K52" s="25"/>
      <c r="L52" s="25"/>
      <c r="M52" s="45"/>
      <c r="N52" s="25"/>
      <c r="O52" s="45"/>
      <c r="P52" s="49" t="s">
        <v>99</v>
      </c>
      <c r="Q52" s="8"/>
      <c r="R52" s="66"/>
      <c r="S52" s="63">
        <v>83892</v>
      </c>
      <c r="T52" s="65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45" customHeight="1" spans="1:16384">
      <c r="A53" s="20"/>
      <c r="B53" s="38"/>
      <c r="C53" s="41"/>
      <c r="D53" s="32"/>
      <c r="E53" s="40"/>
      <c r="F53" s="34"/>
      <c r="G53" s="37"/>
      <c r="H53" s="36"/>
      <c r="I53" s="25"/>
      <c r="J53" s="25"/>
      <c r="K53" s="25"/>
      <c r="L53" s="25"/>
      <c r="M53" s="45"/>
      <c r="N53" s="25"/>
      <c r="O53" s="45"/>
      <c r="P53" s="49" t="s">
        <v>100</v>
      </c>
      <c r="Q53" s="8"/>
      <c r="R53" s="66"/>
      <c r="S53" s="63">
        <v>859140</v>
      </c>
      <c r="T53" s="65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45" customHeight="1" spans="1:16384">
      <c r="A54" s="20"/>
      <c r="B54" s="38"/>
      <c r="C54" s="41"/>
      <c r="D54" s="32"/>
      <c r="E54" s="40"/>
      <c r="F54" s="34"/>
      <c r="G54" s="37"/>
      <c r="H54" s="36"/>
      <c r="I54" s="25"/>
      <c r="J54" s="25"/>
      <c r="K54" s="25"/>
      <c r="L54" s="25"/>
      <c r="M54" s="45"/>
      <c r="N54" s="25"/>
      <c r="O54" s="45"/>
      <c r="P54" s="49" t="s">
        <v>101</v>
      </c>
      <c r="Q54" s="8"/>
      <c r="R54" s="66"/>
      <c r="S54" s="63">
        <v>6948407</v>
      </c>
      <c r="T54" s="65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45" customHeight="1" spans="1:16384">
      <c r="A55" s="20">
        <v>36</v>
      </c>
      <c r="B55" s="38">
        <v>44029</v>
      </c>
      <c r="C55" s="41"/>
      <c r="D55" s="32">
        <v>14070</v>
      </c>
      <c r="E55" s="40" t="s">
        <v>82</v>
      </c>
      <c r="F55" s="34"/>
      <c r="G55" s="37"/>
      <c r="H55" s="36"/>
      <c r="I55" s="25"/>
      <c r="J55" s="25"/>
      <c r="K55" s="25"/>
      <c r="L55" s="25"/>
      <c r="M55" s="45"/>
      <c r="N55" s="25"/>
      <c r="O55" s="45"/>
      <c r="P55" s="49" t="s">
        <v>104</v>
      </c>
      <c r="Q55" s="8"/>
      <c r="R55" s="66"/>
      <c r="S55" s="63">
        <v>14070</v>
      </c>
      <c r="T55" s="6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45" customHeight="1" spans="1:16384">
      <c r="A56" s="20">
        <v>37</v>
      </c>
      <c r="B56" s="38">
        <v>44056</v>
      </c>
      <c r="C56" s="41"/>
      <c r="D56" s="32">
        <v>9870</v>
      </c>
      <c r="E56" s="40" t="s">
        <v>82</v>
      </c>
      <c r="F56" s="34"/>
      <c r="G56" s="37"/>
      <c r="H56" s="36"/>
      <c r="I56" s="25"/>
      <c r="J56" s="25"/>
      <c r="K56" s="25"/>
      <c r="L56" s="25"/>
      <c r="M56" s="45"/>
      <c r="N56" s="25"/>
      <c r="O56" s="45"/>
      <c r="P56" s="49" t="s">
        <v>106</v>
      </c>
      <c r="Q56" s="8">
        <v>49350</v>
      </c>
      <c r="R56" s="45">
        <v>49350</v>
      </c>
      <c r="S56" s="63">
        <v>9870</v>
      </c>
      <c r="T56" s="65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45" customHeight="1" spans="1:16384">
      <c r="A57" s="20">
        <v>38</v>
      </c>
      <c r="B57" s="38">
        <v>44076</v>
      </c>
      <c r="C57" s="41"/>
      <c r="D57" s="32">
        <v>42210</v>
      </c>
      <c r="E57" s="40" t="s">
        <v>82</v>
      </c>
      <c r="F57" s="34"/>
      <c r="G57" s="37"/>
      <c r="H57" s="36"/>
      <c r="I57" s="25"/>
      <c r="J57" s="25"/>
      <c r="K57" s="25"/>
      <c r="L57" s="25"/>
      <c r="M57" s="45"/>
      <c r="N57" s="25"/>
      <c r="O57" s="45"/>
      <c r="P57" s="49" t="s">
        <v>104</v>
      </c>
      <c r="Q57" s="8"/>
      <c r="R57" s="66"/>
      <c r="S57" s="63">
        <v>42210</v>
      </c>
      <c r="T57" s="65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45" customHeight="1" spans="1:16384">
      <c r="A58" s="20">
        <v>39</v>
      </c>
      <c r="B58" s="38">
        <v>44092</v>
      </c>
      <c r="C58" s="41"/>
      <c r="D58" s="32">
        <v>37770</v>
      </c>
      <c r="E58" s="33" t="s">
        <v>88</v>
      </c>
      <c r="F58" s="34" t="s">
        <v>85</v>
      </c>
      <c r="G58" s="37"/>
      <c r="H58" s="36"/>
      <c r="I58" s="25"/>
      <c r="J58" s="25"/>
      <c r="K58" s="25"/>
      <c r="L58" s="25"/>
      <c r="M58" s="45"/>
      <c r="N58" s="25"/>
      <c r="O58" s="45"/>
      <c r="P58" s="49" t="s">
        <v>109</v>
      </c>
      <c r="Q58" s="8">
        <v>75404.24</v>
      </c>
      <c r="R58" s="66"/>
      <c r="S58" s="63">
        <v>37700</v>
      </c>
      <c r="T58" s="65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45" customHeight="1" spans="1:16384">
      <c r="A59" s="67">
        <v>40</v>
      </c>
      <c r="B59" s="68">
        <v>44097</v>
      </c>
      <c r="C59" s="69"/>
      <c r="D59" s="70">
        <v>39480</v>
      </c>
      <c r="E59" s="71" t="s">
        <v>82</v>
      </c>
      <c r="F59" s="72"/>
      <c r="G59" s="73"/>
      <c r="H59" s="74"/>
      <c r="I59" s="84"/>
      <c r="J59" s="84"/>
      <c r="K59" s="84"/>
      <c r="L59" s="84"/>
      <c r="M59" s="85"/>
      <c r="N59" s="84"/>
      <c r="O59" s="85"/>
      <c r="P59" s="86" t="s">
        <v>106</v>
      </c>
      <c r="Q59" s="95">
        <v>49350</v>
      </c>
      <c r="R59" s="85">
        <v>49350</v>
      </c>
      <c r="S59" s="96">
        <v>39480</v>
      </c>
      <c r="T59" s="65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45" customHeight="1" spans="1:16384">
      <c r="A60" s="67"/>
      <c r="B60" s="68"/>
      <c r="C60" s="69"/>
      <c r="D60" s="70"/>
      <c r="E60" s="71"/>
      <c r="F60" s="72"/>
      <c r="G60" s="73"/>
      <c r="H60" s="74"/>
      <c r="I60" s="84"/>
      <c r="J60" s="84"/>
      <c r="K60" s="84"/>
      <c r="L60" s="84"/>
      <c r="M60" s="85"/>
      <c r="N60" s="84"/>
      <c r="O60" s="85"/>
      <c r="P60" s="86"/>
      <c r="Q60" s="95"/>
      <c r="R60" s="102"/>
      <c r="S60" s="96"/>
      <c r="T60" s="65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30" customHeight="1" spans="1:16384">
      <c r="A61" s="5" t="s">
        <v>65</v>
      </c>
      <c r="B61" s="5"/>
      <c r="C61" s="75">
        <f>SUM(C8:C60)</f>
        <v>12857600</v>
      </c>
      <c r="D61" s="76">
        <f>SUM(D8:D60)</f>
        <v>7101455</v>
      </c>
      <c r="E61" s="77"/>
      <c r="F61" s="77"/>
      <c r="G61" s="77"/>
      <c r="H61" s="75" t="s">
        <v>66</v>
      </c>
      <c r="I61" s="50">
        <f t="shared" ref="I61:L61" si="0">SUM(I8:I60)</f>
        <v>0</v>
      </c>
      <c r="J61" s="77"/>
      <c r="K61" s="50">
        <f t="shared" si="0"/>
        <v>0</v>
      </c>
      <c r="L61" s="50">
        <f t="shared" si="0"/>
        <v>0</v>
      </c>
      <c r="M61" s="75" t="s">
        <v>66</v>
      </c>
      <c r="N61" s="50">
        <f>SUM(N8:N60)</f>
        <v>0</v>
      </c>
      <c r="O61" s="75" t="s">
        <v>66</v>
      </c>
      <c r="P61" s="75" t="s">
        <v>66</v>
      </c>
      <c r="Q61" s="75"/>
      <c r="R61" s="75"/>
      <c r="S61" s="50">
        <f>SUM(S8:S60)</f>
        <v>19458903</v>
      </c>
      <c r="T61" s="97">
        <f>D61+C61-S61-I61-K61-L61-N61</f>
        <v>500152</v>
      </c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30" customHeight="1" spans="1:16384">
      <c r="A62" s="78" t="s">
        <v>67</v>
      </c>
      <c r="B62" s="78"/>
      <c r="C62" s="78" t="s">
        <v>68</v>
      </c>
      <c r="D62" s="78"/>
      <c r="E62" s="78"/>
      <c r="F62" s="79">
        <f>N62-F63</f>
        <v>39480</v>
      </c>
      <c r="G62" s="80"/>
      <c r="H62" s="81" t="s">
        <v>69</v>
      </c>
      <c r="I62" s="87"/>
      <c r="J62" s="87"/>
      <c r="K62" s="87"/>
      <c r="L62" s="88"/>
      <c r="M62" s="78" t="s">
        <v>70</v>
      </c>
      <c r="N62" s="89">
        <v>39480</v>
      </c>
      <c r="O62" s="90"/>
      <c r="P62" s="90"/>
      <c r="Q62" s="90"/>
      <c r="R62" s="90"/>
      <c r="S62" s="90"/>
      <c r="T62" s="98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30" customHeight="1" spans="1:16384">
      <c r="A63" s="78"/>
      <c r="B63" s="78"/>
      <c r="C63" s="78" t="s">
        <v>71</v>
      </c>
      <c r="D63" s="78"/>
      <c r="E63" s="78"/>
      <c r="F63" s="79">
        <v>0</v>
      </c>
      <c r="G63" s="80"/>
      <c r="H63" s="82"/>
      <c r="I63" s="91"/>
      <c r="J63" s="91"/>
      <c r="K63" s="91"/>
      <c r="L63" s="92"/>
      <c r="M63" s="78" t="s">
        <v>72</v>
      </c>
      <c r="N63" s="100" t="s">
        <v>111</v>
      </c>
      <c r="O63" s="101"/>
      <c r="P63" s="101"/>
      <c r="Q63" s="101"/>
      <c r="R63" s="101"/>
      <c r="S63" s="101"/>
      <c r="T63" s="10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spans="2:16384">
      <c r="B64" s="2"/>
      <c r="E64" s="3"/>
      <c r="F64" s="3"/>
      <c r="G64" s="3"/>
      <c r="I64" s="3"/>
      <c r="J64" s="3"/>
      <c r="L64" s="3"/>
      <c r="S64" s="3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spans="2:16384">
      <c r="B65" s="2"/>
      <c r="E65" s="3"/>
      <c r="F65" s="3"/>
      <c r="G65" s="3"/>
      <c r="I65" s="3"/>
      <c r="J65" s="3"/>
      <c r="L65" s="3"/>
      <c r="S65" s="3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spans="2:16384">
      <c r="B66" s="2"/>
      <c r="E66" s="3"/>
      <c r="F66" s="3"/>
      <c r="G66" s="3"/>
      <c r="I66" s="3"/>
      <c r="J66" s="3"/>
      <c r="L66" s="3"/>
      <c r="S66" s="3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spans="2:16384">
      <c r="B67" s="2"/>
      <c r="E67" s="3"/>
      <c r="F67" s="3"/>
      <c r="G67" s="3"/>
      <c r="I67" s="3"/>
      <c r="J67" s="3"/>
      <c r="L67" s="3"/>
      <c r="S67" s="3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2:16384">
      <c r="B68" s="2"/>
      <c r="E68" s="3"/>
      <c r="F68" s="3"/>
      <c r="G68" s="3"/>
      <c r="I68" s="3"/>
      <c r="J68" s="3"/>
      <c r="L68" s="3"/>
      <c r="S68" s="3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spans="2:16384">
      <c r="B69" s="83"/>
      <c r="E69" s="3"/>
      <c r="F69" s="3"/>
      <c r="G69" s="3"/>
      <c r="I69" s="3"/>
      <c r="J69" s="3"/>
      <c r="L69" s="3"/>
      <c r="S69" s="3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4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61:B61"/>
    <mergeCell ref="C62:E62"/>
    <mergeCell ref="F62:G62"/>
    <mergeCell ref="N62:T62"/>
    <mergeCell ref="C63:E63"/>
    <mergeCell ref="F63:G63"/>
    <mergeCell ref="N63:T63"/>
    <mergeCell ref="A5:A7"/>
    <mergeCell ref="A13:A14"/>
    <mergeCell ref="S5:S7"/>
    <mergeCell ref="T5:T7"/>
    <mergeCell ref="A62:B63"/>
    <mergeCell ref="H62:L6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1-11</vt:lpstr>
      <vt:lpstr>1-12</vt:lpstr>
      <vt:lpstr>2-1</vt:lpstr>
      <vt:lpstr>2-2</vt:lpstr>
      <vt:lpstr>2-3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2021-06-29T05:52:21Z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BEB31A2D213645D89BCEDFFF786E4E74</vt:lpwstr>
  </property>
</Properties>
</file>