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第1次" sheetId="1" r:id="rId1"/>
    <sheet name="第2次" sheetId="2" r:id="rId2"/>
  </sheets>
  <calcPr calcId="144525"/>
</workbook>
</file>

<file path=xl/sharedStrings.xml><?xml version="1.0" encoding="utf-8"?>
<sst xmlns="http://schemas.openxmlformats.org/spreadsheetml/2006/main" count="198" uniqueCount="94">
  <si>
    <t xml:space="preserve">工程款支付证书 </t>
  </si>
  <si>
    <t>工程名称</t>
  </si>
  <si>
    <t>平利县交通脱贫工程项目追加工程（兴隆镇广木河、九龙池村返砂整治工程）</t>
  </si>
  <si>
    <t>建设单位</t>
  </si>
  <si>
    <t>平利县交通运输局</t>
  </si>
  <si>
    <t>ERP编号</t>
  </si>
  <si>
    <t>档案编号</t>
  </si>
  <si>
    <t>2019014</t>
  </si>
  <si>
    <t>合同金额</t>
  </si>
  <si>
    <t>中标时间</t>
  </si>
  <si>
    <t>2019.4.24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</si>
  <si>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</si>
  <si>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</si>
  <si>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</si>
  <si>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</si>
  <si>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</si>
  <si>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</si>
  <si>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</si>
  <si>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</si>
  <si>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</si>
  <si>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</si>
  <si>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</si>
  <si>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李伟乾13991311190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</si>
  <si>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</si>
  <si>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</si>
  <si>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</si>
  <si>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</si>
  <si>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</si>
  <si>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</si>
  <si>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</si>
  <si>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</si>
  <si>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</si>
  <si>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</si>
  <si>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</si>
  <si>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</si>
  <si>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</si>
  <si>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</si>
  <si>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</si>
  <si>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</si>
  <si>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</si>
  <si>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</si>
  <si>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</si>
  <si>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</si>
  <si>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</si>
  <si>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</si>
  <si>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</si>
  <si>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</si>
  <si>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</si>
  <si>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</si>
  <si>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</si>
  <si>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</si>
  <si>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</si>
  <si>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</si>
  <si>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</si>
  <si>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</t>
  </si>
  <si>
    <t xml:space="preserve">175202745165 </t>
  </si>
  <si>
    <t>合同价2%</t>
  </si>
  <si>
    <t>建行安康股份有限公司安康江北支行</t>
  </si>
  <si>
    <t>6217 0041 7000 3907 970</t>
  </si>
  <si>
    <t>手续费</t>
  </si>
  <si>
    <t>杨建军</t>
  </si>
  <si>
    <t>中行安康股份有限公司安康江北支行</t>
  </si>
  <si>
    <t>6217 8536 0001 5580 847</t>
  </si>
  <si>
    <t>曾崇平</t>
  </si>
  <si>
    <t>中国邮政储蓄银行安康市恒口支行</t>
  </si>
  <si>
    <t>6210 9880 1000 1535 511</t>
  </si>
  <si>
    <t>王兰</t>
  </si>
  <si>
    <t>中国银行安康城西支行</t>
  </si>
  <si>
    <t>6217 8536 0001 5654 840</t>
  </si>
  <si>
    <t>李艳</t>
  </si>
  <si>
    <t>建行安康巴山西路支行</t>
  </si>
  <si>
    <t>6230 9441 7000 0086 154</t>
  </si>
  <si>
    <t>杨付强</t>
  </si>
  <si>
    <t>工行安康巴山东路支行</t>
  </si>
  <si>
    <t>6212 2626 0700 0482 232</t>
  </si>
  <si>
    <t>袁志康</t>
  </si>
  <si>
    <t>建行西安胡家庙支行</t>
  </si>
  <si>
    <t>6236 6842 2001 2019270</t>
  </si>
  <si>
    <t>李伟乾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</si>
  <si>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</si>
  <si>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</si>
  <si>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</si>
  <si>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</si>
  <si>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</si>
  <si>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</si>
  <si>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</si>
  <si>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中标书、施工合同、甲供材协议、项目投资协议</t>
  </si>
  <si>
    <t>合肥</t>
  </si>
  <si>
    <t>2020.6.26</t>
  </si>
  <si>
    <t>外经证费用</t>
  </si>
  <si>
    <t>工行陕西安康市安康南环路支行</t>
  </si>
  <si>
    <t>6222 0826 0700 0685 724</t>
  </si>
  <si>
    <t>张友婷（机械租赁）</t>
  </si>
  <si>
    <t>袁志康（砂石款）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</si>
</sst>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0_ "/>
    <numFmt numFmtId="180" formatCode="0.00_);[Red]\(0.00\)"/>
  </numFmts>
  <fonts count="34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0" borderId="1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16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9" fillId="25" borderId="19" applyNumberFormat="0" applyAlignment="0" applyProtection="0">
      <alignment vertical="center"/>
    </xf>
    <xf numFmtId="0" fontId="31" fillId="25" borderId="16" applyNumberFormat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0" borderId="0">
      <protection locked="0"/>
    </xf>
  </cellStyleXfs>
  <cellXfs count="10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 wrapText="1"/>
    </xf>
    <xf numFmtId="176" fontId="2" fillId="3" borderId="7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6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wrapText="1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7" fontId="4" fillId="3" borderId="2" xfId="50" applyNumberFormat="1" applyFont="1" applyFill="1" applyBorder="1" applyAlignment="1" applyProtection="1">
      <alignment horizontal="center" vertical="center" wrapText="1" shrinkToFi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9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9" fontId="4" fillId="2" borderId="4" xfId="50" applyNumberFormat="1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2" fillId="3" borderId="6" xfId="50" applyFont="1" applyFill="1" applyBorder="1" applyAlignment="1" applyProtection="1">
      <alignment horizontal="center" vertical="center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8" xfId="50" applyFont="1" applyFill="1" applyBorder="1" applyAlignment="1" applyProtection="1">
      <alignment horizontal="center" vertical="center"/>
    </xf>
    <xf numFmtId="0" fontId="2" fillId="3" borderId="9" xfId="50" applyFont="1" applyFill="1" applyBorder="1" applyAlignment="1" applyProtection="1">
      <alignment horizontal="center" vertical="center"/>
    </xf>
    <xf numFmtId="176" fontId="2" fillId="3" borderId="10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vertical="center"/>
    </xf>
    <xf numFmtId="176" fontId="1" fillId="3" borderId="4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8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6" fillId="3" borderId="2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wrapText="1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9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6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0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1" fillId="2" borderId="5" xfId="50" applyFont="1" applyFill="1" applyBorder="1" applyAlignment="1" applyProtection="1">
      <alignment horizontal="center" vertical="center" wrapText="1"/>
    </xf>
    <xf numFmtId="0" fontId="11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1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363220</xdr:colOff>
      <xdr:row>2</xdr:row>
      <xdr:rowOff>284480</xdr:rowOff>
    </xdr:from>
    <xdr:to>
      <xdr:col>32</xdr:col>
      <xdr:colOff>473075</xdr:colOff>
      <xdr:row>19</xdr:row>
      <xdr:rowOff>292735</xdr:rowOff>
    </xdr:to>
    <xdr:pic>
      <xdr:nvPicPr>
        <xdr:cNvPr id="2" name="图片 1" descr="f0f6ceeba339ea7f8ed952a1bec77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38590" y="955040"/>
          <a:ext cx="7516495" cy="4912995"/>
        </a:xfrm>
        <a:prstGeom prst="rect">
          <a:avLst/>
        </a:prstGeom>
      </xdr:spPr>
    </xdr:pic>
    <xdr:clientData/>
  </xdr:twoCellAnchor>
  <xdr:twoCellAnchor editAs="oneCell">
    <xdr:from>
      <xdr:col>9</xdr:col>
      <xdr:colOff>231140</xdr:colOff>
      <xdr:row>8</xdr:row>
      <xdr:rowOff>70485</xdr:rowOff>
    </xdr:from>
    <xdr:to>
      <xdr:col>10</xdr:col>
      <xdr:colOff>781050</xdr:colOff>
      <xdr:row>10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3280" y="2728595"/>
          <a:ext cx="1526540" cy="441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363220</xdr:colOff>
      <xdr:row>2</xdr:row>
      <xdr:rowOff>284480</xdr:rowOff>
    </xdr:from>
    <xdr:to>
      <xdr:col>32</xdr:col>
      <xdr:colOff>473075</xdr:colOff>
      <xdr:row>20</xdr:row>
      <xdr:rowOff>174625</xdr:rowOff>
    </xdr:to>
    <xdr:pic>
      <xdr:nvPicPr>
        <xdr:cNvPr id="2" name="图片 1" descr="f0f6ceeba339ea7f8ed952a1bec77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38590" y="955040"/>
          <a:ext cx="7516495" cy="4912995"/>
        </a:xfrm>
        <a:prstGeom prst="rect">
          <a:avLst/>
        </a:prstGeom>
      </xdr:spPr>
    </xdr:pic>
    <xdr:clientData/>
  </xdr:twoCellAnchor>
  <xdr:twoCellAnchor editAs="oneCell">
    <xdr:from>
      <xdr:col>9</xdr:col>
      <xdr:colOff>291465</xdr:colOff>
      <xdr:row>8</xdr:row>
      <xdr:rowOff>69215</xdr:rowOff>
    </xdr:from>
    <xdr:to>
      <xdr:col>10</xdr:col>
      <xdr:colOff>781050</xdr:colOff>
      <xdr:row>10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93605" y="2727325"/>
          <a:ext cx="1466215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114300</xdr:colOff>
      <xdr:row>12</xdr:row>
      <xdr:rowOff>205105</xdr:rowOff>
    </xdr:from>
    <xdr:to>
      <xdr:col>9</xdr:col>
      <xdr:colOff>667385</xdr:colOff>
      <xdr:row>14</xdr:row>
      <xdr:rowOff>100330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8290560" y="3856355"/>
          <a:ext cx="1878965" cy="405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85" zoomScaleNormal="85" workbookViewId="0">
      <pane ySplit="7" topLeftCell="A8" activePane="bottomLeft" state="frozen"/>
      <selection/>
      <selection pane="bottomLeft" activeCell="J17" sqref="J17"/>
    </sheetView>
  </sheetViews>
  <sheetFormatPr defaultColWidth="9" defaultRowHeight="10.8"/>
  <cols>
    <col min="1" max="1" width="3.25" style="4" customWidth="1"/>
    <col min="2" max="2" width="9.67592592592593" style="6" customWidth="1"/>
    <col min="3" max="3" width="10.75" style="4" customWidth="1"/>
    <col min="4" max="4" width="9.5462962962963" style="4" customWidth="1"/>
    <col min="5" max="5" width="31.8888888888889" style="7" customWidth="1"/>
    <col min="6" max="6" width="25.3611111111111" style="7" customWidth="1"/>
    <col min="7" max="7" width="28.75" style="7" customWidth="1"/>
    <col min="8" max="8" width="7.18518518518519" style="7" customWidth="1"/>
    <col min="9" max="9" width="12.1481481481481" style="7" customWidth="1"/>
    <col min="10" max="10" width="14.2407407407407" style="7" customWidth="1"/>
    <col min="11" max="11" width="12.8055555555556" style="7" customWidth="1"/>
    <col min="12" max="12" width="9.5" style="7" customWidth="1"/>
    <col min="13" max="13" width="20.7777777777778" style="7" customWidth="1"/>
    <col min="14" max="14" width="15.8148148148148" style="7" customWidth="1"/>
    <col min="15" max="15" width="15.0277777777778" style="6" customWidth="1"/>
    <col min="16" max="16" width="27.0555555555556" style="7" customWidth="1"/>
    <col min="17" max="17" width="15.0277777777778" style="4" customWidth="1"/>
    <col min="18" max="18" width="11" style="7" customWidth="1"/>
    <col min="19" max="19" width="16.0648148148148" style="7" customWidth="1"/>
    <col min="20" max="20" width="15.8148148148148" style="4" customWidth="1"/>
    <col min="21" max="16384" width="9" style="4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11221</v>
      </c>
      <c r="Q2" s="67" t="s">
        <v>6</v>
      </c>
      <c r="R2" s="67"/>
      <c r="S2" s="87" t="s">
        <v>7</v>
      </c>
      <c r="T2" s="87"/>
    </row>
    <row r="3" s="1" customFormat="1" ht="27.9" customHeight="1" spans="1:20">
      <c r="A3" s="9" t="s">
        <v>8</v>
      </c>
      <c r="B3" s="9"/>
      <c r="C3" s="12">
        <v>3842441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3" t="s">
        <v>12</v>
      </c>
      <c r="K3" s="63"/>
      <c r="L3" s="63"/>
      <c r="M3" s="63"/>
      <c r="N3" s="9" t="s">
        <v>13</v>
      </c>
      <c r="O3" s="9"/>
      <c r="P3" s="63" t="s">
        <v>14</v>
      </c>
      <c r="Q3" s="88" t="s">
        <v>15</v>
      </c>
      <c r="R3" s="89"/>
      <c r="S3" s="90" t="s">
        <v>16</v>
      </c>
      <c r="T3" s="91"/>
    </row>
    <row r="4" s="1" customFormat="1" ht="27.9" customHeight="1" spans="1:20">
      <c r="A4" s="9" t="s">
        <v>17</v>
      </c>
      <c r="B4" s="9"/>
      <c r="C4" s="104"/>
      <c r="D4" s="104"/>
      <c r="E4" s="104"/>
      <c r="F4" s="12" t="s">
        <v>18</v>
      </c>
      <c r="G4" s="105"/>
      <c r="H4" s="9" t="s">
        <v>19</v>
      </c>
      <c r="I4" s="9"/>
      <c r="J4" s="63" t="s">
        <v>20</v>
      </c>
      <c r="K4" s="63"/>
      <c r="L4" s="63"/>
      <c r="M4" s="63"/>
      <c r="N4" s="9" t="s">
        <v>21</v>
      </c>
      <c r="O4" s="9"/>
      <c r="P4" s="64" t="s">
        <v>22</v>
      </c>
      <c r="Q4" s="12" t="s">
        <v>23</v>
      </c>
      <c r="R4" s="64" t="s">
        <v>24</v>
      </c>
      <c r="S4" s="92" t="s">
        <v>25</v>
      </c>
      <c r="T4" s="93" t="s">
        <v>26</v>
      </c>
    </row>
    <row r="5" s="1" customFormat="1" ht="27.9" customHeight="1" spans="1:20">
      <c r="A5" s="9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65" t="s">
        <v>33</v>
      </c>
      <c r="Q5" s="94"/>
      <c r="R5" s="94"/>
      <c r="S5" s="92" t="s">
        <v>34</v>
      </c>
      <c r="T5" s="95" t="s">
        <v>35</v>
      </c>
    </row>
    <row r="6" s="1" customFormat="1" ht="27.9" customHeight="1" spans="1:20">
      <c r="A6" s="9"/>
      <c r="B6" s="18" t="s">
        <v>36</v>
      </c>
      <c r="C6" s="19"/>
      <c r="D6" s="19"/>
      <c r="E6" s="19"/>
      <c r="F6" s="20"/>
      <c r="G6" s="9"/>
      <c r="H6" s="18" t="s">
        <v>37</v>
      </c>
      <c r="I6" s="19"/>
      <c r="J6" s="20"/>
      <c r="K6" s="9" t="s">
        <v>38</v>
      </c>
      <c r="L6" s="18" t="s">
        <v>39</v>
      </c>
      <c r="M6" s="20"/>
      <c r="N6" s="18" t="s">
        <v>40</v>
      </c>
      <c r="O6" s="20"/>
      <c r="P6" s="66" t="s">
        <v>41</v>
      </c>
      <c r="Q6" s="96"/>
      <c r="R6" s="96"/>
      <c r="S6" s="92"/>
      <c r="T6" s="95"/>
    </row>
    <row r="7" s="1" customFormat="1" ht="27.9" customHeight="1" spans="1:20">
      <c r="A7" s="9"/>
      <c r="B7" s="21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1" t="s">
        <v>47</v>
      </c>
      <c r="H7" s="9" t="s">
        <v>48</v>
      </c>
      <c r="I7" s="12" t="s">
        <v>49</v>
      </c>
      <c r="J7" s="12" t="s">
        <v>50</v>
      </c>
      <c r="K7" s="67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92"/>
      <c r="T7" s="95"/>
    </row>
    <row r="8" s="2" customFormat="1" ht="17" customHeight="1" spans="1:20">
      <c r="A8" s="22">
        <v>1</v>
      </c>
      <c r="B8" s="23">
        <v>43790</v>
      </c>
      <c r="C8" s="24">
        <v>2500000</v>
      </c>
      <c r="D8" s="25"/>
      <c r="E8" s="26" t="s">
        <v>54</v>
      </c>
      <c r="F8" s="27" t="s">
        <v>55</v>
      </c>
      <c r="G8" s="25"/>
      <c r="H8" s="28">
        <v>0.02</v>
      </c>
      <c r="I8" s="25">
        <v>76849</v>
      </c>
      <c r="J8" s="25" t="s">
        <v>56</v>
      </c>
      <c r="K8" s="25">
        <v>24272</v>
      </c>
      <c r="L8" s="25"/>
      <c r="M8" s="25"/>
      <c r="N8" s="25"/>
      <c r="O8" s="25"/>
      <c r="P8" s="68"/>
      <c r="Q8" s="97"/>
      <c r="R8" s="25"/>
      <c r="S8" s="25"/>
      <c r="T8" s="25"/>
    </row>
    <row r="9" s="3" customFormat="1" ht="19" customHeight="1" spans="1:20">
      <c r="A9" s="29"/>
      <c r="B9" s="30">
        <v>43804</v>
      </c>
      <c r="C9" s="31"/>
      <c r="D9" s="32"/>
      <c r="E9" s="33" t="s">
        <v>57</v>
      </c>
      <c r="F9" s="34" t="s">
        <v>58</v>
      </c>
      <c r="G9" s="32"/>
      <c r="H9" s="32"/>
      <c r="I9" s="32"/>
      <c r="J9" s="32"/>
      <c r="K9" s="32"/>
      <c r="L9" s="69">
        <v>450</v>
      </c>
      <c r="M9" s="69" t="s">
        <v>59</v>
      </c>
      <c r="N9" s="70"/>
      <c r="O9" s="70"/>
      <c r="P9" s="70" t="s">
        <v>60</v>
      </c>
      <c r="Q9" s="98"/>
      <c r="R9" s="32"/>
      <c r="S9" s="32">
        <v>230000</v>
      </c>
      <c r="T9" s="32"/>
    </row>
    <row r="10" s="3" customFormat="1" ht="19" customHeight="1" spans="1:20">
      <c r="A10" s="29"/>
      <c r="B10" s="30">
        <v>43804</v>
      </c>
      <c r="C10" s="31"/>
      <c r="D10" s="32"/>
      <c r="E10" s="32" t="s">
        <v>61</v>
      </c>
      <c r="F10" s="32" t="s">
        <v>62</v>
      </c>
      <c r="G10" s="32"/>
      <c r="H10" s="32"/>
      <c r="I10" s="32"/>
      <c r="J10" s="32"/>
      <c r="K10" s="32"/>
      <c r="L10" s="71"/>
      <c r="M10" s="71"/>
      <c r="N10" s="70"/>
      <c r="O10" s="70"/>
      <c r="P10" s="72" t="s">
        <v>63</v>
      </c>
      <c r="Q10" s="98"/>
      <c r="R10" s="32"/>
      <c r="S10" s="32">
        <v>230000</v>
      </c>
      <c r="T10" s="32"/>
    </row>
    <row r="11" s="3" customFormat="1" ht="20.1" customHeight="1" spans="1:20">
      <c r="A11" s="29"/>
      <c r="B11" s="30">
        <v>43804</v>
      </c>
      <c r="C11" s="35"/>
      <c r="D11" s="35"/>
      <c r="E11" s="32" t="s">
        <v>64</v>
      </c>
      <c r="F11" s="36" t="s">
        <v>65</v>
      </c>
      <c r="G11" s="32"/>
      <c r="H11" s="32"/>
      <c r="I11" s="32"/>
      <c r="J11" s="32"/>
      <c r="K11" s="32"/>
      <c r="L11" s="71"/>
      <c r="M11" s="71"/>
      <c r="N11" s="70"/>
      <c r="O11" s="70"/>
      <c r="P11" s="72" t="s">
        <v>66</v>
      </c>
      <c r="Q11" s="98"/>
      <c r="R11" s="32"/>
      <c r="S11" s="32">
        <v>230000</v>
      </c>
      <c r="T11" s="32"/>
    </row>
    <row r="12" s="3" customFormat="1" ht="20.1" customHeight="1" spans="1:20">
      <c r="A12" s="29"/>
      <c r="B12" s="30">
        <v>43804</v>
      </c>
      <c r="C12" s="35"/>
      <c r="D12" s="35"/>
      <c r="E12" s="32" t="s">
        <v>67</v>
      </c>
      <c r="F12" s="36" t="s">
        <v>68</v>
      </c>
      <c r="G12" s="32"/>
      <c r="H12" s="32"/>
      <c r="I12" s="32"/>
      <c r="J12" s="32"/>
      <c r="K12" s="32"/>
      <c r="L12" s="71"/>
      <c r="M12" s="71"/>
      <c r="N12" s="70"/>
      <c r="O12" s="70"/>
      <c r="P12" s="72" t="s">
        <v>69</v>
      </c>
      <c r="Q12" s="98"/>
      <c r="R12" s="32"/>
      <c r="S12" s="32">
        <v>230000</v>
      </c>
      <c r="T12" s="32"/>
    </row>
    <row r="13" s="3" customFormat="1" ht="20.1" customHeight="1" spans="1:20">
      <c r="A13" s="29"/>
      <c r="B13" s="30">
        <v>43804</v>
      </c>
      <c r="C13" s="31"/>
      <c r="D13" s="32"/>
      <c r="E13" s="32" t="s">
        <v>70</v>
      </c>
      <c r="F13" s="36" t="s">
        <v>71</v>
      </c>
      <c r="G13" s="32"/>
      <c r="H13" s="32"/>
      <c r="I13" s="32"/>
      <c r="J13" s="32"/>
      <c r="K13" s="32"/>
      <c r="L13" s="71"/>
      <c r="M13" s="71"/>
      <c r="N13" s="32"/>
      <c r="O13" s="32"/>
      <c r="P13" s="70" t="s">
        <v>72</v>
      </c>
      <c r="Q13" s="98"/>
      <c r="R13" s="32"/>
      <c r="S13" s="32">
        <v>230000</v>
      </c>
      <c r="T13" s="32"/>
    </row>
    <row r="14" ht="20.1" customHeight="1" spans="1:20">
      <c r="A14" s="37"/>
      <c r="B14" s="30">
        <v>43804</v>
      </c>
      <c r="C14" s="31"/>
      <c r="D14" s="38"/>
      <c r="E14" s="38" t="s">
        <v>73</v>
      </c>
      <c r="F14" s="39" t="s">
        <v>74</v>
      </c>
      <c r="G14" s="40"/>
      <c r="H14" s="40"/>
      <c r="I14" s="38"/>
      <c r="J14" s="38"/>
      <c r="K14" s="38"/>
      <c r="L14" s="73"/>
      <c r="M14" s="73"/>
      <c r="N14" s="70"/>
      <c r="O14" s="70"/>
      <c r="P14" s="70" t="s">
        <v>75</v>
      </c>
      <c r="Q14" s="98"/>
      <c r="R14" s="99"/>
      <c r="S14" s="38">
        <v>1227275</v>
      </c>
      <c r="T14" s="99"/>
    </row>
    <row r="15" s="2" customFormat="1" ht="20.1" customHeight="1" spans="1:20">
      <c r="A15" s="49">
        <v>2</v>
      </c>
      <c r="B15" s="44">
        <v>43809</v>
      </c>
      <c r="C15" s="45"/>
      <c r="D15" s="45"/>
      <c r="E15" s="25" t="s">
        <v>76</v>
      </c>
      <c r="F15" s="25" t="s">
        <v>77</v>
      </c>
      <c r="G15" s="25"/>
      <c r="H15" s="25"/>
      <c r="I15" s="25"/>
      <c r="J15" s="25"/>
      <c r="K15" s="25"/>
      <c r="L15" s="25">
        <v>50</v>
      </c>
      <c r="M15" s="25" t="s">
        <v>59</v>
      </c>
      <c r="N15" s="68"/>
      <c r="O15" s="68"/>
      <c r="P15" s="68" t="s">
        <v>78</v>
      </c>
      <c r="Q15" s="97"/>
      <c r="R15" s="25"/>
      <c r="S15" s="25">
        <v>20804</v>
      </c>
      <c r="T15" s="25"/>
    </row>
    <row r="16" ht="20.1" customHeight="1" spans="1:20">
      <c r="A16" s="50"/>
      <c r="B16" s="51"/>
      <c r="C16" s="24"/>
      <c r="D16" s="35"/>
      <c r="E16" s="40"/>
      <c r="F16" s="40"/>
      <c r="G16" s="40"/>
      <c r="H16" s="40"/>
      <c r="I16" s="40"/>
      <c r="J16" s="40"/>
      <c r="K16" s="40"/>
      <c r="L16" s="40"/>
      <c r="M16" s="40"/>
      <c r="N16" s="70"/>
      <c r="O16" s="70"/>
      <c r="P16" s="70"/>
      <c r="Q16" s="98"/>
      <c r="R16" s="99"/>
      <c r="S16" s="25"/>
      <c r="T16" s="99"/>
    </row>
    <row r="17" ht="20.1" customHeight="1" spans="1:20">
      <c r="A17" s="50"/>
      <c r="B17" s="51"/>
      <c r="C17" s="35"/>
      <c r="D17" s="35"/>
      <c r="E17" s="40"/>
      <c r="F17" s="40"/>
      <c r="G17" s="40"/>
      <c r="H17" s="40"/>
      <c r="I17" s="40"/>
      <c r="J17" s="40"/>
      <c r="K17" s="40"/>
      <c r="L17" s="40"/>
      <c r="M17" s="40"/>
      <c r="N17" s="70"/>
      <c r="O17" s="70"/>
      <c r="P17" s="70"/>
      <c r="Q17" s="98"/>
      <c r="R17" s="99"/>
      <c r="S17" s="25"/>
      <c r="T17" s="99"/>
    </row>
    <row r="18" ht="21" customHeight="1" spans="1:20">
      <c r="A18" s="50"/>
      <c r="B18" s="51"/>
      <c r="C18" s="35"/>
      <c r="D18" s="35"/>
      <c r="E18" s="40"/>
      <c r="F18" s="40"/>
      <c r="G18" s="40"/>
      <c r="H18" s="40"/>
      <c r="I18" s="40"/>
      <c r="J18" s="40"/>
      <c r="K18" s="40"/>
      <c r="L18" s="40"/>
      <c r="M18" s="40"/>
      <c r="N18" s="70"/>
      <c r="O18" s="70"/>
      <c r="P18" s="70"/>
      <c r="Q18" s="98"/>
      <c r="R18" s="99"/>
      <c r="S18" s="25"/>
      <c r="T18" s="99"/>
    </row>
    <row r="19" ht="30" customHeight="1" spans="1:20">
      <c r="A19" s="52" t="s">
        <v>79</v>
      </c>
      <c r="B19" s="52"/>
      <c r="C19" s="53">
        <f>SUM(C8:C18)</f>
        <v>2500000</v>
      </c>
      <c r="D19" s="54">
        <f>SUM(D8:D18)</f>
        <v>0</v>
      </c>
      <c r="E19" s="55"/>
      <c r="F19" s="55"/>
      <c r="G19" s="55"/>
      <c r="H19" s="55"/>
      <c r="I19" s="75">
        <f>SUM(I8:I18)</f>
        <v>76849</v>
      </c>
      <c r="J19" s="76"/>
      <c r="K19" s="75">
        <f>SUM(K8:K18)</f>
        <v>24272</v>
      </c>
      <c r="L19" s="75">
        <f>SUM(L8:L18)</f>
        <v>500</v>
      </c>
      <c r="M19" s="76"/>
      <c r="N19" s="77">
        <f>SUM(N8:N18)</f>
        <v>0</v>
      </c>
      <c r="O19" s="70"/>
      <c r="P19" s="78"/>
      <c r="Q19" s="100"/>
      <c r="R19" s="101"/>
      <c r="S19" s="102">
        <f>SUM(S8:S18)</f>
        <v>2398079</v>
      </c>
      <c r="T19" s="103">
        <f>C19+D19-I19-K19-L19-N19-S19</f>
        <v>300</v>
      </c>
    </row>
    <row r="20" ht="30" customHeight="1" spans="1:20">
      <c r="A20" s="52" t="s">
        <v>80</v>
      </c>
      <c r="B20" s="52"/>
      <c r="C20" s="52" t="s">
        <v>81</v>
      </c>
      <c r="D20" s="52"/>
      <c r="E20" s="52"/>
      <c r="F20" s="56">
        <f>S15</f>
        <v>20804</v>
      </c>
      <c r="G20" s="57"/>
      <c r="H20" s="57"/>
      <c r="I20" s="57"/>
      <c r="J20" s="57"/>
      <c r="K20" s="79"/>
      <c r="L20" s="80" t="s">
        <v>82</v>
      </c>
      <c r="M20" s="81"/>
      <c r="N20" s="81"/>
      <c r="O20" s="82" t="s">
        <v>83</v>
      </c>
      <c r="P20" s="83">
        <f>F20</f>
        <v>20804</v>
      </c>
      <c r="Q20" s="83"/>
      <c r="R20" s="83"/>
      <c r="S20" s="83"/>
      <c r="T20" s="83"/>
    </row>
    <row r="21" ht="30" customHeight="1" spans="1:20">
      <c r="A21" s="52"/>
      <c r="B21" s="52"/>
      <c r="C21" s="52" t="s">
        <v>84</v>
      </c>
      <c r="D21" s="52"/>
      <c r="E21" s="52"/>
      <c r="F21" s="56">
        <v>0</v>
      </c>
      <c r="G21" s="57"/>
      <c r="H21" s="57"/>
      <c r="I21" s="57"/>
      <c r="J21" s="57"/>
      <c r="K21" s="79"/>
      <c r="L21" s="84"/>
      <c r="M21" s="85"/>
      <c r="N21" s="85"/>
      <c r="O21" s="82" t="s">
        <v>85</v>
      </c>
      <c r="P21" s="86" t="str">
        <f>SUBSTITUTE(SUBSTITUTE(TEXT(INT(P20),"[DBNum2][$-804]G/通用格式元"&amp;IF(INT(F28)=F28,"整",""))&amp;TEXT(MID(F28,FIND(".",F28&amp;".0")+1,1),"[DBNum2][$-804]G/通用格式角")&amp;TEXT(MID(F28,FIND(".",F28&amp;".0")+2,1),"[DBNum2][$-804]G/通用格式分"),"零角","零"),"零分","")</f>
        <v>贰万零捌佰零肆元整</v>
      </c>
      <c r="Q21" s="86"/>
      <c r="R21" s="86"/>
      <c r="S21" s="86"/>
      <c r="T21" s="86"/>
    </row>
    <row r="26" ht="14.4" spans="2:2">
      <c r="B26" s="58"/>
    </row>
  </sheetData>
  <mergeCells count="4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9:B19"/>
    <mergeCell ref="C20:E20"/>
    <mergeCell ref="F20:K20"/>
    <mergeCell ref="P20:T20"/>
    <mergeCell ref="C21:E21"/>
    <mergeCell ref="F21:K21"/>
    <mergeCell ref="P21:T21"/>
    <mergeCell ref="A5:A7"/>
    <mergeCell ref="A8:A14"/>
    <mergeCell ref="L9:L14"/>
    <mergeCell ref="M9:M14"/>
    <mergeCell ref="S5:S7"/>
    <mergeCell ref="T5:T7"/>
    <mergeCell ref="A20:B21"/>
    <mergeCell ref="L20:N2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1"/>
  <sheetViews>
    <sheetView tabSelected="1" zoomScale="86" zoomScaleNormal="86" topLeftCell="B1" workbookViewId="0">
      <pane ySplit="7" topLeftCell="A13" activePane="bottomLeft" state="frozen"/>
      <selection/>
      <selection pane="bottomLeft" activeCell="C4" sqref="C4:E4"/>
    </sheetView>
  </sheetViews>
  <sheetFormatPr defaultColWidth="9" defaultRowHeight="10.8"/>
  <cols>
    <col min="1" max="1" width="3.25" style="4" customWidth="1"/>
    <col min="2" max="2" width="9.67592592592593" style="6" customWidth="1"/>
    <col min="3" max="3" width="10.75" style="4" customWidth="1"/>
    <col min="4" max="4" width="9.5462962962963" style="4" customWidth="1"/>
    <col min="5" max="5" width="31.8888888888889" style="7" customWidth="1"/>
    <col min="6" max="6" width="25.3611111111111" style="7" customWidth="1"/>
    <col min="7" max="7" width="28.75" style="7" customWidth="1"/>
    <col min="8" max="8" width="7.18518518518519" style="7" customWidth="1"/>
    <col min="9" max="9" width="12.1481481481481" style="7" customWidth="1"/>
    <col min="10" max="10" width="14.2407407407407" style="7" customWidth="1"/>
    <col min="11" max="11" width="12.8055555555556" style="7" customWidth="1"/>
    <col min="12" max="12" width="9.5" style="7" customWidth="1"/>
    <col min="13" max="13" width="20.7777777777778" style="7" customWidth="1"/>
    <col min="14" max="14" width="15.8148148148148" style="7" customWidth="1"/>
    <col min="15" max="15" width="15.0277777777778" style="6" customWidth="1"/>
    <col min="16" max="16" width="27.0555555555556" style="7" customWidth="1"/>
    <col min="17" max="17" width="15.0277777777778" style="4" customWidth="1"/>
    <col min="18" max="18" width="11" style="7" customWidth="1"/>
    <col min="19" max="19" width="16.0648148148148" style="7" customWidth="1"/>
    <col min="20" max="20" width="15.8148148148148" style="4" customWidth="1"/>
    <col min="21" max="16384" width="9" style="4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59"/>
      <c r="J2" s="59" t="s">
        <v>4</v>
      </c>
      <c r="K2" s="59"/>
      <c r="L2" s="59"/>
      <c r="M2" s="60"/>
      <c r="N2" s="61" t="s">
        <v>5</v>
      </c>
      <c r="O2" s="61"/>
      <c r="P2" s="62">
        <v>11221</v>
      </c>
      <c r="Q2" s="67" t="s">
        <v>6</v>
      </c>
      <c r="R2" s="67"/>
      <c r="S2" s="87" t="s">
        <v>7</v>
      </c>
      <c r="T2" s="87"/>
    </row>
    <row r="3" s="1" customFormat="1" ht="27.9" customHeight="1" spans="1:20">
      <c r="A3" s="9" t="s">
        <v>8</v>
      </c>
      <c r="B3" s="9"/>
      <c r="C3" s="12">
        <v>3842441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3" t="s">
        <v>86</v>
      </c>
      <c r="K3" s="63"/>
      <c r="L3" s="63"/>
      <c r="M3" s="63"/>
      <c r="N3" s="9" t="s">
        <v>13</v>
      </c>
      <c r="O3" s="9"/>
      <c r="P3" s="63" t="s">
        <v>87</v>
      </c>
      <c r="Q3" s="88" t="s">
        <v>15</v>
      </c>
      <c r="R3" s="89"/>
      <c r="S3" s="90" t="s">
        <v>16</v>
      </c>
      <c r="T3" s="91"/>
    </row>
    <row r="4" s="1" customFormat="1" ht="27.9" customHeight="1" spans="1:20">
      <c r="A4" s="9" t="s">
        <v>17</v>
      </c>
      <c r="B4" s="9"/>
      <c r="C4" s="12">
        <v>3455485.51</v>
      </c>
      <c r="D4" s="12"/>
      <c r="E4" s="12"/>
      <c r="F4" s="12" t="s">
        <v>18</v>
      </c>
      <c r="G4" s="13" t="s">
        <v>88</v>
      </c>
      <c r="H4" s="9" t="s">
        <v>19</v>
      </c>
      <c r="I4" s="9"/>
      <c r="J4" s="63" t="s">
        <v>20</v>
      </c>
      <c r="K4" s="63"/>
      <c r="L4" s="63"/>
      <c r="M4" s="63"/>
      <c r="N4" s="9" t="s">
        <v>21</v>
      </c>
      <c r="O4" s="9"/>
      <c r="P4" s="64" t="s">
        <v>22</v>
      </c>
      <c r="Q4" s="12" t="s">
        <v>23</v>
      </c>
      <c r="R4" s="64" t="s">
        <v>24</v>
      </c>
      <c r="S4" s="92" t="s">
        <v>25</v>
      </c>
      <c r="T4" s="93" t="s">
        <v>26</v>
      </c>
    </row>
    <row r="5" s="1" customFormat="1" ht="27.9" customHeight="1" spans="1:20">
      <c r="A5" s="9" t="s">
        <v>27</v>
      </c>
      <c r="B5" s="14" t="s">
        <v>28</v>
      </c>
      <c r="C5" s="15"/>
      <c r="D5" s="15"/>
      <c r="E5" s="15"/>
      <c r="F5" s="16"/>
      <c r="G5" s="17" t="s">
        <v>29</v>
      </c>
      <c r="H5" s="14" t="s">
        <v>28</v>
      </c>
      <c r="I5" s="15"/>
      <c r="J5" s="16"/>
      <c r="K5" s="17" t="s">
        <v>30</v>
      </c>
      <c r="L5" s="14" t="s">
        <v>31</v>
      </c>
      <c r="M5" s="16"/>
      <c r="N5" s="14" t="s">
        <v>32</v>
      </c>
      <c r="O5" s="16"/>
      <c r="P5" s="65" t="s">
        <v>33</v>
      </c>
      <c r="Q5" s="94"/>
      <c r="R5" s="94"/>
      <c r="S5" s="92" t="s">
        <v>34</v>
      </c>
      <c r="T5" s="95" t="s">
        <v>35</v>
      </c>
    </row>
    <row r="6" s="1" customFormat="1" ht="27.9" customHeight="1" spans="1:20">
      <c r="A6" s="9"/>
      <c r="B6" s="18" t="s">
        <v>36</v>
      </c>
      <c r="C6" s="19"/>
      <c r="D6" s="19"/>
      <c r="E6" s="19"/>
      <c r="F6" s="20"/>
      <c r="G6" s="9"/>
      <c r="H6" s="18" t="s">
        <v>37</v>
      </c>
      <c r="I6" s="19"/>
      <c r="J6" s="20"/>
      <c r="K6" s="9" t="s">
        <v>38</v>
      </c>
      <c r="L6" s="18" t="s">
        <v>39</v>
      </c>
      <c r="M6" s="20"/>
      <c r="N6" s="18" t="s">
        <v>40</v>
      </c>
      <c r="O6" s="20"/>
      <c r="P6" s="66" t="s">
        <v>41</v>
      </c>
      <c r="Q6" s="96"/>
      <c r="R6" s="96"/>
      <c r="S6" s="92"/>
      <c r="T6" s="95"/>
    </row>
    <row r="7" s="1" customFormat="1" ht="27.9" customHeight="1" spans="1:20">
      <c r="A7" s="9"/>
      <c r="B7" s="21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1" t="s">
        <v>47</v>
      </c>
      <c r="H7" s="9" t="s">
        <v>48</v>
      </c>
      <c r="I7" s="12" t="s">
        <v>49</v>
      </c>
      <c r="J7" s="12" t="s">
        <v>50</v>
      </c>
      <c r="K7" s="67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92"/>
      <c r="T7" s="95"/>
    </row>
    <row r="8" s="2" customFormat="1" ht="17" customHeight="1" spans="1:20">
      <c r="A8" s="22">
        <v>1</v>
      </c>
      <c r="B8" s="23">
        <v>43790</v>
      </c>
      <c r="C8" s="24">
        <v>2500000</v>
      </c>
      <c r="D8" s="25"/>
      <c r="E8" s="26" t="s">
        <v>54</v>
      </c>
      <c r="F8" s="27" t="s">
        <v>55</v>
      </c>
      <c r="G8" s="25"/>
      <c r="H8" s="28">
        <v>0.02</v>
      </c>
      <c r="I8" s="25">
        <v>76849</v>
      </c>
      <c r="J8" s="25" t="s">
        <v>56</v>
      </c>
      <c r="K8" s="25">
        <v>24272</v>
      </c>
      <c r="L8" s="25"/>
      <c r="M8" s="25"/>
      <c r="N8" s="25"/>
      <c r="O8" s="25"/>
      <c r="P8" s="68"/>
      <c r="Q8" s="97"/>
      <c r="R8" s="25"/>
      <c r="S8" s="25"/>
      <c r="T8" s="25"/>
    </row>
    <row r="9" s="3" customFormat="1" ht="19" customHeight="1" spans="1:20">
      <c r="A9" s="29"/>
      <c r="B9" s="30">
        <v>43804</v>
      </c>
      <c r="C9" s="31"/>
      <c r="D9" s="32"/>
      <c r="E9" s="33" t="s">
        <v>57</v>
      </c>
      <c r="F9" s="34" t="s">
        <v>58</v>
      </c>
      <c r="G9" s="32"/>
      <c r="H9" s="32"/>
      <c r="I9" s="32"/>
      <c r="J9" s="32"/>
      <c r="K9" s="32"/>
      <c r="L9" s="69">
        <v>450</v>
      </c>
      <c r="M9" s="69" t="s">
        <v>59</v>
      </c>
      <c r="N9" s="70"/>
      <c r="O9" s="70"/>
      <c r="P9" s="70" t="s">
        <v>60</v>
      </c>
      <c r="Q9" s="98"/>
      <c r="R9" s="32"/>
      <c r="S9" s="32">
        <v>230000</v>
      </c>
      <c r="T9" s="32"/>
    </row>
    <row r="10" s="3" customFormat="1" ht="19" customHeight="1" spans="1:20">
      <c r="A10" s="29"/>
      <c r="B10" s="30">
        <v>43804</v>
      </c>
      <c r="C10" s="31"/>
      <c r="D10" s="32"/>
      <c r="E10" s="32" t="s">
        <v>61</v>
      </c>
      <c r="F10" s="32" t="s">
        <v>62</v>
      </c>
      <c r="G10" s="32"/>
      <c r="H10" s="32"/>
      <c r="I10" s="32"/>
      <c r="J10" s="32"/>
      <c r="K10" s="32"/>
      <c r="L10" s="71"/>
      <c r="M10" s="71"/>
      <c r="N10" s="70"/>
      <c r="O10" s="70"/>
      <c r="P10" s="72" t="s">
        <v>63</v>
      </c>
      <c r="Q10" s="98"/>
      <c r="R10" s="32"/>
      <c r="S10" s="32">
        <v>230000</v>
      </c>
      <c r="T10" s="32"/>
    </row>
    <row r="11" s="3" customFormat="1" ht="20.1" customHeight="1" spans="1:20">
      <c r="A11" s="29"/>
      <c r="B11" s="30">
        <v>43804</v>
      </c>
      <c r="C11" s="35"/>
      <c r="D11" s="35"/>
      <c r="E11" s="32" t="s">
        <v>64</v>
      </c>
      <c r="F11" s="36" t="s">
        <v>65</v>
      </c>
      <c r="G11" s="32"/>
      <c r="H11" s="32"/>
      <c r="I11" s="32"/>
      <c r="J11" s="32"/>
      <c r="K11" s="32"/>
      <c r="L11" s="71"/>
      <c r="M11" s="71"/>
      <c r="N11" s="70"/>
      <c r="O11" s="70"/>
      <c r="P11" s="72" t="s">
        <v>66</v>
      </c>
      <c r="Q11" s="98"/>
      <c r="R11" s="32"/>
      <c r="S11" s="32">
        <v>230000</v>
      </c>
      <c r="T11" s="32"/>
    </row>
    <row r="12" s="3" customFormat="1" ht="20.1" customHeight="1" spans="1:20">
      <c r="A12" s="29"/>
      <c r="B12" s="30">
        <v>43804</v>
      </c>
      <c r="C12" s="35"/>
      <c r="D12" s="35"/>
      <c r="E12" s="32" t="s">
        <v>67</v>
      </c>
      <c r="F12" s="36" t="s">
        <v>68</v>
      </c>
      <c r="G12" s="32"/>
      <c r="H12" s="32"/>
      <c r="I12" s="32"/>
      <c r="J12" s="32"/>
      <c r="K12" s="32"/>
      <c r="L12" s="71"/>
      <c r="M12" s="71"/>
      <c r="N12" s="70"/>
      <c r="O12" s="70"/>
      <c r="P12" s="72" t="s">
        <v>69</v>
      </c>
      <c r="Q12" s="98"/>
      <c r="R12" s="32"/>
      <c r="S12" s="32">
        <v>230000</v>
      </c>
      <c r="T12" s="32"/>
    </row>
    <row r="13" s="3" customFormat="1" ht="20.1" customHeight="1" spans="1:20">
      <c r="A13" s="29"/>
      <c r="B13" s="30">
        <v>43804</v>
      </c>
      <c r="C13" s="31"/>
      <c r="D13" s="32"/>
      <c r="E13" s="32" t="s">
        <v>70</v>
      </c>
      <c r="F13" s="36" t="s">
        <v>71</v>
      </c>
      <c r="G13" s="32"/>
      <c r="H13" s="32"/>
      <c r="I13" s="32"/>
      <c r="J13" s="32"/>
      <c r="K13" s="32"/>
      <c r="L13" s="71"/>
      <c r="M13" s="71"/>
      <c r="N13" s="32"/>
      <c r="O13" s="32"/>
      <c r="P13" s="70" t="s">
        <v>72</v>
      </c>
      <c r="Q13" s="98"/>
      <c r="R13" s="32"/>
      <c r="S13" s="32">
        <v>230000</v>
      </c>
      <c r="T13" s="32"/>
    </row>
    <row r="14" ht="20.1" customHeight="1" spans="1:20">
      <c r="A14" s="37"/>
      <c r="B14" s="30">
        <v>43804</v>
      </c>
      <c r="C14" s="31"/>
      <c r="D14" s="38"/>
      <c r="E14" s="38" t="s">
        <v>73</v>
      </c>
      <c r="F14" s="39" t="s">
        <v>74</v>
      </c>
      <c r="G14" s="40"/>
      <c r="H14" s="40"/>
      <c r="I14" s="38"/>
      <c r="J14" s="38"/>
      <c r="K14" s="38"/>
      <c r="L14" s="73"/>
      <c r="M14" s="73"/>
      <c r="N14" s="70"/>
      <c r="O14" s="70"/>
      <c r="P14" s="70" t="s">
        <v>75</v>
      </c>
      <c r="Q14" s="98"/>
      <c r="R14" s="99"/>
      <c r="S14" s="38">
        <v>1227575</v>
      </c>
      <c r="T14" s="99"/>
    </row>
    <row r="15" s="4" customFormat="1" ht="20.1" customHeight="1" spans="1:20">
      <c r="A15" s="41">
        <v>2</v>
      </c>
      <c r="B15" s="42">
        <v>43809</v>
      </c>
      <c r="C15" s="35"/>
      <c r="D15" s="35"/>
      <c r="E15" s="38" t="s">
        <v>76</v>
      </c>
      <c r="F15" s="38" t="s">
        <v>77</v>
      </c>
      <c r="G15" s="38"/>
      <c r="H15" s="38"/>
      <c r="I15" s="38"/>
      <c r="J15" s="38"/>
      <c r="K15" s="38"/>
      <c r="L15" s="38">
        <v>50</v>
      </c>
      <c r="M15" s="38" t="s">
        <v>59</v>
      </c>
      <c r="N15" s="70"/>
      <c r="O15" s="70"/>
      <c r="P15" s="70" t="s">
        <v>78</v>
      </c>
      <c r="Q15" s="98"/>
      <c r="R15" s="38"/>
      <c r="S15" s="38">
        <v>20804</v>
      </c>
      <c r="T15" s="38"/>
    </row>
    <row r="16" s="2" customFormat="1" ht="20.1" customHeight="1" spans="1:20">
      <c r="A16" s="43">
        <v>3</v>
      </c>
      <c r="B16" s="44">
        <v>44166</v>
      </c>
      <c r="C16" s="24">
        <v>500000</v>
      </c>
      <c r="D16" s="45"/>
      <c r="E16" s="26" t="s">
        <v>54</v>
      </c>
      <c r="F16" s="27" t="s">
        <v>55</v>
      </c>
      <c r="G16" s="25"/>
      <c r="H16" s="25"/>
      <c r="I16" s="25"/>
      <c r="J16" s="25"/>
      <c r="K16" s="25">
        <v>5000</v>
      </c>
      <c r="L16" s="25">
        <v>500</v>
      </c>
      <c r="M16" s="25" t="s">
        <v>89</v>
      </c>
      <c r="N16" s="68"/>
      <c r="O16" s="68"/>
      <c r="P16" s="68"/>
      <c r="Q16" s="97"/>
      <c r="R16" s="25"/>
      <c r="S16" s="25"/>
      <c r="T16" s="25"/>
    </row>
    <row r="17" s="5" customFormat="1" ht="20.1" customHeight="1" spans="1:20">
      <c r="A17" s="46"/>
      <c r="B17" s="23">
        <v>44167</v>
      </c>
      <c r="C17" s="24"/>
      <c r="D17" s="45"/>
      <c r="E17" s="26" t="s">
        <v>90</v>
      </c>
      <c r="F17" s="27" t="s">
        <v>91</v>
      </c>
      <c r="G17" s="25"/>
      <c r="H17" s="25"/>
      <c r="I17" s="25"/>
      <c r="J17" s="25"/>
      <c r="K17" s="25"/>
      <c r="L17" s="74">
        <v>100</v>
      </c>
      <c r="M17" s="25" t="s">
        <v>59</v>
      </c>
      <c r="N17" s="68"/>
      <c r="O17" s="68"/>
      <c r="P17" s="68" t="s">
        <v>92</v>
      </c>
      <c r="Q17" s="97"/>
      <c r="R17" s="25"/>
      <c r="S17" s="25">
        <v>308030</v>
      </c>
      <c r="T17" s="25"/>
    </row>
    <row r="18" s="5" customFormat="1" ht="20.1" customHeight="1" spans="1:20">
      <c r="A18" s="47"/>
      <c r="B18" s="48"/>
      <c r="C18" s="24"/>
      <c r="D18" s="45"/>
      <c r="E18" s="26" t="s">
        <v>73</v>
      </c>
      <c r="F18" s="27" t="s">
        <v>74</v>
      </c>
      <c r="G18" s="25"/>
      <c r="H18" s="25"/>
      <c r="I18" s="25"/>
      <c r="J18" s="25"/>
      <c r="K18" s="25"/>
      <c r="L18" s="74">
        <v>100</v>
      </c>
      <c r="M18" s="25" t="s">
        <v>59</v>
      </c>
      <c r="N18" s="68"/>
      <c r="O18" s="68"/>
      <c r="P18" s="68" t="s">
        <v>93</v>
      </c>
      <c r="Q18" s="97"/>
      <c r="R18" s="25"/>
      <c r="S18" s="25">
        <v>186270</v>
      </c>
      <c r="T18" s="25"/>
    </row>
    <row r="19" s="5" customFormat="1" ht="20.1" customHeight="1" spans="1:20">
      <c r="A19" s="49"/>
      <c r="B19" s="44"/>
      <c r="C19" s="24"/>
      <c r="D19" s="45"/>
      <c r="E19" s="26"/>
      <c r="F19" s="27"/>
      <c r="G19" s="25"/>
      <c r="H19" s="25"/>
      <c r="I19" s="25"/>
      <c r="J19" s="25"/>
      <c r="K19" s="25"/>
      <c r="L19" s="25"/>
      <c r="M19" s="25"/>
      <c r="N19" s="68"/>
      <c r="O19" s="68"/>
      <c r="P19" s="68"/>
      <c r="Q19" s="97"/>
      <c r="R19" s="25"/>
      <c r="S19" s="25"/>
      <c r="T19" s="25"/>
    </row>
    <row r="20" s="5" customFormat="1" ht="20.1" customHeight="1" spans="1:20">
      <c r="A20" s="49"/>
      <c r="B20" s="44"/>
      <c r="C20" s="24"/>
      <c r="D20" s="45"/>
      <c r="E20" s="26"/>
      <c r="F20" s="27"/>
      <c r="G20" s="25"/>
      <c r="H20" s="25"/>
      <c r="I20" s="25"/>
      <c r="J20" s="25"/>
      <c r="K20" s="25"/>
      <c r="L20" s="25"/>
      <c r="M20" s="25"/>
      <c r="N20" s="68"/>
      <c r="O20" s="68"/>
      <c r="P20" s="68"/>
      <c r="Q20" s="97"/>
      <c r="R20" s="25"/>
      <c r="S20" s="25"/>
      <c r="T20" s="25"/>
    </row>
    <row r="21" s="5" customFormat="1" ht="20.1" customHeight="1" spans="1:20">
      <c r="A21" s="49"/>
      <c r="B21" s="44"/>
      <c r="C21" s="24"/>
      <c r="D21" s="45"/>
      <c r="E21" s="26"/>
      <c r="F21" s="27"/>
      <c r="G21" s="25"/>
      <c r="H21" s="25"/>
      <c r="I21" s="25"/>
      <c r="J21" s="25"/>
      <c r="K21" s="25"/>
      <c r="L21" s="25"/>
      <c r="M21" s="25"/>
      <c r="N21" s="68"/>
      <c r="O21" s="68"/>
      <c r="P21" s="68"/>
      <c r="Q21" s="97"/>
      <c r="R21" s="25"/>
      <c r="S21" s="25"/>
      <c r="T21" s="25"/>
    </row>
    <row r="22" ht="20.1" customHeight="1" spans="1:20">
      <c r="A22" s="50"/>
      <c r="B22" s="51"/>
      <c r="C22" s="35"/>
      <c r="D22" s="35"/>
      <c r="E22" s="40"/>
      <c r="F22" s="40"/>
      <c r="G22" s="40"/>
      <c r="H22" s="40"/>
      <c r="I22" s="40"/>
      <c r="J22" s="40"/>
      <c r="K22" s="40"/>
      <c r="M22" s="40"/>
      <c r="N22" s="70"/>
      <c r="O22" s="70"/>
      <c r="P22" s="70"/>
      <c r="Q22" s="98"/>
      <c r="R22" s="99"/>
      <c r="S22" s="25"/>
      <c r="T22" s="99"/>
    </row>
    <row r="23" ht="21" customHeight="1" spans="1:20">
      <c r="A23" s="50"/>
      <c r="B23" s="51"/>
      <c r="C23" s="35"/>
      <c r="D23" s="35"/>
      <c r="E23" s="40"/>
      <c r="F23" s="40"/>
      <c r="G23" s="40"/>
      <c r="H23" s="40"/>
      <c r="I23" s="40"/>
      <c r="J23" s="40"/>
      <c r="K23" s="40"/>
      <c r="M23" s="40"/>
      <c r="N23" s="70"/>
      <c r="O23" s="70"/>
      <c r="P23" s="70"/>
      <c r="Q23" s="98"/>
      <c r="R23" s="99"/>
      <c r="S23" s="25"/>
      <c r="T23" s="99"/>
    </row>
    <row r="24" ht="30" customHeight="1" spans="1:20">
      <c r="A24" s="52" t="s">
        <v>79</v>
      </c>
      <c r="B24" s="52"/>
      <c r="C24" s="53">
        <f>SUM(C8:C23)</f>
        <v>3000000</v>
      </c>
      <c r="D24" s="54">
        <f>SUM(D8:D23)</f>
        <v>0</v>
      </c>
      <c r="E24" s="55"/>
      <c r="F24" s="55"/>
      <c r="G24" s="55"/>
      <c r="H24" s="55"/>
      <c r="I24" s="75">
        <f>SUM(I8:I23)</f>
        <v>76849</v>
      </c>
      <c r="J24" s="76"/>
      <c r="K24" s="75">
        <f>SUM(K8:K23)</f>
        <v>29272</v>
      </c>
      <c r="L24" s="75">
        <f>SUM(L8:L21)</f>
        <v>1200</v>
      </c>
      <c r="M24" s="76"/>
      <c r="N24" s="77">
        <f>SUM(N8:N23)</f>
        <v>0</v>
      </c>
      <c r="O24" s="70"/>
      <c r="P24" s="78"/>
      <c r="Q24" s="100"/>
      <c r="R24" s="101"/>
      <c r="S24" s="102">
        <f>SUM(S8:S23)</f>
        <v>2892679</v>
      </c>
      <c r="T24" s="103">
        <f>C24+D24-I24-K24-L24-N24-S24</f>
        <v>0</v>
      </c>
    </row>
    <row r="25" ht="30" customHeight="1" spans="1:20">
      <c r="A25" s="52" t="s">
        <v>80</v>
      </c>
      <c r="B25" s="52"/>
      <c r="C25" s="52" t="s">
        <v>81</v>
      </c>
      <c r="D25" s="52"/>
      <c r="E25" s="52"/>
      <c r="F25" s="56">
        <f>S17+S18</f>
        <v>494300</v>
      </c>
      <c r="G25" s="57"/>
      <c r="H25" s="57"/>
      <c r="I25" s="57"/>
      <c r="J25" s="57"/>
      <c r="K25" s="79"/>
      <c r="L25" s="80" t="s">
        <v>82</v>
      </c>
      <c r="M25" s="81"/>
      <c r="N25" s="81"/>
      <c r="O25" s="82" t="s">
        <v>83</v>
      </c>
      <c r="P25" s="83">
        <f>F25</f>
        <v>494300</v>
      </c>
      <c r="Q25" s="83"/>
      <c r="R25" s="83"/>
      <c r="S25" s="83"/>
      <c r="T25" s="83"/>
    </row>
    <row r="26" ht="30" customHeight="1" spans="1:20">
      <c r="A26" s="52"/>
      <c r="B26" s="52"/>
      <c r="C26" s="52" t="s">
        <v>84</v>
      </c>
      <c r="D26" s="52"/>
      <c r="E26" s="52"/>
      <c r="F26" s="56">
        <v>0</v>
      </c>
      <c r="G26" s="57"/>
      <c r="H26" s="57"/>
      <c r="I26" s="57"/>
      <c r="J26" s="57"/>
      <c r="K26" s="79"/>
      <c r="L26" s="84"/>
      <c r="M26" s="85"/>
      <c r="N26" s="85"/>
      <c r="O26" s="82" t="s">
        <v>85</v>
      </c>
      <c r="P26" s="86" t="str">
        <f>SUBSTITUTE(SUBSTITUTE(TEXT(INT(P25),"[DBNum2][$-804]G/通用格式元"&amp;IF(INT(F33)=F33,"整",""))&amp;TEXT(MID(F33,FIND(".",F33&amp;".0")+1,1),"[DBNum2][$-804]G/通用格式角")&amp;TEXT(MID(F33,FIND(".",F33&amp;".0")+2,1),"[DBNum2][$-804]G/通用格式分"),"零角","零"),"零分","")</f>
        <v>肆拾玖万肆仟叁佰元整</v>
      </c>
      <c r="Q26" s="86"/>
      <c r="R26" s="86"/>
      <c r="S26" s="86"/>
      <c r="T26" s="86"/>
    </row>
    <row r="31" ht="14.4" spans="2:2">
      <c r="B31" s="58"/>
    </row>
  </sheetData>
  <mergeCells count="4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K25"/>
    <mergeCell ref="P25:T25"/>
    <mergeCell ref="C26:E26"/>
    <mergeCell ref="F26:K26"/>
    <mergeCell ref="P26:T26"/>
    <mergeCell ref="A5:A7"/>
    <mergeCell ref="A8:A14"/>
    <mergeCell ref="A16:A18"/>
    <mergeCell ref="B17:B18"/>
    <mergeCell ref="L9:L14"/>
    <mergeCell ref="M9:M14"/>
    <mergeCell ref="S5:S7"/>
    <mergeCell ref="T5:T7"/>
    <mergeCell ref="A25:B26"/>
    <mergeCell ref="L25:N2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666-666</cp:lastModifiedBy>
  <dcterms:created xsi:type="dcterms:W3CDTF">2017-01-14T12:48:00Z</dcterms:created>
  <dcterms:modified xsi:type="dcterms:W3CDTF">2021-01-13T07:59:21Z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