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5"/>
  </bookViews>
  <sheets>
    <sheet name="第1次" sheetId="1" r:id="rId1"/>
    <sheet name="第二次" sheetId="2" r:id="rId2"/>
    <sheet name="第三次" sheetId="3" r:id="rId3"/>
    <sheet name="第四次" sheetId="4" r:id="rId4"/>
    <sheet name="第五次" sheetId="5" r:id="rId5"/>
    <sheet name="5-2" sheetId="6" r:id="rId6"/>
  </sheets>
  <calcPr calcId="144525"/>
</workbook>
</file>

<file path=xl/sharedStrings.xml><?xml version="1.0" encoding="utf-8"?>
<sst xmlns="http://schemas.openxmlformats.org/spreadsheetml/2006/main" count="603" uniqueCount="93">
  <si>
    <t xml:space="preserve">工程款支付证书 </t>
  </si>
  <si>
    <t>工程名称</t>
  </si>
  <si>
    <t>无为县姚沟镇2019年四好农村路扩面延伸工程-南都村,姚沟社区,新城村,飞雁村</t>
  </si>
  <si>
    <t>建设单位</t>
  </si>
  <si>
    <t>无为县姚沟镇人民政府</t>
  </si>
  <si>
    <t>ERP编号</t>
  </si>
  <si>
    <t>档案编号</t>
  </si>
  <si>
    <t>2019013</t>
  </si>
  <si>
    <t>合同金额</t>
  </si>
  <si>
    <t>中标时间</t>
  </si>
  <si>
    <t>已提供工程资料</t>
  </si>
  <si>
    <t>中标通知书、施工合同、投资协议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</si>
  <si>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</si>
  <si>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</si>
  <si>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</si>
  <si>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</si>
  <si>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</si>
  <si>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</si>
  <si>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</si>
  <si>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</si>
  <si>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</si>
  <si>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夏超15505657777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</si>
  <si>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</si>
  <si>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</si>
  <si>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</si>
  <si>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</si>
  <si>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</si>
  <si>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</si>
  <si>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</si>
  <si>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</si>
  <si>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</si>
  <si>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</si>
  <si>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</si>
  <si>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</si>
  <si>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</si>
  <si>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</si>
  <si>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</si>
  <si>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</si>
  <si>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</si>
  <si>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</si>
  <si>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</si>
  <si>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</si>
  <si>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</si>
  <si>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</si>
  <si>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</si>
  <si>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</si>
  <si>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</si>
  <si>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</si>
  <si>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</si>
  <si>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</si>
  <si>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</si>
  <si>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</si>
  <si>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</si>
  <si>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建造师暂用费1500/月，工期60天</t>
  </si>
  <si>
    <t>芜湖超勇机械租赁有限公司</t>
  </si>
  <si>
    <t>外经证</t>
  </si>
  <si>
    <t>芜湖富超建筑劳务有限公司</t>
  </si>
  <si>
    <t>芜湖曹汉商贸有限公司</t>
  </si>
  <si>
    <t>芜湖超易商贸有限公司</t>
  </si>
  <si>
    <t>南陵县月琴建材经营部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</si>
  <si>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</si>
  <si>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</si>
  <si>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</si>
  <si>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</si>
  <si>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</si>
  <si>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</si>
  <si>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</si>
  <si>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</si>
  <si>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壹佰肆拾肆万柒仟捌佰壹拾伍元整</t>
  </si>
  <si>
    <t>徽行</t>
  </si>
  <si>
    <t>1020501021000416507</t>
  </si>
  <si>
    <t>壹拾万零肆仟柒佰柒拾叁元整</t>
  </si>
  <si>
    <t>7.23外经证</t>
  </si>
  <si>
    <t>管理费全部扣除</t>
  </si>
  <si>
    <t>2019.9.5外经证</t>
  </si>
  <si>
    <t>退回</t>
  </si>
  <si>
    <t>转账费</t>
  </si>
  <si>
    <t>繁昌县银桥物资商贸有限公司</t>
  </si>
  <si>
    <t>捌拾贰万贰仟叁佰壹拾壹元整</t>
  </si>
  <si>
    <t>芜湖超勇机械租赁有限公司-机械租赁
开户行：徽商银行芜湖无为支行
账号：2230 1844 4211 0000 02</t>
  </si>
  <si>
    <t>芜湖超勇机械租赁有限公司-石子
开户行：徽商银行芜湖无为支行
账号：2230 1844 4211 0000 02</t>
  </si>
  <si>
    <t>芜湖超易商贸有限公司-水泥
开户行：建行无为支行
账号：3405 0177 7208 0987 7777</t>
  </si>
  <si>
    <t>芜湖富超建筑劳务有限公司-劳务
开户行：中国农业银行无为县支行三市处
账号：1215 5601 0400 0484 6</t>
  </si>
  <si>
    <t>肆拾万零伍仟陆佰元整</t>
  </si>
  <si>
    <t>中标通知书、施工合同、投资协议、交工证书</t>
  </si>
  <si>
    <t>1752 5719 0682</t>
  </si>
  <si>
    <t>汤先和-石子
开户行：农行无为泥汊支行
账号：6228 2319 9549 3808 565</t>
  </si>
  <si>
    <t>2021/1/25外经证</t>
  </si>
  <si>
    <t>夏为伍-石子
开户行：工行无为支行
账号：6212 2613 0700 2096 079</t>
  </si>
  <si>
    <t>谢梦香-石子
开户行：农行无为支行
账号：6230 5219 9004 5359 477</t>
  </si>
  <si>
    <t>倪亚玲-石子
开户行：安徽农村信用社无为支行
账号：6217 7883 0730 0868 586</t>
  </si>
  <si>
    <t>退还业主-无为县财政局姚沟镇财政所，农行无为姚沟分理处</t>
  </si>
  <si>
    <t>1215 5301 0400 0130 2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</si>
</sst>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176" formatCode="yy/m/d;@"/>
    <numFmt numFmtId="44" formatCode="_ &quot;￥&quot;* #,##0.00_ ;_ &quot;￥&quot;* \-#,##0.00_ ;_ &quot;￥&quot;* &quot;-&quot;??_ ;_ @_ "/>
    <numFmt numFmtId="177" formatCode="0.00_);[Red]\(0.00\)"/>
    <numFmt numFmtId="42" formatCode="_ &quot;￥&quot;* #,##0_ ;_ &quot;￥&quot;* \-#,##0_ ;_ &quot;￥&quot;* &quot;-&quot;_ ;_ @_ "/>
    <numFmt numFmtId="178" formatCode="yyyy&quot;年&quot;m&quot;月&quot;d&quot;日&quot;;@"/>
    <numFmt numFmtId="43" formatCode="_ * #,##0.00_ ;_ * \-#,##0.00_ ;_ * &quot;-&quot;??_ ;_ @_ "/>
    <numFmt numFmtId="179" formatCode="#,##0.00_ "/>
    <numFmt numFmtId="180" formatCode="0.00_ "/>
    <numFmt numFmtId="181" formatCode="0_ "/>
    <numFmt numFmtId="182" formatCode="[DBNum2][$RMB]General;[Red][DBNum2][$RMB]General"/>
    <numFmt numFmtId="183" formatCode="0.0%"/>
    <numFmt numFmtId="184" formatCode="#,##0_ 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8" borderId="14" applyNumberFormat="0" applyAlignment="0" applyProtection="0">
      <alignment vertical="center"/>
    </xf>
    <xf numFmtId="44" fontId="5" fillId="0" borderId="0">
      <protection locked="0"/>
    </xf>
    <xf numFmtId="41" fontId="18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6" borderId="16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9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13" applyNumberFormat="0" applyAlignment="0" applyProtection="0">
      <alignment vertical="center"/>
    </xf>
    <xf numFmtId="0" fontId="32" fillId="7" borderId="14" applyNumberFormat="0" applyAlignment="0" applyProtection="0">
      <alignment vertical="center"/>
    </xf>
    <xf numFmtId="0" fontId="22" fillId="13" borderId="15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>
      <protection locked="0"/>
    </xf>
  </cellStyleXfs>
  <cellXfs count="13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right" vertical="center" wrapTex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80" fontId="5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vertical="center"/>
    </xf>
    <xf numFmtId="181" fontId="5" fillId="0" borderId="2" xfId="0" applyNumberFormat="1" applyFont="1" applyFill="1" applyBorder="1" applyAlignment="1">
      <alignment horizontal="center" vertical="center"/>
    </xf>
    <xf numFmtId="179" fontId="1" fillId="2" borderId="2" xfId="50" applyNumberFormat="1" applyFont="1" applyFill="1" applyBorder="1" applyAlignment="1" applyProtection="1">
      <alignment horizontal="right" vertical="center" shrinkToFit="1"/>
    </xf>
    <xf numFmtId="183" fontId="1" fillId="2" borderId="2" xfId="19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179" fontId="1" fillId="2" borderId="4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78" fontId="0" fillId="0" borderId="7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9" fontId="6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vertical="center" wrapText="1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0" fontId="10" fillId="0" borderId="2" xfId="0" applyNumberFormat="1" applyFont="1" applyFill="1" applyBorder="1" applyAlignment="1">
      <alignment horizontal="center" vertical="center"/>
    </xf>
    <xf numFmtId="180" fontId="8" fillId="2" borderId="2" xfId="4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9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9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79" fontId="3" fillId="3" borderId="3" xfId="50" applyNumberFormat="1" applyFont="1" applyFill="1" applyBorder="1" applyAlignment="1" applyProtection="1">
      <alignment horizontal="center" vertical="center" wrapText="1"/>
    </xf>
    <xf numFmtId="179" fontId="3" fillId="2" borderId="3" xfId="50" applyNumberFormat="1" applyFont="1" applyFill="1" applyBorder="1" applyAlignment="1" applyProtection="1">
      <alignment vertical="center" wrapTex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 shrinkToFit="1"/>
    </xf>
    <xf numFmtId="179" fontId="0" fillId="2" borderId="2" xfId="50" applyNumberFormat="1" applyFont="1" applyFill="1" applyBorder="1" applyAlignment="1" applyProtection="1">
      <alignment horizontal="left" vertical="center" wrapText="1"/>
    </xf>
    <xf numFmtId="184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vertical="center" wrapText="1"/>
    </xf>
    <xf numFmtId="184" fontId="1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79" fontId="8" fillId="2" borderId="2" xfId="50" applyNumberFormat="1" applyFont="1" applyFill="1" applyBorder="1" applyAlignment="1" applyProtection="1">
      <alignment horizontal="center" vertical="center" wrapText="1"/>
    </xf>
    <xf numFmtId="10" fontId="10" fillId="0" borderId="2" xfId="0" applyNumberFormat="1" applyFont="1" applyFill="1" applyBorder="1" applyAlignment="1">
      <alignment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9" fontId="13" fillId="2" borderId="3" xfId="50" applyNumberFormat="1" applyFont="1" applyFill="1" applyBorder="1" applyAlignment="1" applyProtection="1">
      <alignment horizontal="center" vertical="center" shrinkToFit="1"/>
    </xf>
    <xf numFmtId="179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wrapText="1"/>
    </xf>
    <xf numFmtId="179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9" fontId="3" fillId="2" borderId="5" xfId="50" applyNumberFormat="1" applyFont="1" applyFill="1" applyBorder="1" applyAlignment="1" applyProtection="1">
      <alignment vertical="center" wrapText="1"/>
    </xf>
    <xf numFmtId="179" fontId="0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0" fillId="2" borderId="2" xfId="0" applyNumberFormat="1" applyFont="1" applyFill="1" applyBorder="1" applyAlignment="1">
      <alignment vertical="center"/>
    </xf>
    <xf numFmtId="180" fontId="8" fillId="2" borderId="2" xfId="50" applyNumberFormat="1" applyFont="1" applyFill="1" applyBorder="1" applyAlignment="1" applyProtection="1">
      <alignment horizontal="center" vertical="center"/>
    </xf>
    <xf numFmtId="179" fontId="14" fillId="2" borderId="2" xfId="50" applyNumberFormat="1" applyFont="1" applyFill="1" applyBorder="1" applyAlignment="1" applyProtection="1">
      <alignment horizontal="center" vertical="center" wrapText="1"/>
    </xf>
    <xf numFmtId="180" fontId="10" fillId="2" borderId="2" xfId="0" applyNumberFormat="1" applyFont="1" applyFill="1" applyBorder="1" applyAlignment="1">
      <alignment vertical="center"/>
    </xf>
    <xf numFmtId="180" fontId="3" fillId="2" borderId="2" xfId="50" applyNumberFormat="1" applyFont="1" applyFill="1" applyBorder="1" applyAlignment="1" applyProtection="1">
      <alignment horizontal="right" vertical="center"/>
    </xf>
    <xf numFmtId="179" fontId="13" fillId="2" borderId="4" xfId="50" applyNumberFormat="1" applyFont="1" applyFill="1" applyBorder="1" applyAlignment="1" applyProtection="1">
      <alignment horizontal="center" vertical="center" shrinkToFit="1"/>
    </xf>
    <xf numFmtId="182" fontId="13" fillId="2" borderId="4" xfId="50" applyNumberFormat="1" applyFont="1" applyFill="1" applyBorder="1" applyAlignment="1" applyProtection="1">
      <alignment horizontal="center" vertical="center" shrinkToFit="1"/>
    </xf>
    <xf numFmtId="180" fontId="10" fillId="0" borderId="2" xfId="0" applyNumberFormat="1" applyFont="1" applyFill="1" applyBorder="1" applyAlignment="1">
      <alignment horizontal="center" vertical="center"/>
    </xf>
    <xf numFmtId="181" fontId="10" fillId="0" borderId="2" xfId="0" applyNumberFormat="1" applyFont="1" applyFill="1" applyBorder="1" applyAlignment="1">
      <alignment horizontal="center" vertical="center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8" fontId="10" fillId="0" borderId="7" xfId="0" applyNumberFormat="1" applyFont="1" applyFill="1" applyBorder="1" applyAlignment="1">
      <alignment horizontal="center" vertical="center"/>
    </xf>
    <xf numFmtId="183" fontId="8" fillId="2" borderId="2" xfId="19" applyNumberFormat="1" applyFont="1" applyFill="1" applyBorder="1" applyAlignment="1" applyProtection="1">
      <alignment horizontal="center" vertical="center" wrapText="1"/>
    </xf>
    <xf numFmtId="10" fontId="10" fillId="0" borderId="2" xfId="0" applyNumberFormat="1" applyFont="1" applyFill="1" applyBorder="1" applyAlignment="1">
      <alignment vertical="center"/>
    </xf>
    <xf numFmtId="180" fontId="5" fillId="0" borderId="2" xfId="0" applyNumberFormat="1" applyFont="1" applyFill="1" applyBorder="1">
      <alignment vertical="center"/>
    </xf>
    <xf numFmtId="180" fontId="0" fillId="0" borderId="2" xfId="0" applyNumberFormat="1" applyFont="1" applyFill="1" applyBorder="1">
      <alignment vertical="center"/>
    </xf>
    <xf numFmtId="0" fontId="0" fillId="2" borderId="0" xfId="0" applyFont="1" applyFill="1">
      <alignment vertical="center"/>
    </xf>
    <xf numFmtId="10" fontId="0" fillId="0" borderId="2" xfId="0" applyNumberFormat="1" applyFont="1" applyBorder="1">
      <alignment vertical="center"/>
    </xf>
    <xf numFmtId="180" fontId="0" fillId="2" borderId="2" xfId="0" applyNumberFormat="1" applyFont="1" applyFill="1" applyBorder="1">
      <alignment vertical="center"/>
    </xf>
    <xf numFmtId="178" fontId="10" fillId="0" borderId="2" xfId="0" applyNumberFormat="1" applyFont="1" applyFill="1" applyBorder="1" applyAlignment="1">
      <alignment horizontal="center" vertical="center"/>
    </xf>
    <xf numFmtId="180" fontId="10" fillId="0" borderId="2" xfId="0" applyNumberFormat="1" applyFont="1" applyFill="1" applyBorder="1">
      <alignment vertical="center"/>
    </xf>
    <xf numFmtId="179" fontId="8" fillId="2" borderId="2" xfId="50" applyNumberFormat="1" applyFont="1" applyFill="1" applyBorder="1" applyAlignment="1" applyProtection="1">
      <alignment horizontal="left" vertical="center" wrapText="1" shrinkToFit="1"/>
    </xf>
    <xf numFmtId="0" fontId="8" fillId="2" borderId="2" xfId="50" applyFont="1" applyFill="1" applyBorder="1" applyAlignment="1" applyProtection="1">
      <alignment horizontal="center" vertical="center"/>
    </xf>
    <xf numFmtId="184" fontId="8" fillId="2" borderId="2" xfId="50" applyNumberFormat="1" applyFont="1" applyFill="1" applyBorder="1" applyAlignment="1" applyProtection="1">
      <alignment horizontal="center" vertical="center" shrinkToFit="1"/>
    </xf>
    <xf numFmtId="179" fontId="8" fillId="2" borderId="2" xfId="50" applyNumberFormat="1" applyFont="1" applyFill="1" applyBorder="1" applyAlignment="1" applyProtection="1">
      <alignment vertical="center" wrapText="1"/>
    </xf>
    <xf numFmtId="179" fontId="10" fillId="2" borderId="2" xfId="50" applyNumberFormat="1" applyFont="1" applyFill="1" applyBorder="1" applyAlignment="1" applyProtection="1">
      <alignment horizontal="left" vertical="center" wrapText="1"/>
    </xf>
    <xf numFmtId="179" fontId="14" fillId="2" borderId="2" xfId="50" applyNumberFormat="1" applyFont="1" applyFill="1" applyBorder="1" applyAlignment="1" applyProtection="1">
      <alignment horizontal="right" vertical="center" shrinkToFit="1"/>
    </xf>
    <xf numFmtId="10" fontId="10" fillId="0" borderId="2" xfId="0" applyNumberFormat="1" applyFont="1" applyBorder="1">
      <alignment vertical="center"/>
    </xf>
    <xf numFmtId="179" fontId="10" fillId="2" borderId="2" xfId="50" applyNumberFormat="1" applyFont="1" applyFill="1" applyBorder="1" applyAlignment="1" applyProtection="1">
      <alignment horizontal="right" vertical="center" shrinkToFit="1"/>
    </xf>
    <xf numFmtId="180" fontId="10" fillId="2" borderId="2" xfId="0" applyNumberFormat="1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10.png"/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193040</xdr:colOff>
      <xdr:row>21</xdr:row>
      <xdr:rowOff>104775</xdr:rowOff>
    </xdr:from>
    <xdr:to>
      <xdr:col>7</xdr:col>
      <xdr:colOff>94615</xdr:colOff>
      <xdr:row>49</xdr:row>
      <xdr:rowOff>0</xdr:rowOff>
    </xdr:to>
    <xdr:pic>
      <xdr:nvPicPr>
        <xdr:cNvPr id="2" name="图片 1" descr="8R@J5M0FR@%W~{%Z)_(]FR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040" y="7544435"/>
          <a:ext cx="7979410" cy="4695825"/>
        </a:xfrm>
        <a:prstGeom prst="rect">
          <a:avLst/>
        </a:prstGeom>
      </xdr:spPr>
    </xdr:pic>
    <xdr:clientData/>
  </xdr:twoCellAnchor>
  <xdr:twoCellAnchor editAs="oneCell">
    <xdr:from>
      <xdr:col>8</xdr:col>
      <xdr:colOff>706120</xdr:colOff>
      <xdr:row>12</xdr:row>
      <xdr:rowOff>361950</xdr:rowOff>
    </xdr:from>
    <xdr:to>
      <xdr:col>12</xdr:col>
      <xdr:colOff>610235</xdr:colOff>
      <xdr:row>14</xdr:row>
      <xdr:rowOff>282575</xdr:rowOff>
    </xdr:to>
    <xdr:pic>
      <xdr:nvPicPr>
        <xdr:cNvPr id="3" name="图片 2" descr="_F5A3Y476UF82L9KP`169D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56700" y="4645660"/>
          <a:ext cx="2901315" cy="657225"/>
        </a:xfrm>
        <a:prstGeom prst="rect">
          <a:avLst/>
        </a:prstGeom>
      </xdr:spPr>
    </xdr:pic>
    <xdr:clientData/>
  </xdr:twoCellAnchor>
  <xdr:twoCellAnchor editAs="oneCell">
    <xdr:from>
      <xdr:col>6</xdr:col>
      <xdr:colOff>946150</xdr:colOff>
      <xdr:row>22</xdr:row>
      <xdr:rowOff>57150</xdr:rowOff>
    </xdr:from>
    <xdr:to>
      <xdr:col>15</xdr:col>
      <xdr:colOff>1043305</xdr:colOff>
      <xdr:row>48</xdr:row>
      <xdr:rowOff>133350</xdr:rowOff>
    </xdr:to>
    <xdr:pic>
      <xdr:nvPicPr>
        <xdr:cNvPr id="5" name="图片 4" descr="%2BS1]CAH[5193C0XT`)70U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94930" y="7668260"/>
          <a:ext cx="7487920" cy="453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164465</xdr:colOff>
      <xdr:row>22</xdr:row>
      <xdr:rowOff>142240</xdr:rowOff>
    </xdr:from>
    <xdr:to>
      <xdr:col>5</xdr:col>
      <xdr:colOff>875030</xdr:colOff>
      <xdr:row>57</xdr:row>
      <xdr:rowOff>66675</xdr:rowOff>
    </xdr:to>
    <xdr:pic>
      <xdr:nvPicPr>
        <xdr:cNvPr id="5" name="图片 4" descr="{9L1V6SWSHVV~~QGE8S1(V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9575" y="7950200"/>
          <a:ext cx="5758180" cy="59251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130175</xdr:colOff>
      <xdr:row>25</xdr:row>
      <xdr:rowOff>106680</xdr:rowOff>
    </xdr:from>
    <xdr:to>
      <xdr:col>8</xdr:col>
      <xdr:colOff>301625</xdr:colOff>
      <xdr:row>54</xdr:row>
      <xdr:rowOff>5715</xdr:rowOff>
    </xdr:to>
    <xdr:pic>
      <xdr:nvPicPr>
        <xdr:cNvPr id="5" name="图片 4" descr="958D0A8682281533D53F5091125C8AB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175" y="9216390"/>
          <a:ext cx="8766175" cy="4871085"/>
        </a:xfrm>
        <a:prstGeom prst="rect">
          <a:avLst/>
        </a:prstGeom>
      </xdr:spPr>
    </xdr:pic>
    <xdr:clientData/>
  </xdr:twoCellAnchor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6" name="图片 5" descr="[[GCKAG5O4TP][E[S_{RX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3" name="图片 2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</xdr:colOff>
      <xdr:row>29</xdr:row>
      <xdr:rowOff>137160</xdr:rowOff>
    </xdr:from>
    <xdr:to>
      <xdr:col>6</xdr:col>
      <xdr:colOff>863600</xdr:colOff>
      <xdr:row>54</xdr:row>
      <xdr:rowOff>19050</xdr:rowOff>
    </xdr:to>
    <xdr:pic>
      <xdr:nvPicPr>
        <xdr:cNvPr id="4" name="图片 3" descr="(_4P7FYT]WF$98`2K8MAQO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60350" y="11647170"/>
          <a:ext cx="7496175" cy="4168140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23</xdr:row>
      <xdr:rowOff>68580</xdr:rowOff>
    </xdr:from>
    <xdr:to>
      <xdr:col>11</xdr:col>
      <xdr:colOff>548640</xdr:colOff>
      <xdr:row>23</xdr:row>
      <xdr:rowOff>385445</xdr:rowOff>
    </xdr:to>
    <xdr:pic>
      <xdr:nvPicPr>
        <xdr:cNvPr id="5" name="图片 4" descr="{OT1W`X%0Z}VK3S@6VQ9@AQ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656445" y="8695690"/>
          <a:ext cx="1747520" cy="3168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2" name="图片 1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22</xdr:row>
      <xdr:rowOff>659130</xdr:rowOff>
    </xdr:from>
    <xdr:to>
      <xdr:col>11</xdr:col>
      <xdr:colOff>548640</xdr:colOff>
      <xdr:row>23</xdr:row>
      <xdr:rowOff>315595</xdr:rowOff>
    </xdr:to>
    <xdr:pic>
      <xdr:nvPicPr>
        <xdr:cNvPr id="4" name="图片 3" descr="{OT1W`X%0Z}VK3S@6VQ9@A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56445" y="8625840"/>
          <a:ext cx="1747520" cy="31686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33</xdr:row>
      <xdr:rowOff>38100</xdr:rowOff>
    </xdr:from>
    <xdr:to>
      <xdr:col>6</xdr:col>
      <xdr:colOff>980440</xdr:colOff>
      <xdr:row>61</xdr:row>
      <xdr:rowOff>38100</xdr:rowOff>
    </xdr:to>
    <xdr:pic>
      <xdr:nvPicPr>
        <xdr:cNvPr id="5" name="图片 4" descr="{L2HQ%)(@AML}8}RT@RBAJ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7625" y="13834110"/>
          <a:ext cx="7825740" cy="4800600"/>
        </a:xfrm>
        <a:prstGeom prst="rect">
          <a:avLst/>
        </a:prstGeom>
      </xdr:spPr>
    </xdr:pic>
    <xdr:clientData/>
  </xdr:twoCellAnchor>
  <xdr:twoCellAnchor editAs="oneCell">
    <xdr:from>
      <xdr:col>5</xdr:col>
      <xdr:colOff>1317625</xdr:colOff>
      <xdr:row>26</xdr:row>
      <xdr:rowOff>561975</xdr:rowOff>
    </xdr:from>
    <xdr:to>
      <xdr:col>10</xdr:col>
      <xdr:colOff>704850</xdr:colOff>
      <xdr:row>28</xdr:row>
      <xdr:rowOff>361950</xdr:rowOff>
    </xdr:to>
    <xdr:pic>
      <xdr:nvPicPr>
        <xdr:cNvPr id="3" name="图片 2" descr="FHOAJ94Y8TQKW2XWZD8NC17"/>
        <xdr:cNvPicPr>
          <a:picLocks noChangeAspect="1"/>
        </xdr:cNvPicPr>
      </xdr:nvPicPr>
      <xdr:blipFill>
        <a:blip r:embed="rId4"/>
        <a:srcRect r="15901" b="1000"/>
        <a:stretch>
          <a:fillRect/>
        </a:stretch>
      </xdr:blipFill>
      <xdr:spPr>
        <a:xfrm>
          <a:off x="6610350" y="10890885"/>
          <a:ext cx="423862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487680</xdr:colOff>
      <xdr:row>18</xdr:row>
      <xdr:rowOff>350520</xdr:rowOff>
    </xdr:from>
    <xdr:to>
      <xdr:col>10</xdr:col>
      <xdr:colOff>626745</xdr:colOff>
      <xdr:row>19</xdr:row>
      <xdr:rowOff>260985</xdr:rowOff>
    </xdr:to>
    <xdr:pic>
      <xdr:nvPicPr>
        <xdr:cNvPr id="2" name="图片 1" descr="[[GCKAG5O4TP][E[S_{RX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82405" y="6844030"/>
          <a:ext cx="1688465" cy="278765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22</xdr:row>
      <xdr:rowOff>659130</xdr:rowOff>
    </xdr:from>
    <xdr:to>
      <xdr:col>11</xdr:col>
      <xdr:colOff>548640</xdr:colOff>
      <xdr:row>23</xdr:row>
      <xdr:rowOff>315595</xdr:rowOff>
    </xdr:to>
    <xdr:pic>
      <xdr:nvPicPr>
        <xdr:cNvPr id="3" name="图片 2" descr="{OT1W`X%0Z}VK3S@6VQ9@A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56445" y="8625840"/>
          <a:ext cx="1747520" cy="31686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37</xdr:row>
      <xdr:rowOff>38100</xdr:rowOff>
    </xdr:from>
    <xdr:to>
      <xdr:col>6</xdr:col>
      <xdr:colOff>980440</xdr:colOff>
      <xdr:row>65</xdr:row>
      <xdr:rowOff>38100</xdr:rowOff>
    </xdr:to>
    <xdr:pic>
      <xdr:nvPicPr>
        <xdr:cNvPr id="4" name="图片 3" descr="{L2HQ%)(@AML}8}RT@RBAJ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7625" y="16272510"/>
          <a:ext cx="7825740" cy="4800600"/>
        </a:xfrm>
        <a:prstGeom prst="rect">
          <a:avLst/>
        </a:prstGeom>
      </xdr:spPr>
    </xdr:pic>
    <xdr:clientData/>
  </xdr:twoCellAnchor>
  <xdr:twoCellAnchor editAs="oneCell">
    <xdr:from>
      <xdr:col>5</xdr:col>
      <xdr:colOff>1317625</xdr:colOff>
      <xdr:row>26</xdr:row>
      <xdr:rowOff>561975</xdr:rowOff>
    </xdr:from>
    <xdr:to>
      <xdr:col>10</xdr:col>
      <xdr:colOff>704850</xdr:colOff>
      <xdr:row>28</xdr:row>
      <xdr:rowOff>361950</xdr:rowOff>
    </xdr:to>
    <xdr:pic>
      <xdr:nvPicPr>
        <xdr:cNvPr id="5" name="图片 4" descr="FHOAJ94Y8TQKW2XWZD8NC17"/>
        <xdr:cNvPicPr>
          <a:picLocks noChangeAspect="1"/>
        </xdr:cNvPicPr>
      </xdr:nvPicPr>
      <xdr:blipFill>
        <a:blip r:embed="rId4"/>
        <a:srcRect r="15901" b="1000"/>
        <a:stretch>
          <a:fillRect/>
        </a:stretch>
      </xdr:blipFill>
      <xdr:spPr>
        <a:xfrm>
          <a:off x="6610350" y="10890885"/>
          <a:ext cx="4238625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workbookViewId="0">
      <selection activeCell="C2" sqref="C2:G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</row>
    <row r="3" ht="27.9" customHeight="1" spans="1:20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</row>
    <row r="4" ht="27.9" customHeight="1" spans="1:20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</row>
    <row r="5" ht="27.9" customHeight="1" spans="1:20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</row>
    <row r="6" ht="27.9" customHeight="1" spans="1:20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</row>
    <row r="7" ht="27.9" customHeight="1" spans="1:20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</row>
    <row r="8" ht="29" customHeight="1" spans="1:20">
      <c r="A8" s="21">
        <v>1</v>
      </c>
      <c r="B8" s="22">
        <v>43683</v>
      </c>
      <c r="C8" s="23">
        <v>500000</v>
      </c>
      <c r="D8" s="116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</row>
    <row r="9" ht="29" customHeight="1" spans="1:20">
      <c r="A9" s="21"/>
      <c r="B9" s="28"/>
      <c r="C9" s="29"/>
      <c r="D9" s="116"/>
      <c r="E9" s="23"/>
      <c r="F9" s="23"/>
      <c r="G9" s="30"/>
      <c r="H9" s="27"/>
      <c r="I9" s="26"/>
      <c r="J9" s="31"/>
      <c r="K9" s="71"/>
      <c r="L9" s="26">
        <v>500</v>
      </c>
      <c r="M9" s="67" t="s">
        <v>55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</row>
    <row r="10" ht="29" customHeight="1" spans="1:20">
      <c r="A10" s="21"/>
      <c r="B10" s="28"/>
      <c r="C10" s="29"/>
      <c r="D10" s="116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</row>
    <row r="11" ht="29" customHeight="1" spans="1:20">
      <c r="A11" s="21"/>
      <c r="B11" s="28"/>
      <c r="C11" s="29"/>
      <c r="D11" s="116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</row>
    <row r="12" ht="29" customHeight="1" spans="1:20">
      <c r="A12" s="21"/>
      <c r="B12" s="28"/>
      <c r="C12" s="29"/>
      <c r="D12" s="116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</row>
    <row r="13" ht="29" customHeight="1" spans="1:20">
      <c r="A13" s="21">
        <v>2</v>
      </c>
      <c r="B13" s="121">
        <v>43704</v>
      </c>
      <c r="C13" s="108">
        <v>531600</v>
      </c>
      <c r="D13" s="122"/>
      <c r="E13" s="108" t="s">
        <v>52</v>
      </c>
      <c r="F13" s="109">
        <v>175202745165</v>
      </c>
      <c r="G13" s="123"/>
      <c r="H13" s="114">
        <v>0.025</v>
      </c>
      <c r="I13" s="79">
        <v>38290</v>
      </c>
      <c r="J13" s="123"/>
      <c r="K13" s="124">
        <v>14581</v>
      </c>
      <c r="L13" s="79"/>
      <c r="M13" s="80"/>
      <c r="N13" s="125">
        <v>30914</v>
      </c>
      <c r="O13" s="126"/>
      <c r="P13" s="127" t="s">
        <v>56</v>
      </c>
      <c r="Q13" s="103">
        <v>310000</v>
      </c>
      <c r="R13" s="103">
        <v>460000</v>
      </c>
      <c r="S13" s="130">
        <v>460000</v>
      </c>
      <c r="T13" s="71"/>
    </row>
    <row r="14" ht="29" customHeight="1" spans="1:20">
      <c r="A14" s="21"/>
      <c r="B14" s="113">
        <v>43706</v>
      </c>
      <c r="C14" s="108">
        <v>1000000</v>
      </c>
      <c r="D14" s="122"/>
      <c r="E14" s="108" t="s">
        <v>52</v>
      </c>
      <c r="F14" s="109">
        <v>175202745165</v>
      </c>
      <c r="G14" s="123"/>
      <c r="H14" s="114"/>
      <c r="I14" s="79"/>
      <c r="J14" s="123"/>
      <c r="K14" s="124"/>
      <c r="L14" s="79"/>
      <c r="M14" s="80"/>
      <c r="N14" s="128"/>
      <c r="O14" s="103"/>
      <c r="P14" s="129" t="s">
        <v>54</v>
      </c>
      <c r="Q14" s="103">
        <v>153000</v>
      </c>
      <c r="R14" s="103">
        <v>153000</v>
      </c>
      <c r="S14" s="130">
        <v>69215</v>
      </c>
      <c r="T14" s="100"/>
    </row>
    <row r="15" ht="29" customHeight="1" spans="1:20">
      <c r="A15" s="21"/>
      <c r="B15" s="37"/>
      <c r="C15" s="26"/>
      <c r="D15" s="38"/>
      <c r="E15" s="23"/>
      <c r="F15" s="23"/>
      <c r="G15" s="31"/>
      <c r="H15" s="27"/>
      <c r="I15" s="26"/>
      <c r="J15" s="31"/>
      <c r="K15" s="71"/>
      <c r="L15" s="26"/>
      <c r="M15" s="67"/>
      <c r="N15" s="72"/>
      <c r="O15" s="9"/>
      <c r="P15" s="127" t="s">
        <v>54</v>
      </c>
      <c r="Q15" s="103">
        <v>298600</v>
      </c>
      <c r="R15" s="103">
        <v>298600</v>
      </c>
      <c r="S15" s="130">
        <v>298600</v>
      </c>
      <c r="T15" s="100"/>
    </row>
    <row r="16" ht="29" customHeight="1" spans="1:20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129" t="s">
        <v>59</v>
      </c>
      <c r="Q16" s="103">
        <v>185900</v>
      </c>
      <c r="R16" s="103">
        <v>185900</v>
      </c>
      <c r="S16" s="131">
        <v>185900</v>
      </c>
      <c r="T16" s="100"/>
    </row>
    <row r="17" ht="29" customHeight="1" spans="1:20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129" t="s">
        <v>59</v>
      </c>
      <c r="Q17" s="103">
        <v>434100</v>
      </c>
      <c r="R17" s="103">
        <v>434100</v>
      </c>
      <c r="S17" s="131">
        <v>434100</v>
      </c>
      <c r="T17" s="100"/>
    </row>
    <row r="18" ht="30" customHeight="1" spans="1:20">
      <c r="A18" s="6" t="s">
        <v>60</v>
      </c>
      <c r="B18" s="6"/>
      <c r="C18" s="55">
        <f>SUM(C8:C17)</f>
        <v>2031600</v>
      </c>
      <c r="D18" s="56">
        <f>SUM(D8:D17)</f>
        <v>0</v>
      </c>
      <c r="E18" s="57"/>
      <c r="F18" s="57"/>
      <c r="G18" s="57"/>
      <c r="H18" s="55" t="s">
        <v>61</v>
      </c>
      <c r="I18" s="72">
        <f>SUM(I8:I17)</f>
        <v>50790</v>
      </c>
      <c r="J18" s="57"/>
      <c r="K18" s="72">
        <f>SUM(K8:K17)</f>
        <v>19569</v>
      </c>
      <c r="L18" s="72">
        <f>SUM(L8:L17)</f>
        <v>3500</v>
      </c>
      <c r="M18" s="55" t="s">
        <v>61</v>
      </c>
      <c r="N18" s="72">
        <f>SUM(N8:N17)</f>
        <v>30914</v>
      </c>
      <c r="O18" s="55" t="s">
        <v>61</v>
      </c>
      <c r="P18" s="55" t="s">
        <v>61</v>
      </c>
      <c r="Q18" s="55"/>
      <c r="R18" s="55"/>
      <c r="S18" s="72">
        <f>SUM(S8:S17)</f>
        <v>1926827</v>
      </c>
      <c r="T18" s="105">
        <f>D18+C18-S18-I18-K18-L18-N18</f>
        <v>0</v>
      </c>
    </row>
    <row r="19" ht="30" customHeight="1" spans="1:20">
      <c r="A19" s="58" t="s">
        <v>62</v>
      </c>
      <c r="B19" s="58"/>
      <c r="C19" s="58" t="s">
        <v>63</v>
      </c>
      <c r="D19" s="58"/>
      <c r="E19" s="58"/>
      <c r="F19" s="59">
        <f>N19-F20</f>
        <v>1447815</v>
      </c>
      <c r="G19" s="60"/>
      <c r="H19" s="61" t="s">
        <v>64</v>
      </c>
      <c r="I19" s="82"/>
      <c r="J19" s="82"/>
      <c r="K19" s="82"/>
      <c r="L19" s="83"/>
      <c r="M19" s="58" t="s">
        <v>65</v>
      </c>
      <c r="N19" s="84">
        <v>1447815</v>
      </c>
      <c r="O19" s="85"/>
      <c r="P19" s="85"/>
      <c r="Q19" s="85"/>
      <c r="R19" s="85"/>
      <c r="S19" s="85"/>
      <c r="T19" s="106"/>
    </row>
    <row r="20" ht="30" customHeight="1" spans="1:20">
      <c r="A20" s="58"/>
      <c r="B20" s="58"/>
      <c r="C20" s="58" t="s">
        <v>66</v>
      </c>
      <c r="D20" s="58"/>
      <c r="E20" s="58"/>
      <c r="F20" s="59">
        <v>0</v>
      </c>
      <c r="G20" s="60"/>
      <c r="H20" s="62"/>
      <c r="I20" s="86"/>
      <c r="J20" s="86"/>
      <c r="K20" s="86"/>
      <c r="L20" s="87"/>
      <c r="M20" s="58" t="s">
        <v>67</v>
      </c>
      <c r="N20" s="110" t="s">
        <v>68</v>
      </c>
      <c r="O20" s="111"/>
      <c r="P20" s="111"/>
      <c r="Q20" s="111"/>
      <c r="R20" s="111"/>
      <c r="S20" s="111"/>
      <c r="T20" s="112"/>
    </row>
    <row r="26" spans="2:2">
      <c r="B26" s="118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N20" sqref="N20:T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21">
        <v>1</v>
      </c>
      <c r="B8" s="22">
        <v>43683</v>
      </c>
      <c r="C8" s="23">
        <v>500000</v>
      </c>
      <c r="D8" s="116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21"/>
      <c r="B9" s="28"/>
      <c r="C9" s="29"/>
      <c r="D9" s="116"/>
      <c r="E9" s="23"/>
      <c r="F9" s="23"/>
      <c r="G9" s="30"/>
      <c r="H9" s="27"/>
      <c r="I9" s="26"/>
      <c r="J9" s="31"/>
      <c r="K9" s="71"/>
      <c r="L9" s="26">
        <v>500</v>
      </c>
      <c r="M9" s="67" t="s">
        <v>55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21"/>
      <c r="B10" s="28"/>
      <c r="C10" s="29"/>
      <c r="D10" s="116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21"/>
      <c r="B11" s="28"/>
      <c r="C11" s="29"/>
      <c r="D11" s="116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21"/>
      <c r="B12" s="28"/>
      <c r="C12" s="29"/>
      <c r="D12" s="116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21">
        <v>2</v>
      </c>
      <c r="B13" s="32">
        <v>43704</v>
      </c>
      <c r="C13" s="33">
        <v>531600</v>
      </c>
      <c r="D13" s="117"/>
      <c r="E13" s="33" t="s">
        <v>52</v>
      </c>
      <c r="F13" s="35">
        <v>175202745165</v>
      </c>
      <c r="G13" s="31"/>
      <c r="H13" s="27">
        <v>0.025</v>
      </c>
      <c r="I13" s="26">
        <v>38290</v>
      </c>
      <c r="J13" s="31"/>
      <c r="K13" s="71">
        <v>14581</v>
      </c>
      <c r="L13" s="26"/>
      <c r="M13" s="67"/>
      <c r="N13" s="76">
        <v>30914</v>
      </c>
      <c r="O13" s="75"/>
      <c r="P13" s="73" t="s">
        <v>56</v>
      </c>
      <c r="Q13" s="9">
        <v>310000</v>
      </c>
      <c r="R13" s="9">
        <v>460000</v>
      </c>
      <c r="S13" s="99">
        <v>460000</v>
      </c>
      <c r="T13" s="7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1"/>
      <c r="B14" s="36">
        <v>43706</v>
      </c>
      <c r="C14" s="33">
        <v>1000000</v>
      </c>
      <c r="D14" s="117"/>
      <c r="E14" s="33" t="s">
        <v>52</v>
      </c>
      <c r="F14" s="35">
        <v>175202745165</v>
      </c>
      <c r="G14" s="31"/>
      <c r="H14" s="27"/>
      <c r="I14" s="26"/>
      <c r="J14" s="31"/>
      <c r="K14" s="71"/>
      <c r="L14" s="26"/>
      <c r="M14" s="67"/>
      <c r="N14" s="72"/>
      <c r="O14" s="9"/>
      <c r="P14" s="119" t="s">
        <v>54</v>
      </c>
      <c r="Q14" s="9">
        <v>153000</v>
      </c>
      <c r="R14" s="9">
        <v>153000</v>
      </c>
      <c r="S14" s="99">
        <v>69215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1"/>
      <c r="B15" s="37"/>
      <c r="C15" s="26"/>
      <c r="D15" s="38"/>
      <c r="E15" s="33"/>
      <c r="F15" s="33"/>
      <c r="G15" s="31"/>
      <c r="H15" s="27"/>
      <c r="I15" s="26"/>
      <c r="J15" s="31"/>
      <c r="K15" s="71"/>
      <c r="L15" s="26"/>
      <c r="M15" s="67"/>
      <c r="N15" s="72"/>
      <c r="O15" s="9"/>
      <c r="P15" s="73" t="s">
        <v>54</v>
      </c>
      <c r="Q15" s="9">
        <v>298600</v>
      </c>
      <c r="R15" s="9">
        <v>298600</v>
      </c>
      <c r="S15" s="99">
        <v>298600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119" t="s">
        <v>59</v>
      </c>
      <c r="Q16" s="9">
        <v>185900</v>
      </c>
      <c r="R16" s="9">
        <v>185900</v>
      </c>
      <c r="S16" s="120">
        <v>185900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119" t="s">
        <v>59</v>
      </c>
      <c r="Q17" s="9">
        <v>434100</v>
      </c>
      <c r="R17" s="9">
        <v>434100</v>
      </c>
      <c r="S17" s="120">
        <v>434100</v>
      </c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1">
        <v>3</v>
      </c>
      <c r="B18" s="39">
        <v>43710</v>
      </c>
      <c r="C18" s="40"/>
      <c r="D18" s="41">
        <v>104773</v>
      </c>
      <c r="E18" s="42" t="s">
        <v>69</v>
      </c>
      <c r="F18" s="43" t="s">
        <v>70</v>
      </c>
      <c r="G18" s="45"/>
      <c r="H18" s="44"/>
      <c r="I18" s="26"/>
      <c r="J18" s="26"/>
      <c r="K18" s="26"/>
      <c r="L18" s="26"/>
      <c r="M18" s="67"/>
      <c r="N18" s="26"/>
      <c r="O18" s="67"/>
      <c r="P18" s="119" t="s">
        <v>54</v>
      </c>
      <c r="Q18" s="9"/>
      <c r="R18" s="9"/>
      <c r="S18" s="120">
        <v>104773</v>
      </c>
      <c r="T18" s="10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60</v>
      </c>
      <c r="B19" s="6"/>
      <c r="C19" s="55">
        <f>SUM(C8:C17)</f>
        <v>2031600</v>
      </c>
      <c r="D19" s="56">
        <f>SUM(D8:D18)</f>
        <v>104773</v>
      </c>
      <c r="E19" s="57"/>
      <c r="F19" s="57"/>
      <c r="G19" s="57"/>
      <c r="H19" s="55" t="s">
        <v>61</v>
      </c>
      <c r="I19" s="72">
        <f t="shared" ref="I19:L19" si="0">SUM(I8:I17)</f>
        <v>50790</v>
      </c>
      <c r="J19" s="57"/>
      <c r="K19" s="72">
        <f t="shared" si="0"/>
        <v>19569</v>
      </c>
      <c r="L19" s="72">
        <f t="shared" si="0"/>
        <v>3500</v>
      </c>
      <c r="M19" s="55" t="s">
        <v>61</v>
      </c>
      <c r="N19" s="72">
        <f>SUM(N8:N17)</f>
        <v>30914</v>
      </c>
      <c r="O19" s="55" t="s">
        <v>61</v>
      </c>
      <c r="P19" s="55" t="s">
        <v>61</v>
      </c>
      <c r="Q19" s="55"/>
      <c r="R19" s="55"/>
      <c r="S19" s="72">
        <f>SUM(S8:S18)</f>
        <v>2031600</v>
      </c>
      <c r="T19" s="105">
        <f>D19+C19-S19-I19-K19-L19-N19</f>
        <v>0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8" t="s">
        <v>62</v>
      </c>
      <c r="B20" s="58"/>
      <c r="C20" s="58" t="s">
        <v>63</v>
      </c>
      <c r="D20" s="58"/>
      <c r="E20" s="58"/>
      <c r="F20" s="59">
        <f>N20-F21</f>
        <v>104773</v>
      </c>
      <c r="G20" s="60"/>
      <c r="H20" s="61" t="s">
        <v>64</v>
      </c>
      <c r="I20" s="82"/>
      <c r="J20" s="82"/>
      <c r="K20" s="82"/>
      <c r="L20" s="83"/>
      <c r="M20" s="58" t="s">
        <v>65</v>
      </c>
      <c r="N20" s="84">
        <f>S18</f>
        <v>104773</v>
      </c>
      <c r="O20" s="85"/>
      <c r="P20" s="85"/>
      <c r="Q20" s="85"/>
      <c r="R20" s="85"/>
      <c r="S20" s="85"/>
      <c r="T20" s="106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58"/>
      <c r="B21" s="58"/>
      <c r="C21" s="58" t="s">
        <v>66</v>
      </c>
      <c r="D21" s="58"/>
      <c r="E21" s="58"/>
      <c r="F21" s="59">
        <v>0</v>
      </c>
      <c r="G21" s="60"/>
      <c r="H21" s="62"/>
      <c r="I21" s="86"/>
      <c r="J21" s="86"/>
      <c r="K21" s="86"/>
      <c r="L21" s="87"/>
      <c r="M21" s="58" t="s">
        <v>67</v>
      </c>
      <c r="N21" s="110" t="s">
        <v>71</v>
      </c>
      <c r="O21" s="111"/>
      <c r="P21" s="111"/>
      <c r="Q21" s="111"/>
      <c r="R21" s="111"/>
      <c r="S21" s="111"/>
      <c r="T21" s="11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118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21">
        <v>1</v>
      </c>
      <c r="B8" s="22">
        <v>43683</v>
      </c>
      <c r="C8" s="23">
        <v>500000</v>
      </c>
      <c r="D8" s="24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1"/>
      <c r="B9" s="28"/>
      <c r="C9" s="29"/>
      <c r="D9" s="24"/>
      <c r="E9" s="23"/>
      <c r="F9" s="23"/>
      <c r="G9" s="30"/>
      <c r="H9" s="27"/>
      <c r="I9" s="26"/>
      <c r="J9" s="31"/>
      <c r="K9" s="71"/>
      <c r="L9" s="26">
        <v>500</v>
      </c>
      <c r="M9" s="67" t="s">
        <v>72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28"/>
      <c r="C10" s="29"/>
      <c r="D10" s="24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28"/>
      <c r="C11" s="29"/>
      <c r="D11" s="24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28"/>
      <c r="C12" s="29"/>
      <c r="D12" s="24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>
        <v>2</v>
      </c>
      <c r="B13" s="32">
        <v>43704</v>
      </c>
      <c r="C13" s="33">
        <v>531600</v>
      </c>
      <c r="D13" s="34"/>
      <c r="E13" s="33" t="s">
        <v>52</v>
      </c>
      <c r="F13" s="35">
        <v>175202745165</v>
      </c>
      <c r="G13" s="31"/>
      <c r="H13" s="27">
        <v>0.025</v>
      </c>
      <c r="I13" s="26">
        <v>38290</v>
      </c>
      <c r="J13" s="31"/>
      <c r="K13" s="71">
        <v>14581</v>
      </c>
      <c r="L13" s="26"/>
      <c r="M13" s="67"/>
      <c r="N13" s="76">
        <v>30914</v>
      </c>
      <c r="O13" s="75"/>
      <c r="P13" s="73" t="s">
        <v>56</v>
      </c>
      <c r="Q13" s="9">
        <v>310000</v>
      </c>
      <c r="R13" s="9">
        <v>460000</v>
      </c>
      <c r="S13" s="99">
        <v>460000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6">
        <v>43706</v>
      </c>
      <c r="C14" s="33">
        <v>1000000</v>
      </c>
      <c r="D14" s="34"/>
      <c r="E14" s="33" t="s">
        <v>52</v>
      </c>
      <c r="F14" s="35">
        <v>175202745165</v>
      </c>
      <c r="G14" s="31"/>
      <c r="H14" s="27"/>
      <c r="I14" s="26"/>
      <c r="J14" s="31"/>
      <c r="K14" s="71"/>
      <c r="L14" s="26"/>
      <c r="M14" s="67"/>
      <c r="N14" s="72"/>
      <c r="O14" s="9"/>
      <c r="P14" s="77" t="s">
        <v>54</v>
      </c>
      <c r="Q14" s="9">
        <v>153000</v>
      </c>
      <c r="R14" s="9">
        <v>153000</v>
      </c>
      <c r="S14" s="99">
        <v>69215</v>
      </c>
      <c r="T14" s="10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37"/>
      <c r="C15" s="26"/>
      <c r="D15" s="38"/>
      <c r="E15" s="33"/>
      <c r="F15" s="33"/>
      <c r="G15" s="31"/>
      <c r="H15" s="27"/>
      <c r="I15" s="26"/>
      <c r="J15" s="31"/>
      <c r="K15" s="71"/>
      <c r="L15" s="26"/>
      <c r="M15" s="67"/>
      <c r="N15" s="72"/>
      <c r="O15" s="9"/>
      <c r="P15" s="73" t="s">
        <v>54</v>
      </c>
      <c r="Q15" s="9">
        <v>298600</v>
      </c>
      <c r="R15" s="9">
        <v>298600</v>
      </c>
      <c r="S15" s="99">
        <v>298600</v>
      </c>
      <c r="T15" s="10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77" t="s">
        <v>59</v>
      </c>
      <c r="Q16" s="9">
        <v>185900</v>
      </c>
      <c r="R16" s="9">
        <v>185900</v>
      </c>
      <c r="S16" s="101">
        <v>185900</v>
      </c>
      <c r="T16" s="10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77" t="s">
        <v>59</v>
      </c>
      <c r="Q17" s="9">
        <v>434100</v>
      </c>
      <c r="R17" s="9">
        <v>434100</v>
      </c>
      <c r="S17" s="101">
        <v>434100</v>
      </c>
      <c r="T17" s="10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>
        <v>3</v>
      </c>
      <c r="B18" s="36">
        <v>43710</v>
      </c>
      <c r="C18" s="40"/>
      <c r="D18" s="33">
        <v>104773</v>
      </c>
      <c r="E18" s="33" t="s">
        <v>69</v>
      </c>
      <c r="F18" s="33" t="s">
        <v>70</v>
      </c>
      <c r="G18" s="45"/>
      <c r="H18" s="44"/>
      <c r="I18" s="26"/>
      <c r="J18" s="26"/>
      <c r="K18" s="26"/>
      <c r="L18" s="26"/>
      <c r="M18" s="67"/>
      <c r="N18" s="26"/>
      <c r="O18" s="67"/>
      <c r="P18" s="77" t="s">
        <v>54</v>
      </c>
      <c r="Q18" s="9"/>
      <c r="R18" s="9"/>
      <c r="S18" s="101">
        <v>104773</v>
      </c>
      <c r="T18" s="10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46">
        <v>4</v>
      </c>
      <c r="B19" s="113">
        <v>43826</v>
      </c>
      <c r="C19" s="108">
        <v>853000</v>
      </c>
      <c r="D19" s="49"/>
      <c r="E19" s="108" t="s">
        <v>52</v>
      </c>
      <c r="F19" s="109">
        <v>175202745165</v>
      </c>
      <c r="G19" s="52"/>
      <c r="H19" s="114">
        <v>0.025</v>
      </c>
      <c r="I19" s="79">
        <v>52223</v>
      </c>
      <c r="J19" s="79" t="s">
        <v>73</v>
      </c>
      <c r="K19" s="79">
        <v>8530</v>
      </c>
      <c r="L19" s="79">
        <v>500</v>
      </c>
      <c r="M19" s="80" t="s">
        <v>74</v>
      </c>
      <c r="N19" s="79">
        <v>-30914</v>
      </c>
      <c r="O19" s="80" t="s">
        <v>75</v>
      </c>
      <c r="P19" s="115" t="s">
        <v>54</v>
      </c>
      <c r="Q19" s="103">
        <v>85000</v>
      </c>
      <c r="R19" s="103">
        <v>85000</v>
      </c>
      <c r="S19" s="104">
        <v>54311</v>
      </c>
      <c r="T19" s="100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46"/>
      <c r="B20" s="113"/>
      <c r="C20" s="108"/>
      <c r="D20" s="49"/>
      <c r="E20" s="108"/>
      <c r="F20" s="109"/>
      <c r="G20" s="52"/>
      <c r="H20" s="114"/>
      <c r="I20" s="79"/>
      <c r="J20" s="79"/>
      <c r="K20" s="79"/>
      <c r="L20" s="79">
        <v>350</v>
      </c>
      <c r="M20" s="80" t="s">
        <v>76</v>
      </c>
      <c r="N20" s="79"/>
      <c r="O20" s="80"/>
      <c r="P20" s="115" t="s">
        <v>54</v>
      </c>
      <c r="Q20" s="103">
        <v>162000</v>
      </c>
      <c r="R20" s="103">
        <v>162000</v>
      </c>
      <c r="S20" s="104">
        <v>162000</v>
      </c>
      <c r="T20" s="100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46"/>
      <c r="B21" s="113"/>
      <c r="C21" s="108"/>
      <c r="D21" s="49"/>
      <c r="E21" s="108"/>
      <c r="F21" s="109"/>
      <c r="G21" s="52"/>
      <c r="H21" s="114"/>
      <c r="I21" s="79"/>
      <c r="J21" s="79"/>
      <c r="K21" s="79"/>
      <c r="L21" s="79"/>
      <c r="M21" s="80"/>
      <c r="N21" s="79"/>
      <c r="O21" s="80"/>
      <c r="P21" s="115" t="s">
        <v>56</v>
      </c>
      <c r="Q21" s="103">
        <v>256000</v>
      </c>
      <c r="R21" s="103">
        <v>256000</v>
      </c>
      <c r="S21" s="104">
        <v>256000</v>
      </c>
      <c r="T21" s="100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46"/>
      <c r="B22" s="47"/>
      <c r="C22" s="54"/>
      <c r="D22" s="49"/>
      <c r="E22" s="50"/>
      <c r="F22" s="51"/>
      <c r="G22" s="52"/>
      <c r="H22" s="53"/>
      <c r="I22" s="79"/>
      <c r="J22" s="79"/>
      <c r="K22" s="79"/>
      <c r="L22" s="79"/>
      <c r="M22" s="80"/>
      <c r="N22" s="79"/>
      <c r="O22" s="80"/>
      <c r="P22" s="115" t="s">
        <v>77</v>
      </c>
      <c r="Q22" s="103">
        <v>350000</v>
      </c>
      <c r="R22" s="103">
        <v>350000</v>
      </c>
      <c r="S22" s="104">
        <v>350000</v>
      </c>
      <c r="T22" s="100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6" t="s">
        <v>60</v>
      </c>
      <c r="B23" s="6"/>
      <c r="C23" s="55">
        <f>SUM(C8:C22)</f>
        <v>2884600</v>
      </c>
      <c r="D23" s="56">
        <f>SUM(D8:D22)</f>
        <v>104773</v>
      </c>
      <c r="E23" s="57"/>
      <c r="F23" s="57"/>
      <c r="G23" s="57"/>
      <c r="H23" s="55" t="s">
        <v>61</v>
      </c>
      <c r="I23" s="72">
        <f>SUM(I8:I22)</f>
        <v>103013</v>
      </c>
      <c r="J23" s="57"/>
      <c r="K23" s="72">
        <f>SUM(K8:K22)</f>
        <v>28099</v>
      </c>
      <c r="L23" s="72">
        <f>SUM(L8:L22)</f>
        <v>4350</v>
      </c>
      <c r="M23" s="55" t="s">
        <v>61</v>
      </c>
      <c r="N23" s="72">
        <f>SUM(N8:N19)</f>
        <v>0</v>
      </c>
      <c r="O23" s="55" t="s">
        <v>61</v>
      </c>
      <c r="P23" s="55" t="s">
        <v>61</v>
      </c>
      <c r="Q23" s="55"/>
      <c r="R23" s="55"/>
      <c r="S23" s="72">
        <f>SUM(S8:S22)</f>
        <v>2853911</v>
      </c>
      <c r="T23" s="105">
        <f>D23+C23-S23-I23-K23-L23-N23</f>
        <v>0</v>
      </c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58" t="s">
        <v>62</v>
      </c>
      <c r="B24" s="58"/>
      <c r="C24" s="58" t="s">
        <v>63</v>
      </c>
      <c r="D24" s="58"/>
      <c r="E24" s="58"/>
      <c r="F24" s="59">
        <f>N24-F25</f>
        <v>822311</v>
      </c>
      <c r="G24" s="60"/>
      <c r="H24" s="61" t="s">
        <v>64</v>
      </c>
      <c r="I24" s="82"/>
      <c r="J24" s="82"/>
      <c r="K24" s="82"/>
      <c r="L24" s="83"/>
      <c r="M24" s="58" t="s">
        <v>65</v>
      </c>
      <c r="N24" s="84">
        <v>822311</v>
      </c>
      <c r="O24" s="85"/>
      <c r="P24" s="85"/>
      <c r="Q24" s="85"/>
      <c r="R24" s="85"/>
      <c r="S24" s="85"/>
      <c r="T24" s="106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58"/>
      <c r="B25" s="58"/>
      <c r="C25" s="58" t="s">
        <v>66</v>
      </c>
      <c r="D25" s="58"/>
      <c r="E25" s="58"/>
      <c r="F25" s="59">
        <v>0</v>
      </c>
      <c r="G25" s="60"/>
      <c r="H25" s="62"/>
      <c r="I25" s="86"/>
      <c r="J25" s="86"/>
      <c r="K25" s="86"/>
      <c r="L25" s="87"/>
      <c r="M25" s="58" t="s">
        <v>67</v>
      </c>
      <c r="N25" s="110" t="s">
        <v>78</v>
      </c>
      <c r="O25" s="111"/>
      <c r="P25" s="111"/>
      <c r="Q25" s="111"/>
      <c r="R25" s="111"/>
      <c r="S25" s="111"/>
      <c r="T25" s="112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63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3:B23"/>
    <mergeCell ref="C24:E24"/>
    <mergeCell ref="F24:G24"/>
    <mergeCell ref="N24:T24"/>
    <mergeCell ref="C25:E25"/>
    <mergeCell ref="F25:G25"/>
    <mergeCell ref="N25:T25"/>
    <mergeCell ref="A5:A7"/>
    <mergeCell ref="S5:S7"/>
    <mergeCell ref="T5:T7"/>
    <mergeCell ref="A24:B25"/>
    <mergeCell ref="H24:L2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11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21">
        <v>1</v>
      </c>
      <c r="B8" s="22">
        <v>43683</v>
      </c>
      <c r="C8" s="23">
        <v>500000</v>
      </c>
      <c r="D8" s="24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1"/>
      <c r="B9" s="28"/>
      <c r="C9" s="29"/>
      <c r="D9" s="24"/>
      <c r="E9" s="23"/>
      <c r="F9" s="23"/>
      <c r="G9" s="30"/>
      <c r="H9" s="27"/>
      <c r="I9" s="26"/>
      <c r="J9" s="31"/>
      <c r="K9" s="71"/>
      <c r="L9" s="26">
        <v>500</v>
      </c>
      <c r="M9" s="67" t="s">
        <v>72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28"/>
      <c r="C10" s="29"/>
      <c r="D10" s="24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28"/>
      <c r="C11" s="29"/>
      <c r="D11" s="24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28"/>
      <c r="C12" s="29"/>
      <c r="D12" s="24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>
        <v>2</v>
      </c>
      <c r="B13" s="32">
        <v>43704</v>
      </c>
      <c r="C13" s="33">
        <v>531600</v>
      </c>
      <c r="D13" s="34"/>
      <c r="E13" s="33" t="s">
        <v>52</v>
      </c>
      <c r="F13" s="35">
        <v>175202745165</v>
      </c>
      <c r="G13" s="31"/>
      <c r="H13" s="27">
        <v>0.025</v>
      </c>
      <c r="I13" s="26">
        <v>38290</v>
      </c>
      <c r="J13" s="31"/>
      <c r="K13" s="71">
        <v>14581</v>
      </c>
      <c r="L13" s="26"/>
      <c r="M13" s="67"/>
      <c r="N13" s="76">
        <v>30914</v>
      </c>
      <c r="O13" s="75"/>
      <c r="P13" s="73" t="s">
        <v>56</v>
      </c>
      <c r="Q13" s="9">
        <v>310000</v>
      </c>
      <c r="R13" s="9">
        <v>460000</v>
      </c>
      <c r="S13" s="99">
        <v>460000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6">
        <v>43706</v>
      </c>
      <c r="C14" s="33">
        <v>1000000</v>
      </c>
      <c r="D14" s="34"/>
      <c r="E14" s="33" t="s">
        <v>52</v>
      </c>
      <c r="F14" s="35">
        <v>175202745165</v>
      </c>
      <c r="G14" s="31"/>
      <c r="H14" s="27"/>
      <c r="I14" s="26"/>
      <c r="J14" s="31"/>
      <c r="K14" s="71"/>
      <c r="L14" s="26"/>
      <c r="M14" s="67"/>
      <c r="N14" s="72"/>
      <c r="O14" s="9"/>
      <c r="P14" s="77" t="s">
        <v>54</v>
      </c>
      <c r="Q14" s="9">
        <v>153000</v>
      </c>
      <c r="R14" s="9">
        <v>153000</v>
      </c>
      <c r="S14" s="99">
        <v>69215</v>
      </c>
      <c r="T14" s="10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37"/>
      <c r="C15" s="26"/>
      <c r="D15" s="38"/>
      <c r="E15" s="33"/>
      <c r="F15" s="33"/>
      <c r="G15" s="31"/>
      <c r="H15" s="27"/>
      <c r="I15" s="26"/>
      <c r="J15" s="31"/>
      <c r="K15" s="71"/>
      <c r="L15" s="26"/>
      <c r="M15" s="67"/>
      <c r="N15" s="72"/>
      <c r="O15" s="9"/>
      <c r="P15" s="73" t="s">
        <v>54</v>
      </c>
      <c r="Q15" s="9">
        <v>298600</v>
      </c>
      <c r="R15" s="9">
        <v>298600</v>
      </c>
      <c r="S15" s="99">
        <v>298600</v>
      </c>
      <c r="T15" s="10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77" t="s">
        <v>59</v>
      </c>
      <c r="Q16" s="9">
        <v>185900</v>
      </c>
      <c r="R16" s="9">
        <v>185900</v>
      </c>
      <c r="S16" s="101">
        <v>185900</v>
      </c>
      <c r="T16" s="10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77" t="s">
        <v>59</v>
      </c>
      <c r="Q17" s="9">
        <v>434100</v>
      </c>
      <c r="R17" s="9">
        <v>434100</v>
      </c>
      <c r="S17" s="101">
        <v>434100</v>
      </c>
      <c r="T17" s="10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>
        <v>3</v>
      </c>
      <c r="B18" s="36">
        <v>43710</v>
      </c>
      <c r="C18" s="40"/>
      <c r="D18" s="33">
        <v>104773</v>
      </c>
      <c r="E18" s="33" t="s">
        <v>69</v>
      </c>
      <c r="F18" s="33" t="s">
        <v>70</v>
      </c>
      <c r="G18" s="45"/>
      <c r="H18" s="44"/>
      <c r="I18" s="26"/>
      <c r="J18" s="26"/>
      <c r="K18" s="26"/>
      <c r="L18" s="26"/>
      <c r="M18" s="67"/>
      <c r="N18" s="26"/>
      <c r="O18" s="67"/>
      <c r="P18" s="77" t="s">
        <v>54</v>
      </c>
      <c r="Q18" s="9"/>
      <c r="R18" s="9"/>
      <c r="S18" s="101">
        <v>104773</v>
      </c>
      <c r="T18" s="10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1">
        <v>4</v>
      </c>
      <c r="B19" s="36">
        <v>43826</v>
      </c>
      <c r="C19" s="33">
        <v>853000</v>
      </c>
      <c r="D19" s="41"/>
      <c r="E19" s="33" t="s">
        <v>52</v>
      </c>
      <c r="F19" s="35">
        <v>175202745165</v>
      </c>
      <c r="G19" s="45"/>
      <c r="H19" s="27">
        <v>0.025</v>
      </c>
      <c r="I19" s="26">
        <v>52223</v>
      </c>
      <c r="J19" s="26" t="s">
        <v>73</v>
      </c>
      <c r="K19" s="26">
        <v>8530</v>
      </c>
      <c r="L19" s="26">
        <v>500</v>
      </c>
      <c r="M19" s="67" t="s">
        <v>74</v>
      </c>
      <c r="N19" s="26">
        <v>-30914</v>
      </c>
      <c r="O19" s="67" t="s">
        <v>75</v>
      </c>
      <c r="P19" s="77" t="s">
        <v>54</v>
      </c>
      <c r="Q19" s="9">
        <v>85000</v>
      </c>
      <c r="R19" s="9">
        <v>85000</v>
      </c>
      <c r="S19" s="101">
        <v>54311</v>
      </c>
      <c r="T19" s="100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21"/>
      <c r="B20" s="36"/>
      <c r="C20" s="33"/>
      <c r="D20" s="41"/>
      <c r="E20" s="33"/>
      <c r="F20" s="35"/>
      <c r="G20" s="45"/>
      <c r="H20" s="27"/>
      <c r="I20" s="26"/>
      <c r="J20" s="26"/>
      <c r="K20" s="26"/>
      <c r="L20" s="26">
        <v>350</v>
      </c>
      <c r="M20" s="67" t="s">
        <v>76</v>
      </c>
      <c r="N20" s="26"/>
      <c r="O20" s="67"/>
      <c r="P20" s="77" t="s">
        <v>54</v>
      </c>
      <c r="Q20" s="9">
        <v>162000</v>
      </c>
      <c r="R20" s="9">
        <v>162000</v>
      </c>
      <c r="S20" s="101">
        <v>162000</v>
      </c>
      <c r="T20" s="100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21"/>
      <c r="B21" s="36"/>
      <c r="C21" s="33"/>
      <c r="D21" s="41"/>
      <c r="E21" s="33"/>
      <c r="F21" s="35"/>
      <c r="G21" s="45"/>
      <c r="H21" s="27"/>
      <c r="I21" s="26"/>
      <c r="J21" s="26"/>
      <c r="K21" s="26"/>
      <c r="L21" s="26"/>
      <c r="M21" s="67"/>
      <c r="N21" s="26"/>
      <c r="O21" s="67"/>
      <c r="P21" s="77" t="s">
        <v>56</v>
      </c>
      <c r="Q21" s="9">
        <v>256000</v>
      </c>
      <c r="R21" s="9">
        <v>256000</v>
      </c>
      <c r="S21" s="101">
        <v>256000</v>
      </c>
      <c r="T21" s="100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21"/>
      <c r="B22" s="39"/>
      <c r="C22" s="40"/>
      <c r="D22" s="41"/>
      <c r="E22" s="42"/>
      <c r="F22" s="43"/>
      <c r="G22" s="45"/>
      <c r="H22" s="44"/>
      <c r="I22" s="26"/>
      <c r="J22" s="26"/>
      <c r="K22" s="26"/>
      <c r="L22" s="26"/>
      <c r="M22" s="67"/>
      <c r="N22" s="26"/>
      <c r="O22" s="67"/>
      <c r="P22" s="77" t="s">
        <v>77</v>
      </c>
      <c r="Q22" s="9">
        <v>350000</v>
      </c>
      <c r="R22" s="9">
        <v>350000</v>
      </c>
      <c r="S22" s="101">
        <v>350000</v>
      </c>
      <c r="T22" s="100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46">
        <v>5</v>
      </c>
      <c r="B23" s="47">
        <v>43852</v>
      </c>
      <c r="C23" s="108">
        <v>410000</v>
      </c>
      <c r="D23" s="49"/>
      <c r="E23" s="108" t="s">
        <v>52</v>
      </c>
      <c r="F23" s="109">
        <v>175202745165</v>
      </c>
      <c r="G23" s="52"/>
      <c r="H23" s="53"/>
      <c r="I23" s="79">
        <v>0</v>
      </c>
      <c r="J23" s="79"/>
      <c r="K23" s="79">
        <v>4100</v>
      </c>
      <c r="L23" s="79">
        <v>300</v>
      </c>
      <c r="M23" s="80" t="s">
        <v>76</v>
      </c>
      <c r="N23" s="79"/>
      <c r="O23" s="80"/>
      <c r="P23" s="81" t="s">
        <v>79</v>
      </c>
      <c r="Q23" s="103">
        <v>41000</v>
      </c>
      <c r="R23" s="103">
        <v>41000</v>
      </c>
      <c r="S23" s="104">
        <v>41000</v>
      </c>
      <c r="T23" s="100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46"/>
      <c r="B24" s="47"/>
      <c r="C24" s="54"/>
      <c r="D24" s="49"/>
      <c r="E24" s="50"/>
      <c r="F24" s="51"/>
      <c r="G24" s="52"/>
      <c r="H24" s="53"/>
      <c r="I24" s="79"/>
      <c r="J24" s="79"/>
      <c r="K24" s="79"/>
      <c r="L24" s="79"/>
      <c r="M24" s="80"/>
      <c r="N24" s="79"/>
      <c r="O24" s="80"/>
      <c r="P24" s="81" t="s">
        <v>80</v>
      </c>
      <c r="Q24" s="103">
        <v>76000</v>
      </c>
      <c r="R24" s="103">
        <v>76000</v>
      </c>
      <c r="S24" s="104">
        <v>71600</v>
      </c>
      <c r="T24" s="100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46"/>
      <c r="B25" s="47"/>
      <c r="C25" s="54"/>
      <c r="D25" s="49"/>
      <c r="E25" s="50"/>
      <c r="F25" s="51"/>
      <c r="G25" s="52"/>
      <c r="H25" s="53"/>
      <c r="I25" s="79"/>
      <c r="J25" s="79"/>
      <c r="K25" s="79"/>
      <c r="L25" s="79"/>
      <c r="M25" s="80"/>
      <c r="N25" s="79"/>
      <c r="O25" s="80"/>
      <c r="P25" s="81" t="s">
        <v>81</v>
      </c>
      <c r="Q25" s="103">
        <v>170000</v>
      </c>
      <c r="R25" s="103">
        <v>170000</v>
      </c>
      <c r="S25" s="104">
        <v>170000</v>
      </c>
      <c r="T25" s="100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8" customHeight="1" spans="1:16384">
      <c r="A26" s="46"/>
      <c r="B26" s="47"/>
      <c r="C26" s="54"/>
      <c r="D26" s="49"/>
      <c r="E26" s="50"/>
      <c r="F26" s="51"/>
      <c r="G26" s="52"/>
      <c r="H26" s="53"/>
      <c r="I26" s="79"/>
      <c r="J26" s="79"/>
      <c r="K26" s="79"/>
      <c r="L26" s="79"/>
      <c r="M26" s="80"/>
      <c r="N26" s="79"/>
      <c r="O26" s="80"/>
      <c r="P26" s="81" t="s">
        <v>82</v>
      </c>
      <c r="Q26" s="103">
        <v>123000</v>
      </c>
      <c r="R26" s="103">
        <v>123000</v>
      </c>
      <c r="S26" s="104">
        <v>123000</v>
      </c>
      <c r="T26" s="100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" t="s">
        <v>60</v>
      </c>
      <c r="B27" s="6"/>
      <c r="C27" s="55">
        <f>SUM(C8:C26)</f>
        <v>3294600</v>
      </c>
      <c r="D27" s="56">
        <f>SUM(D8:D22)</f>
        <v>104773</v>
      </c>
      <c r="E27" s="57"/>
      <c r="F27" s="57"/>
      <c r="G27" s="57"/>
      <c r="H27" s="55" t="s">
        <v>61</v>
      </c>
      <c r="I27" s="72">
        <f>SUM(I8:I26)</f>
        <v>103013</v>
      </c>
      <c r="J27" s="57"/>
      <c r="K27" s="72">
        <f>SUM(K8:K26)</f>
        <v>32199</v>
      </c>
      <c r="L27" s="72">
        <f>SUM(L8:L26)</f>
        <v>4650</v>
      </c>
      <c r="M27" s="55" t="s">
        <v>61</v>
      </c>
      <c r="N27" s="72">
        <f>SUM(N8:N19)</f>
        <v>0</v>
      </c>
      <c r="O27" s="55" t="s">
        <v>61</v>
      </c>
      <c r="P27" s="55" t="s">
        <v>61</v>
      </c>
      <c r="Q27" s="55"/>
      <c r="R27" s="55"/>
      <c r="S27" s="72">
        <f>SUM(S8:S26)</f>
        <v>3259511</v>
      </c>
      <c r="T27" s="105">
        <f>D27+C27-S27-I27-K27-L27-N27</f>
        <v>0</v>
      </c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8" t="s">
        <v>62</v>
      </c>
      <c r="B28" s="58"/>
      <c r="C28" s="58" t="s">
        <v>63</v>
      </c>
      <c r="D28" s="58"/>
      <c r="E28" s="58"/>
      <c r="F28" s="59">
        <f>N28-F29</f>
        <v>405600</v>
      </c>
      <c r="G28" s="60"/>
      <c r="H28" s="61" t="s">
        <v>64</v>
      </c>
      <c r="I28" s="82"/>
      <c r="J28" s="82"/>
      <c r="K28" s="82"/>
      <c r="L28" s="83"/>
      <c r="M28" s="58" t="s">
        <v>65</v>
      </c>
      <c r="N28" s="84">
        <v>405600</v>
      </c>
      <c r="O28" s="85"/>
      <c r="P28" s="85"/>
      <c r="Q28" s="85"/>
      <c r="R28" s="85"/>
      <c r="S28" s="85"/>
      <c r="T28" s="10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30" customHeight="1" spans="1:16384">
      <c r="A29" s="58"/>
      <c r="B29" s="58"/>
      <c r="C29" s="58" t="s">
        <v>66</v>
      </c>
      <c r="D29" s="58"/>
      <c r="E29" s="58"/>
      <c r="F29" s="59">
        <v>0</v>
      </c>
      <c r="G29" s="60"/>
      <c r="H29" s="62"/>
      <c r="I29" s="86"/>
      <c r="J29" s="86"/>
      <c r="K29" s="86"/>
      <c r="L29" s="87"/>
      <c r="M29" s="58" t="s">
        <v>67</v>
      </c>
      <c r="N29" s="110" t="s">
        <v>83</v>
      </c>
      <c r="O29" s="111"/>
      <c r="P29" s="111"/>
      <c r="Q29" s="111"/>
      <c r="R29" s="111"/>
      <c r="S29" s="111"/>
      <c r="T29" s="112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63"/>
      <c r="E35" s="3"/>
      <c r="F35" s="3"/>
      <c r="G35" s="3"/>
      <c r="I35" s="3"/>
      <c r="J35" s="3"/>
      <c r="L35" s="3"/>
      <c r="S35" s="3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7:B27"/>
    <mergeCell ref="C28:E28"/>
    <mergeCell ref="F28:G28"/>
    <mergeCell ref="N28:T28"/>
    <mergeCell ref="C29:E29"/>
    <mergeCell ref="F29:G29"/>
    <mergeCell ref="N29:T29"/>
    <mergeCell ref="A5:A7"/>
    <mergeCell ref="S5:S7"/>
    <mergeCell ref="T5:T7"/>
    <mergeCell ref="A28:B29"/>
    <mergeCell ref="H28:L29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25" workbookViewId="0">
      <selection activeCell="A2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84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21">
        <v>1</v>
      </c>
      <c r="B8" s="22">
        <v>43683</v>
      </c>
      <c r="C8" s="23">
        <v>500000</v>
      </c>
      <c r="D8" s="24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1"/>
      <c r="B9" s="28"/>
      <c r="C9" s="29"/>
      <c r="D9" s="24"/>
      <c r="E9" s="23"/>
      <c r="F9" s="23"/>
      <c r="G9" s="30"/>
      <c r="H9" s="27"/>
      <c r="I9" s="26"/>
      <c r="J9" s="31"/>
      <c r="K9" s="71"/>
      <c r="L9" s="26">
        <v>500</v>
      </c>
      <c r="M9" s="67" t="s">
        <v>72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28"/>
      <c r="C10" s="29"/>
      <c r="D10" s="24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28"/>
      <c r="C11" s="29"/>
      <c r="D11" s="24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28"/>
      <c r="C12" s="29"/>
      <c r="D12" s="24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>
        <v>2</v>
      </c>
      <c r="B13" s="32">
        <v>43704</v>
      </c>
      <c r="C13" s="33">
        <v>531600</v>
      </c>
      <c r="D13" s="34"/>
      <c r="E13" s="33" t="s">
        <v>52</v>
      </c>
      <c r="F13" s="35">
        <v>175202745165</v>
      </c>
      <c r="G13" s="31"/>
      <c r="H13" s="27">
        <v>0.025</v>
      </c>
      <c r="I13" s="26">
        <v>38290</v>
      </c>
      <c r="J13" s="31"/>
      <c r="K13" s="71">
        <v>14581</v>
      </c>
      <c r="L13" s="26"/>
      <c r="M13" s="67"/>
      <c r="N13" s="76">
        <v>30914</v>
      </c>
      <c r="O13" s="75"/>
      <c r="P13" s="73" t="s">
        <v>56</v>
      </c>
      <c r="Q13" s="9">
        <v>310000</v>
      </c>
      <c r="R13" s="9">
        <v>460000</v>
      </c>
      <c r="S13" s="99">
        <v>460000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6">
        <v>43706</v>
      </c>
      <c r="C14" s="33">
        <v>1000000</v>
      </c>
      <c r="D14" s="34"/>
      <c r="E14" s="33" t="s">
        <v>52</v>
      </c>
      <c r="F14" s="35">
        <v>175202745165</v>
      </c>
      <c r="G14" s="31"/>
      <c r="H14" s="27"/>
      <c r="I14" s="26"/>
      <c r="J14" s="31"/>
      <c r="K14" s="71"/>
      <c r="L14" s="26"/>
      <c r="M14" s="67"/>
      <c r="N14" s="72"/>
      <c r="O14" s="9"/>
      <c r="P14" s="77" t="s">
        <v>54</v>
      </c>
      <c r="Q14" s="9">
        <v>153000</v>
      </c>
      <c r="R14" s="9">
        <v>153000</v>
      </c>
      <c r="S14" s="99">
        <v>69215</v>
      </c>
      <c r="T14" s="10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37"/>
      <c r="C15" s="26"/>
      <c r="D15" s="38"/>
      <c r="E15" s="33"/>
      <c r="F15" s="33"/>
      <c r="G15" s="31"/>
      <c r="H15" s="27"/>
      <c r="I15" s="26"/>
      <c r="J15" s="31"/>
      <c r="K15" s="71"/>
      <c r="L15" s="26"/>
      <c r="M15" s="67"/>
      <c r="N15" s="72"/>
      <c r="O15" s="9"/>
      <c r="P15" s="73" t="s">
        <v>54</v>
      </c>
      <c r="Q15" s="9">
        <v>298600</v>
      </c>
      <c r="R15" s="9">
        <v>298600</v>
      </c>
      <c r="S15" s="99">
        <v>298600</v>
      </c>
      <c r="T15" s="10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77" t="s">
        <v>59</v>
      </c>
      <c r="Q16" s="9">
        <v>185900</v>
      </c>
      <c r="R16" s="9">
        <v>185900</v>
      </c>
      <c r="S16" s="101">
        <v>185900</v>
      </c>
      <c r="T16" s="10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77" t="s">
        <v>59</v>
      </c>
      <c r="Q17" s="9">
        <v>434100</v>
      </c>
      <c r="R17" s="9">
        <v>434100</v>
      </c>
      <c r="S17" s="101">
        <v>434100</v>
      </c>
      <c r="T17" s="10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>
        <v>3</v>
      </c>
      <c r="B18" s="36">
        <v>43710</v>
      </c>
      <c r="C18" s="40"/>
      <c r="D18" s="33">
        <v>104773</v>
      </c>
      <c r="E18" s="33" t="s">
        <v>69</v>
      </c>
      <c r="F18" s="33" t="s">
        <v>70</v>
      </c>
      <c r="G18" s="45"/>
      <c r="H18" s="44"/>
      <c r="I18" s="26"/>
      <c r="J18" s="26"/>
      <c r="K18" s="26"/>
      <c r="L18" s="26"/>
      <c r="M18" s="67"/>
      <c r="N18" s="26"/>
      <c r="O18" s="67"/>
      <c r="P18" s="77" t="s">
        <v>54</v>
      </c>
      <c r="Q18" s="9"/>
      <c r="R18" s="9"/>
      <c r="S18" s="101">
        <v>104773</v>
      </c>
      <c r="T18" s="10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1">
        <v>4</v>
      </c>
      <c r="B19" s="36">
        <v>43826</v>
      </c>
      <c r="C19" s="33">
        <v>853000</v>
      </c>
      <c r="D19" s="41"/>
      <c r="E19" s="33" t="s">
        <v>52</v>
      </c>
      <c r="F19" s="35">
        <v>175202745165</v>
      </c>
      <c r="G19" s="45"/>
      <c r="H19" s="27">
        <v>0.025</v>
      </c>
      <c r="I19" s="26">
        <v>52223</v>
      </c>
      <c r="J19" s="26" t="s">
        <v>73</v>
      </c>
      <c r="K19" s="26">
        <v>8530</v>
      </c>
      <c r="L19" s="26">
        <v>500</v>
      </c>
      <c r="M19" s="67" t="s">
        <v>74</v>
      </c>
      <c r="N19" s="26">
        <v>-30914</v>
      </c>
      <c r="O19" s="67" t="s">
        <v>75</v>
      </c>
      <c r="P19" s="77" t="s">
        <v>54</v>
      </c>
      <c r="Q19" s="9">
        <v>85000</v>
      </c>
      <c r="R19" s="9">
        <v>85000</v>
      </c>
      <c r="S19" s="101">
        <v>54311</v>
      </c>
      <c r="T19" s="100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21"/>
      <c r="B20" s="36"/>
      <c r="C20" s="33"/>
      <c r="D20" s="41"/>
      <c r="E20" s="33"/>
      <c r="F20" s="35"/>
      <c r="G20" s="45"/>
      <c r="H20" s="27"/>
      <c r="I20" s="26"/>
      <c r="J20" s="26"/>
      <c r="K20" s="26"/>
      <c r="L20" s="26">
        <v>350</v>
      </c>
      <c r="M20" s="67" t="s">
        <v>76</v>
      </c>
      <c r="N20" s="26"/>
      <c r="O20" s="67"/>
      <c r="P20" s="77" t="s">
        <v>54</v>
      </c>
      <c r="Q20" s="9">
        <v>162000</v>
      </c>
      <c r="R20" s="9">
        <v>162000</v>
      </c>
      <c r="S20" s="101">
        <v>162000</v>
      </c>
      <c r="T20" s="100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21"/>
      <c r="B21" s="36"/>
      <c r="C21" s="33"/>
      <c r="D21" s="41"/>
      <c r="E21" s="33"/>
      <c r="F21" s="35"/>
      <c r="G21" s="45"/>
      <c r="H21" s="27"/>
      <c r="I21" s="26"/>
      <c r="J21" s="26"/>
      <c r="K21" s="26"/>
      <c r="L21" s="26"/>
      <c r="M21" s="67"/>
      <c r="N21" s="26"/>
      <c r="O21" s="67"/>
      <c r="P21" s="77" t="s">
        <v>56</v>
      </c>
      <c r="Q21" s="9">
        <v>256000</v>
      </c>
      <c r="R21" s="9">
        <v>256000</v>
      </c>
      <c r="S21" s="101">
        <v>256000</v>
      </c>
      <c r="T21" s="100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21"/>
      <c r="B22" s="39"/>
      <c r="C22" s="40"/>
      <c r="D22" s="41"/>
      <c r="E22" s="42"/>
      <c r="F22" s="43"/>
      <c r="G22" s="45"/>
      <c r="H22" s="44"/>
      <c r="I22" s="26"/>
      <c r="J22" s="26"/>
      <c r="K22" s="26"/>
      <c r="L22" s="26"/>
      <c r="M22" s="67"/>
      <c r="N22" s="26"/>
      <c r="O22" s="67"/>
      <c r="P22" s="77" t="s">
        <v>77</v>
      </c>
      <c r="Q22" s="9">
        <v>350000</v>
      </c>
      <c r="R22" s="9">
        <v>350000</v>
      </c>
      <c r="S22" s="101">
        <v>350000</v>
      </c>
      <c r="T22" s="100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21">
        <v>5</v>
      </c>
      <c r="B23" s="39">
        <v>43852</v>
      </c>
      <c r="C23" s="33">
        <v>410000</v>
      </c>
      <c r="D23" s="41"/>
      <c r="E23" s="33" t="s">
        <v>52</v>
      </c>
      <c r="F23" s="35">
        <v>175202745165</v>
      </c>
      <c r="G23" s="45"/>
      <c r="H23" s="44"/>
      <c r="I23" s="26">
        <v>0</v>
      </c>
      <c r="J23" s="26"/>
      <c r="K23" s="26">
        <v>4100</v>
      </c>
      <c r="L23" s="26">
        <v>300</v>
      </c>
      <c r="M23" s="67" t="s">
        <v>76</v>
      </c>
      <c r="N23" s="26"/>
      <c r="O23" s="67"/>
      <c r="P23" s="78" t="s">
        <v>79</v>
      </c>
      <c r="Q23" s="9">
        <v>41000</v>
      </c>
      <c r="R23" s="9">
        <v>41000</v>
      </c>
      <c r="S23" s="101">
        <v>41000</v>
      </c>
      <c r="T23" s="100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21"/>
      <c r="B24" s="39"/>
      <c r="C24" s="40"/>
      <c r="D24" s="41"/>
      <c r="E24" s="42"/>
      <c r="F24" s="43"/>
      <c r="G24" s="45"/>
      <c r="H24" s="44"/>
      <c r="I24" s="26"/>
      <c r="J24" s="26"/>
      <c r="K24" s="26"/>
      <c r="L24" s="26"/>
      <c r="M24" s="67"/>
      <c r="N24" s="26"/>
      <c r="O24" s="67"/>
      <c r="P24" s="78" t="s">
        <v>80</v>
      </c>
      <c r="Q24" s="9">
        <v>76000</v>
      </c>
      <c r="R24" s="9">
        <v>76000</v>
      </c>
      <c r="S24" s="101">
        <v>71600</v>
      </c>
      <c r="T24" s="100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21"/>
      <c r="B25" s="39"/>
      <c r="C25" s="40"/>
      <c r="D25" s="41"/>
      <c r="E25" s="42"/>
      <c r="F25" s="43"/>
      <c r="G25" s="45"/>
      <c r="H25" s="44"/>
      <c r="I25" s="26"/>
      <c r="J25" s="26"/>
      <c r="K25" s="26"/>
      <c r="L25" s="26"/>
      <c r="M25" s="67"/>
      <c r="N25" s="26"/>
      <c r="O25" s="67"/>
      <c r="P25" s="78" t="s">
        <v>81</v>
      </c>
      <c r="Q25" s="9">
        <v>170000</v>
      </c>
      <c r="R25" s="9">
        <v>170000</v>
      </c>
      <c r="S25" s="101">
        <v>170000</v>
      </c>
      <c r="T25" s="100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1"/>
      <c r="B26" s="39"/>
      <c r="C26" s="40"/>
      <c r="D26" s="41"/>
      <c r="E26" s="42"/>
      <c r="F26" s="43"/>
      <c r="G26" s="45"/>
      <c r="H26" s="44"/>
      <c r="I26" s="26"/>
      <c r="J26" s="26"/>
      <c r="K26" s="26"/>
      <c r="L26" s="26"/>
      <c r="M26" s="67"/>
      <c r="N26" s="26"/>
      <c r="O26" s="67"/>
      <c r="P26" s="78" t="s">
        <v>82</v>
      </c>
      <c r="Q26" s="9">
        <v>123000</v>
      </c>
      <c r="R26" s="9">
        <v>123000</v>
      </c>
      <c r="S26" s="101">
        <v>123000</v>
      </c>
      <c r="T26" s="100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5" customHeight="1" spans="1:16384">
      <c r="A27" s="46">
        <v>6</v>
      </c>
      <c r="B27" s="47">
        <v>44257</v>
      </c>
      <c r="C27" s="108">
        <v>339000</v>
      </c>
      <c r="D27" s="49"/>
      <c r="E27" s="50" t="s">
        <v>52</v>
      </c>
      <c r="F27" s="51" t="s">
        <v>85</v>
      </c>
      <c r="G27" s="52"/>
      <c r="H27" s="53"/>
      <c r="I27" s="79">
        <v>0</v>
      </c>
      <c r="J27" s="79"/>
      <c r="K27" s="79">
        <v>29550.82</v>
      </c>
      <c r="L27" s="79">
        <v>200</v>
      </c>
      <c r="M27" s="80" t="s">
        <v>76</v>
      </c>
      <c r="N27" s="79"/>
      <c r="O27" s="80"/>
      <c r="P27" s="81" t="s">
        <v>86</v>
      </c>
      <c r="Q27" s="103">
        <v>70000</v>
      </c>
      <c r="R27" s="103">
        <v>70000</v>
      </c>
      <c r="S27" s="104">
        <v>70000</v>
      </c>
      <c r="T27" s="102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5" customHeight="1" spans="1:16384">
      <c r="A28" s="46"/>
      <c r="B28" s="47"/>
      <c r="C28" s="54"/>
      <c r="D28" s="49"/>
      <c r="E28" s="50"/>
      <c r="F28" s="51"/>
      <c r="G28" s="52"/>
      <c r="H28" s="53"/>
      <c r="I28" s="79"/>
      <c r="J28" s="79"/>
      <c r="K28" s="79"/>
      <c r="L28" s="79">
        <v>500</v>
      </c>
      <c r="M28" s="80" t="s">
        <v>87</v>
      </c>
      <c r="N28" s="79"/>
      <c r="O28" s="80"/>
      <c r="P28" s="81" t="s">
        <v>88</v>
      </c>
      <c r="Q28" s="103">
        <v>80000</v>
      </c>
      <c r="R28" s="103">
        <v>80000</v>
      </c>
      <c r="S28" s="104">
        <v>80000</v>
      </c>
      <c r="T28" s="102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5" customHeight="1" spans="1:16384">
      <c r="A29" s="46"/>
      <c r="B29" s="47"/>
      <c r="C29" s="54"/>
      <c r="D29" s="49"/>
      <c r="E29" s="50"/>
      <c r="F29" s="51"/>
      <c r="G29" s="52"/>
      <c r="H29" s="53"/>
      <c r="I29" s="79"/>
      <c r="J29" s="79"/>
      <c r="K29" s="79"/>
      <c r="L29" s="79"/>
      <c r="M29" s="80"/>
      <c r="N29" s="79"/>
      <c r="O29" s="80"/>
      <c r="P29" s="81" t="s">
        <v>89</v>
      </c>
      <c r="Q29" s="103">
        <v>99000</v>
      </c>
      <c r="R29" s="103">
        <v>99000</v>
      </c>
      <c r="S29" s="104">
        <v>99000</v>
      </c>
      <c r="T29" s="102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8" customHeight="1" spans="1:16384">
      <c r="A30" s="46"/>
      <c r="B30" s="47"/>
      <c r="C30" s="54"/>
      <c r="D30" s="49"/>
      <c r="E30" s="50"/>
      <c r="F30" s="51"/>
      <c r="G30" s="52"/>
      <c r="H30" s="53"/>
      <c r="I30" s="79"/>
      <c r="J30" s="79"/>
      <c r="K30" s="79"/>
      <c r="L30" s="79"/>
      <c r="M30" s="80"/>
      <c r="N30" s="79"/>
      <c r="O30" s="80"/>
      <c r="P30" s="81" t="s">
        <v>90</v>
      </c>
      <c r="Q30" s="103">
        <v>90000</v>
      </c>
      <c r="R30" s="103">
        <v>90000</v>
      </c>
      <c r="S30" s="104">
        <v>59749.18</v>
      </c>
      <c r="T30" s="102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6" t="s">
        <v>60</v>
      </c>
      <c r="B31" s="6"/>
      <c r="C31" s="55">
        <f>SUM(C8:C30)</f>
        <v>3633600</v>
      </c>
      <c r="D31" s="56">
        <f>SUM(D8:D22)</f>
        <v>104773</v>
      </c>
      <c r="E31" s="57"/>
      <c r="F31" s="57"/>
      <c r="G31" s="57"/>
      <c r="H31" s="55" t="s">
        <v>61</v>
      </c>
      <c r="I31" s="72">
        <f>SUM(I8:I30)</f>
        <v>103013</v>
      </c>
      <c r="J31" s="57"/>
      <c r="K31" s="72">
        <f>SUM(K8:K30)</f>
        <v>61749.82</v>
      </c>
      <c r="L31" s="72">
        <f>SUM(L8:L30)</f>
        <v>5350</v>
      </c>
      <c r="M31" s="55" t="s">
        <v>61</v>
      </c>
      <c r="N31" s="72">
        <f>SUM(N8:N19)</f>
        <v>0</v>
      </c>
      <c r="O31" s="55" t="s">
        <v>61</v>
      </c>
      <c r="P31" s="55" t="s">
        <v>61</v>
      </c>
      <c r="Q31" s="55"/>
      <c r="R31" s="55"/>
      <c r="S31" s="72">
        <f>SUM(S8:S30)</f>
        <v>3568260.18</v>
      </c>
      <c r="T31" s="105">
        <f>D31+C31-S31-I31-K31-L31-N31</f>
        <v>-1.67347025126219e-10</v>
      </c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8" t="s">
        <v>62</v>
      </c>
      <c r="B32" s="58"/>
      <c r="C32" s="58" t="s">
        <v>63</v>
      </c>
      <c r="D32" s="58"/>
      <c r="E32" s="58"/>
      <c r="F32" s="59">
        <f>N32-F33</f>
        <v>308749.18</v>
      </c>
      <c r="G32" s="60"/>
      <c r="H32" s="61" t="s">
        <v>64</v>
      </c>
      <c r="I32" s="82"/>
      <c r="J32" s="82"/>
      <c r="K32" s="82"/>
      <c r="L32" s="83"/>
      <c r="M32" s="58" t="s">
        <v>65</v>
      </c>
      <c r="N32" s="84">
        <f>S27+S28+S29+S30</f>
        <v>308749.18</v>
      </c>
      <c r="O32" s="85"/>
      <c r="P32" s="85"/>
      <c r="Q32" s="85"/>
      <c r="R32" s="85"/>
      <c r="S32" s="85"/>
      <c r="T32" s="106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58"/>
      <c r="B33" s="58"/>
      <c r="C33" s="58" t="s">
        <v>66</v>
      </c>
      <c r="D33" s="58"/>
      <c r="E33" s="58"/>
      <c r="F33" s="59">
        <v>0</v>
      </c>
      <c r="G33" s="60"/>
      <c r="H33" s="62"/>
      <c r="I33" s="86"/>
      <c r="J33" s="86"/>
      <c r="K33" s="86"/>
      <c r="L33" s="87"/>
      <c r="M33" s="58" t="s">
        <v>67</v>
      </c>
      <c r="N33" s="88">
        <f>N32</f>
        <v>308749.18</v>
      </c>
      <c r="O33" s="89"/>
      <c r="P33" s="89"/>
      <c r="Q33" s="89"/>
      <c r="R33" s="89"/>
      <c r="S33" s="89"/>
      <c r="T33" s="107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63"/>
      <c r="E39" s="3"/>
      <c r="F39" s="3"/>
      <c r="G39" s="3"/>
      <c r="I39" s="3"/>
      <c r="J39" s="3"/>
      <c r="L39" s="3"/>
      <c r="S39" s="3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abSelected="1" topLeftCell="A22" workbookViewId="0">
      <selection activeCell="C27" sqref="C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22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 t="s">
        <v>4</v>
      </c>
      <c r="K2" s="7"/>
      <c r="L2" s="7"/>
      <c r="M2" s="7"/>
      <c r="N2" s="65" t="s">
        <v>5</v>
      </c>
      <c r="O2" s="65"/>
      <c r="P2" s="66">
        <v>11083</v>
      </c>
      <c r="Q2" s="70" t="s">
        <v>6</v>
      </c>
      <c r="R2" s="70"/>
      <c r="S2" s="90" t="s">
        <v>7</v>
      </c>
      <c r="T2" s="90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4120484.07</v>
      </c>
      <c r="D3" s="9"/>
      <c r="E3" s="9"/>
      <c r="F3" s="9" t="s">
        <v>9</v>
      </c>
      <c r="G3" s="10">
        <v>43539</v>
      </c>
      <c r="H3" s="6" t="s">
        <v>10</v>
      </c>
      <c r="I3" s="6"/>
      <c r="J3" s="21" t="s">
        <v>84</v>
      </c>
      <c r="K3" s="21"/>
      <c r="L3" s="21"/>
      <c r="M3" s="21"/>
      <c r="N3" s="6" t="s">
        <v>12</v>
      </c>
      <c r="O3" s="6"/>
      <c r="P3" s="21" t="s">
        <v>13</v>
      </c>
      <c r="Q3" s="91" t="s">
        <v>14</v>
      </c>
      <c r="R3" s="92"/>
      <c r="S3" s="93" t="s">
        <v>15</v>
      </c>
      <c r="T3" s="93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"/>
      <c r="D4" s="11"/>
      <c r="E4" s="11"/>
      <c r="F4" s="9" t="s">
        <v>17</v>
      </c>
      <c r="G4" s="12"/>
      <c r="H4" s="6" t="s">
        <v>18</v>
      </c>
      <c r="I4" s="6"/>
      <c r="J4" s="21" t="s">
        <v>19</v>
      </c>
      <c r="K4" s="21"/>
      <c r="L4" s="21"/>
      <c r="M4" s="21"/>
      <c r="N4" s="6" t="s">
        <v>20</v>
      </c>
      <c r="O4" s="6"/>
      <c r="P4" s="67" t="s">
        <v>21</v>
      </c>
      <c r="Q4" s="9" t="s">
        <v>22</v>
      </c>
      <c r="R4" s="67" t="s">
        <v>23</v>
      </c>
      <c r="S4" s="94" t="s">
        <v>24</v>
      </c>
      <c r="T4" s="95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3" t="s">
        <v>26</v>
      </c>
      <c r="C5" s="14"/>
      <c r="D5" s="14"/>
      <c r="E5" s="14"/>
      <c r="F5" s="15"/>
      <c r="G5" s="16" t="s">
        <v>27</v>
      </c>
      <c r="H5" s="13" t="s">
        <v>26</v>
      </c>
      <c r="I5" s="14"/>
      <c r="J5" s="15"/>
      <c r="K5" s="16" t="s">
        <v>28</v>
      </c>
      <c r="L5" s="13" t="s">
        <v>29</v>
      </c>
      <c r="M5" s="15"/>
      <c r="N5" s="13" t="s">
        <v>30</v>
      </c>
      <c r="O5" s="15"/>
      <c r="P5" s="68" t="s">
        <v>31</v>
      </c>
      <c r="Q5" s="96"/>
      <c r="R5" s="96"/>
      <c r="S5" s="94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34</v>
      </c>
      <c r="C6" s="18"/>
      <c r="D6" s="18"/>
      <c r="E6" s="18"/>
      <c r="F6" s="19"/>
      <c r="G6" s="6"/>
      <c r="H6" s="17" t="s">
        <v>35</v>
      </c>
      <c r="I6" s="18"/>
      <c r="J6" s="19"/>
      <c r="K6" s="6" t="s">
        <v>36</v>
      </c>
      <c r="L6" s="17" t="s">
        <v>37</v>
      </c>
      <c r="M6" s="19"/>
      <c r="N6" s="17" t="s">
        <v>38</v>
      </c>
      <c r="O6" s="19"/>
      <c r="P6" s="69" t="s">
        <v>39</v>
      </c>
      <c r="Q6" s="98"/>
      <c r="R6" s="98"/>
      <c r="S6" s="94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20" t="s">
        <v>45</v>
      </c>
      <c r="H7" s="6" t="s">
        <v>46</v>
      </c>
      <c r="I7" s="9" t="s">
        <v>47</v>
      </c>
      <c r="J7" s="9" t="s">
        <v>48</v>
      </c>
      <c r="K7" s="70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4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29" customHeight="1" spans="1:16384">
      <c r="A8" s="21">
        <v>1</v>
      </c>
      <c r="B8" s="22">
        <v>43683</v>
      </c>
      <c r="C8" s="23">
        <v>500000</v>
      </c>
      <c r="D8" s="24"/>
      <c r="E8" s="23" t="s">
        <v>52</v>
      </c>
      <c r="F8" s="25">
        <v>175202745165</v>
      </c>
      <c r="G8" s="26"/>
      <c r="H8" s="27">
        <v>0.025</v>
      </c>
      <c r="I8" s="26">
        <v>12500</v>
      </c>
      <c r="J8" s="31"/>
      <c r="K8" s="71">
        <v>4988</v>
      </c>
      <c r="L8" s="26">
        <v>3000</v>
      </c>
      <c r="M8" s="67" t="s">
        <v>53</v>
      </c>
      <c r="N8" s="72"/>
      <c r="O8" s="9"/>
      <c r="P8" s="73" t="s">
        <v>54</v>
      </c>
      <c r="Q8" s="9">
        <v>50000</v>
      </c>
      <c r="R8" s="9">
        <v>50000</v>
      </c>
      <c r="S8" s="99">
        <v>29012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1"/>
      <c r="B9" s="28"/>
      <c r="C9" s="29"/>
      <c r="D9" s="24"/>
      <c r="E9" s="23"/>
      <c r="F9" s="23"/>
      <c r="G9" s="30"/>
      <c r="H9" s="27"/>
      <c r="I9" s="26"/>
      <c r="J9" s="31"/>
      <c r="K9" s="71"/>
      <c r="L9" s="26">
        <v>500</v>
      </c>
      <c r="M9" s="67" t="s">
        <v>72</v>
      </c>
      <c r="N9" s="72"/>
      <c r="O9" s="9"/>
      <c r="P9" s="73" t="s">
        <v>54</v>
      </c>
      <c r="Q9" s="9">
        <v>100000</v>
      </c>
      <c r="R9" s="9">
        <v>100000</v>
      </c>
      <c r="S9" s="99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28"/>
      <c r="C10" s="29"/>
      <c r="D10" s="24"/>
      <c r="E10" s="23"/>
      <c r="F10" s="23"/>
      <c r="G10" s="30"/>
      <c r="H10" s="27"/>
      <c r="I10" s="26"/>
      <c r="J10" s="31"/>
      <c r="K10" s="71"/>
      <c r="L10" s="26"/>
      <c r="M10" s="67"/>
      <c r="N10" s="74"/>
      <c r="O10" s="75"/>
      <c r="P10" s="73" t="s">
        <v>56</v>
      </c>
      <c r="Q10" s="9">
        <v>300000</v>
      </c>
      <c r="R10" s="9">
        <v>150000</v>
      </c>
      <c r="S10" s="99">
        <v>150000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28"/>
      <c r="C11" s="29"/>
      <c r="D11" s="24"/>
      <c r="E11" s="23"/>
      <c r="F11" s="23"/>
      <c r="G11" s="31"/>
      <c r="H11" s="27"/>
      <c r="I11" s="26"/>
      <c r="J11" s="31"/>
      <c r="K11" s="71"/>
      <c r="L11" s="26"/>
      <c r="M11" s="67"/>
      <c r="N11" s="74"/>
      <c r="O11" s="75"/>
      <c r="P11" s="73" t="s">
        <v>57</v>
      </c>
      <c r="Q11" s="9">
        <v>120000</v>
      </c>
      <c r="R11" s="9">
        <v>120000</v>
      </c>
      <c r="S11" s="99">
        <v>120000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28"/>
      <c r="C12" s="29"/>
      <c r="D12" s="24"/>
      <c r="E12" s="23"/>
      <c r="F12" s="23"/>
      <c r="G12" s="31"/>
      <c r="H12" s="27"/>
      <c r="I12" s="26"/>
      <c r="J12" s="31"/>
      <c r="K12" s="71"/>
      <c r="L12" s="26"/>
      <c r="M12" s="67"/>
      <c r="N12" s="74"/>
      <c r="O12" s="75"/>
      <c r="P12" s="73" t="s">
        <v>58</v>
      </c>
      <c r="Q12" s="9">
        <v>80000</v>
      </c>
      <c r="R12" s="9">
        <v>80000</v>
      </c>
      <c r="S12" s="99">
        <v>80000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>
        <v>2</v>
      </c>
      <c r="B13" s="32">
        <v>43704</v>
      </c>
      <c r="C13" s="33">
        <v>531600</v>
      </c>
      <c r="D13" s="34"/>
      <c r="E13" s="33" t="s">
        <v>52</v>
      </c>
      <c r="F13" s="35">
        <v>175202745165</v>
      </c>
      <c r="G13" s="31"/>
      <c r="H13" s="27">
        <v>0.025</v>
      </c>
      <c r="I13" s="26">
        <v>38290</v>
      </c>
      <c r="J13" s="31"/>
      <c r="K13" s="71">
        <v>14581</v>
      </c>
      <c r="L13" s="26"/>
      <c r="M13" s="67"/>
      <c r="N13" s="76">
        <v>30914</v>
      </c>
      <c r="O13" s="75"/>
      <c r="P13" s="73" t="s">
        <v>56</v>
      </c>
      <c r="Q13" s="9">
        <v>310000</v>
      </c>
      <c r="R13" s="9">
        <v>460000</v>
      </c>
      <c r="S13" s="99">
        <v>460000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6">
        <v>43706</v>
      </c>
      <c r="C14" s="33">
        <v>1000000</v>
      </c>
      <c r="D14" s="34"/>
      <c r="E14" s="33" t="s">
        <v>52</v>
      </c>
      <c r="F14" s="35">
        <v>175202745165</v>
      </c>
      <c r="G14" s="31"/>
      <c r="H14" s="27"/>
      <c r="I14" s="26"/>
      <c r="J14" s="31"/>
      <c r="K14" s="71"/>
      <c r="L14" s="26"/>
      <c r="M14" s="67"/>
      <c r="N14" s="72"/>
      <c r="O14" s="9"/>
      <c r="P14" s="77" t="s">
        <v>54</v>
      </c>
      <c r="Q14" s="9">
        <v>153000</v>
      </c>
      <c r="R14" s="9">
        <v>153000</v>
      </c>
      <c r="S14" s="99">
        <v>69215</v>
      </c>
      <c r="T14" s="10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37"/>
      <c r="C15" s="26"/>
      <c r="D15" s="38"/>
      <c r="E15" s="33"/>
      <c r="F15" s="33"/>
      <c r="G15" s="31"/>
      <c r="H15" s="27"/>
      <c r="I15" s="26"/>
      <c r="J15" s="31"/>
      <c r="K15" s="71"/>
      <c r="L15" s="26"/>
      <c r="M15" s="67"/>
      <c r="N15" s="72"/>
      <c r="O15" s="9"/>
      <c r="P15" s="73" t="s">
        <v>54</v>
      </c>
      <c r="Q15" s="9">
        <v>298600</v>
      </c>
      <c r="R15" s="9">
        <v>298600</v>
      </c>
      <c r="S15" s="99">
        <v>298600</v>
      </c>
      <c r="T15" s="10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9"/>
      <c r="C16" s="40"/>
      <c r="D16" s="41"/>
      <c r="E16" s="42"/>
      <c r="F16" s="43"/>
      <c r="G16" s="30"/>
      <c r="H16" s="44"/>
      <c r="I16" s="26"/>
      <c r="J16" s="26"/>
      <c r="K16" s="26"/>
      <c r="L16" s="26"/>
      <c r="M16" s="67"/>
      <c r="N16" s="26"/>
      <c r="O16" s="67"/>
      <c r="P16" s="77" t="s">
        <v>59</v>
      </c>
      <c r="Q16" s="9">
        <v>185900</v>
      </c>
      <c r="R16" s="9">
        <v>185900</v>
      </c>
      <c r="S16" s="101">
        <v>185900</v>
      </c>
      <c r="T16" s="100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39"/>
      <c r="C17" s="40"/>
      <c r="D17" s="41"/>
      <c r="E17" s="42"/>
      <c r="F17" s="43"/>
      <c r="G17" s="45"/>
      <c r="H17" s="44"/>
      <c r="I17" s="26"/>
      <c r="J17" s="26"/>
      <c r="K17" s="26"/>
      <c r="L17" s="26"/>
      <c r="M17" s="67"/>
      <c r="N17" s="26"/>
      <c r="O17" s="67"/>
      <c r="P17" s="77" t="s">
        <v>59</v>
      </c>
      <c r="Q17" s="9">
        <v>434100</v>
      </c>
      <c r="R17" s="9">
        <v>434100</v>
      </c>
      <c r="S17" s="101">
        <v>434100</v>
      </c>
      <c r="T17" s="100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>
        <v>3</v>
      </c>
      <c r="B18" s="36">
        <v>43710</v>
      </c>
      <c r="C18" s="40"/>
      <c r="D18" s="33">
        <v>104773</v>
      </c>
      <c r="E18" s="33" t="s">
        <v>69</v>
      </c>
      <c r="F18" s="33" t="s">
        <v>70</v>
      </c>
      <c r="G18" s="45"/>
      <c r="H18" s="44"/>
      <c r="I18" s="26"/>
      <c r="J18" s="26"/>
      <c r="K18" s="26"/>
      <c r="L18" s="26"/>
      <c r="M18" s="67"/>
      <c r="N18" s="26"/>
      <c r="O18" s="67"/>
      <c r="P18" s="77" t="s">
        <v>54</v>
      </c>
      <c r="Q18" s="9"/>
      <c r="R18" s="9"/>
      <c r="S18" s="101">
        <v>104773</v>
      </c>
      <c r="T18" s="100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1">
        <v>4</v>
      </c>
      <c r="B19" s="36">
        <v>43826</v>
      </c>
      <c r="C19" s="33">
        <v>853000</v>
      </c>
      <c r="D19" s="41"/>
      <c r="E19" s="33" t="s">
        <v>52</v>
      </c>
      <c r="F19" s="35">
        <v>175202745165</v>
      </c>
      <c r="G19" s="45"/>
      <c r="H19" s="27">
        <v>0.025</v>
      </c>
      <c r="I19" s="26">
        <v>52223</v>
      </c>
      <c r="J19" s="26" t="s">
        <v>73</v>
      </c>
      <c r="K19" s="26">
        <v>8530</v>
      </c>
      <c r="L19" s="26">
        <v>500</v>
      </c>
      <c r="M19" s="67" t="s">
        <v>74</v>
      </c>
      <c r="N19" s="26">
        <v>-30914</v>
      </c>
      <c r="O19" s="67" t="s">
        <v>75</v>
      </c>
      <c r="P19" s="77" t="s">
        <v>54</v>
      </c>
      <c r="Q19" s="9">
        <v>85000</v>
      </c>
      <c r="R19" s="9">
        <v>85000</v>
      </c>
      <c r="S19" s="101">
        <v>54311</v>
      </c>
      <c r="T19" s="100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21"/>
      <c r="B20" s="36"/>
      <c r="C20" s="33"/>
      <c r="D20" s="41"/>
      <c r="E20" s="33"/>
      <c r="F20" s="35"/>
      <c r="G20" s="45"/>
      <c r="H20" s="27"/>
      <c r="I20" s="26"/>
      <c r="J20" s="26"/>
      <c r="K20" s="26"/>
      <c r="L20" s="26">
        <v>350</v>
      </c>
      <c r="M20" s="67" t="s">
        <v>76</v>
      </c>
      <c r="N20" s="26"/>
      <c r="O20" s="67"/>
      <c r="P20" s="77" t="s">
        <v>54</v>
      </c>
      <c r="Q20" s="9">
        <v>162000</v>
      </c>
      <c r="R20" s="9">
        <v>162000</v>
      </c>
      <c r="S20" s="101">
        <v>162000</v>
      </c>
      <c r="T20" s="100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29" customHeight="1" spans="1:16384">
      <c r="A21" s="21"/>
      <c r="B21" s="36"/>
      <c r="C21" s="33"/>
      <c r="D21" s="41"/>
      <c r="E21" s="33"/>
      <c r="F21" s="35"/>
      <c r="G21" s="45"/>
      <c r="H21" s="27"/>
      <c r="I21" s="26"/>
      <c r="J21" s="26"/>
      <c r="K21" s="26"/>
      <c r="L21" s="26"/>
      <c r="M21" s="67"/>
      <c r="N21" s="26"/>
      <c r="O21" s="67"/>
      <c r="P21" s="77" t="s">
        <v>56</v>
      </c>
      <c r="Q21" s="9">
        <v>256000</v>
      </c>
      <c r="R21" s="9">
        <v>256000</v>
      </c>
      <c r="S21" s="101">
        <v>256000</v>
      </c>
      <c r="T21" s="100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29" customHeight="1" spans="1:16384">
      <c r="A22" s="21"/>
      <c r="B22" s="39"/>
      <c r="C22" s="40"/>
      <c r="D22" s="41"/>
      <c r="E22" s="42"/>
      <c r="F22" s="43"/>
      <c r="G22" s="45"/>
      <c r="H22" s="44"/>
      <c r="I22" s="26"/>
      <c r="J22" s="26"/>
      <c r="K22" s="26"/>
      <c r="L22" s="26"/>
      <c r="M22" s="67"/>
      <c r="N22" s="26"/>
      <c r="O22" s="67"/>
      <c r="P22" s="77" t="s">
        <v>77</v>
      </c>
      <c r="Q22" s="9">
        <v>350000</v>
      </c>
      <c r="R22" s="9">
        <v>350000</v>
      </c>
      <c r="S22" s="101">
        <v>350000</v>
      </c>
      <c r="T22" s="100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52" customHeight="1" spans="1:16384">
      <c r="A23" s="21">
        <v>5</v>
      </c>
      <c r="B23" s="39">
        <v>43852</v>
      </c>
      <c r="C23" s="33">
        <v>410000</v>
      </c>
      <c r="D23" s="41"/>
      <c r="E23" s="33" t="s">
        <v>52</v>
      </c>
      <c r="F23" s="35">
        <v>175202745165</v>
      </c>
      <c r="G23" s="45"/>
      <c r="H23" s="44"/>
      <c r="I23" s="26">
        <v>0</v>
      </c>
      <c r="J23" s="26"/>
      <c r="K23" s="26">
        <v>4100</v>
      </c>
      <c r="L23" s="26">
        <v>300</v>
      </c>
      <c r="M23" s="67" t="s">
        <v>76</v>
      </c>
      <c r="N23" s="26"/>
      <c r="O23" s="67"/>
      <c r="P23" s="78" t="s">
        <v>79</v>
      </c>
      <c r="Q23" s="9">
        <v>41000</v>
      </c>
      <c r="R23" s="9">
        <v>41000</v>
      </c>
      <c r="S23" s="101">
        <v>41000</v>
      </c>
      <c r="T23" s="100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21"/>
      <c r="B24" s="39"/>
      <c r="C24" s="40"/>
      <c r="D24" s="41"/>
      <c r="E24" s="42"/>
      <c r="F24" s="43"/>
      <c r="G24" s="45"/>
      <c r="H24" s="44"/>
      <c r="I24" s="26"/>
      <c r="J24" s="26"/>
      <c r="K24" s="26"/>
      <c r="L24" s="26"/>
      <c r="M24" s="67"/>
      <c r="N24" s="26"/>
      <c r="O24" s="67"/>
      <c r="P24" s="78" t="s">
        <v>80</v>
      </c>
      <c r="Q24" s="9">
        <v>76000</v>
      </c>
      <c r="R24" s="9">
        <v>76000</v>
      </c>
      <c r="S24" s="101">
        <v>71600</v>
      </c>
      <c r="T24" s="100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5" customHeight="1" spans="1:16384">
      <c r="A25" s="21"/>
      <c r="B25" s="39"/>
      <c r="C25" s="40"/>
      <c r="D25" s="41"/>
      <c r="E25" s="42"/>
      <c r="F25" s="43"/>
      <c r="G25" s="45"/>
      <c r="H25" s="44"/>
      <c r="I25" s="26"/>
      <c r="J25" s="26"/>
      <c r="K25" s="26"/>
      <c r="L25" s="26"/>
      <c r="M25" s="67"/>
      <c r="N25" s="26"/>
      <c r="O25" s="67"/>
      <c r="P25" s="78" t="s">
        <v>81</v>
      </c>
      <c r="Q25" s="9">
        <v>170000</v>
      </c>
      <c r="R25" s="9">
        <v>170000</v>
      </c>
      <c r="S25" s="101">
        <v>170000</v>
      </c>
      <c r="T25" s="100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5" customHeight="1" spans="1:16384">
      <c r="A26" s="21"/>
      <c r="B26" s="39"/>
      <c r="C26" s="40"/>
      <c r="D26" s="41"/>
      <c r="E26" s="42"/>
      <c r="F26" s="43"/>
      <c r="G26" s="45"/>
      <c r="H26" s="44"/>
      <c r="I26" s="26"/>
      <c r="J26" s="26"/>
      <c r="K26" s="26"/>
      <c r="L26" s="26"/>
      <c r="M26" s="67"/>
      <c r="N26" s="26"/>
      <c r="O26" s="67"/>
      <c r="P26" s="78" t="s">
        <v>82</v>
      </c>
      <c r="Q26" s="9">
        <v>123000</v>
      </c>
      <c r="R26" s="9">
        <v>123000</v>
      </c>
      <c r="S26" s="101">
        <v>123000</v>
      </c>
      <c r="T26" s="100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5" customHeight="1" spans="1:16384">
      <c r="A27" s="21">
        <v>6</v>
      </c>
      <c r="B27" s="39">
        <v>44257</v>
      </c>
      <c r="C27" s="33">
        <v>339000</v>
      </c>
      <c r="D27" s="41"/>
      <c r="E27" s="42" t="s">
        <v>52</v>
      </c>
      <c r="F27" s="43" t="s">
        <v>85</v>
      </c>
      <c r="G27" s="45"/>
      <c r="H27" s="44"/>
      <c r="I27" s="26">
        <v>0</v>
      </c>
      <c r="J27" s="26"/>
      <c r="K27" s="26">
        <v>29550.82</v>
      </c>
      <c r="L27" s="26">
        <v>200</v>
      </c>
      <c r="M27" s="67" t="s">
        <v>76</v>
      </c>
      <c r="N27" s="26"/>
      <c r="O27" s="67"/>
      <c r="P27" s="78" t="s">
        <v>86</v>
      </c>
      <c r="Q27" s="9">
        <v>70000</v>
      </c>
      <c r="R27" s="9">
        <v>70000</v>
      </c>
      <c r="S27" s="101">
        <v>70000</v>
      </c>
      <c r="T27" s="102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5" customHeight="1" spans="1:16384">
      <c r="A28" s="21"/>
      <c r="B28" s="39"/>
      <c r="C28" s="40"/>
      <c r="D28" s="41"/>
      <c r="E28" s="42"/>
      <c r="F28" s="43"/>
      <c r="G28" s="45"/>
      <c r="H28" s="44"/>
      <c r="I28" s="26"/>
      <c r="J28" s="26"/>
      <c r="K28" s="26"/>
      <c r="L28" s="26">
        <v>500</v>
      </c>
      <c r="M28" s="67" t="s">
        <v>87</v>
      </c>
      <c r="N28" s="26"/>
      <c r="O28" s="67"/>
      <c r="P28" s="78" t="s">
        <v>88</v>
      </c>
      <c r="Q28" s="9">
        <v>80000</v>
      </c>
      <c r="R28" s="9">
        <v>80000</v>
      </c>
      <c r="S28" s="101">
        <v>80000</v>
      </c>
      <c r="T28" s="102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5" customHeight="1" spans="1:16384">
      <c r="A29" s="21"/>
      <c r="B29" s="39"/>
      <c r="C29" s="40"/>
      <c r="D29" s="41"/>
      <c r="E29" s="42"/>
      <c r="F29" s="43"/>
      <c r="G29" s="45"/>
      <c r="H29" s="44"/>
      <c r="I29" s="26"/>
      <c r="J29" s="26"/>
      <c r="K29" s="26"/>
      <c r="L29" s="26"/>
      <c r="M29" s="67"/>
      <c r="N29" s="26"/>
      <c r="O29" s="67"/>
      <c r="P29" s="78" t="s">
        <v>89</v>
      </c>
      <c r="Q29" s="9">
        <v>99000</v>
      </c>
      <c r="R29" s="9">
        <v>99000</v>
      </c>
      <c r="S29" s="101">
        <v>99000</v>
      </c>
      <c r="T29" s="102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8" customHeight="1" spans="1:16384">
      <c r="A30" s="21"/>
      <c r="B30" s="39"/>
      <c r="C30" s="40"/>
      <c r="D30" s="41"/>
      <c r="E30" s="42"/>
      <c r="F30" s="43"/>
      <c r="G30" s="45"/>
      <c r="H30" s="44"/>
      <c r="I30" s="26"/>
      <c r="J30" s="26"/>
      <c r="K30" s="26"/>
      <c r="L30" s="26"/>
      <c r="M30" s="67"/>
      <c r="N30" s="26"/>
      <c r="O30" s="67"/>
      <c r="P30" s="78" t="s">
        <v>90</v>
      </c>
      <c r="Q30" s="9">
        <v>90000</v>
      </c>
      <c r="R30" s="9">
        <v>90000</v>
      </c>
      <c r="S30" s="101">
        <v>59749.18</v>
      </c>
      <c r="T30" s="102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48" customHeight="1" spans="1:16384">
      <c r="A31" s="46">
        <v>7</v>
      </c>
      <c r="B31" s="47">
        <v>44314</v>
      </c>
      <c r="C31" s="48"/>
      <c r="D31" s="49">
        <v>530000</v>
      </c>
      <c r="E31" s="50" t="s">
        <v>52</v>
      </c>
      <c r="F31" s="51" t="s">
        <v>85</v>
      </c>
      <c r="G31" s="52"/>
      <c r="H31" s="53"/>
      <c r="I31" s="79"/>
      <c r="J31" s="79"/>
      <c r="K31" s="79"/>
      <c r="L31" s="79"/>
      <c r="M31" s="80"/>
      <c r="N31" s="79"/>
      <c r="O31" s="80"/>
      <c r="P31" s="81"/>
      <c r="Q31" s="103"/>
      <c r="R31" s="103"/>
      <c r="S31" s="104"/>
      <c r="T31" s="102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8" customHeight="1" spans="1:16384">
      <c r="A32" s="46"/>
      <c r="B32" s="47"/>
      <c r="C32" s="48"/>
      <c r="D32" s="49">
        <v>-530000</v>
      </c>
      <c r="E32" s="50" t="s">
        <v>91</v>
      </c>
      <c r="F32" s="51" t="s">
        <v>92</v>
      </c>
      <c r="G32" s="52"/>
      <c r="H32" s="53"/>
      <c r="I32" s="79"/>
      <c r="J32" s="79"/>
      <c r="K32" s="79"/>
      <c r="L32" s="79"/>
      <c r="M32" s="80"/>
      <c r="N32" s="79"/>
      <c r="O32" s="80"/>
      <c r="P32" s="81"/>
      <c r="Q32" s="103"/>
      <c r="R32" s="103"/>
      <c r="S32" s="104"/>
      <c r="T32" s="102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8" customHeight="1" spans="1:16384">
      <c r="A33" s="46"/>
      <c r="B33" s="47"/>
      <c r="C33" s="54"/>
      <c r="D33" s="49"/>
      <c r="E33" s="50"/>
      <c r="F33" s="51"/>
      <c r="G33" s="52"/>
      <c r="H33" s="53"/>
      <c r="I33" s="79"/>
      <c r="J33" s="79"/>
      <c r="K33" s="79"/>
      <c r="L33" s="79"/>
      <c r="M33" s="80"/>
      <c r="N33" s="79"/>
      <c r="O33" s="80"/>
      <c r="P33" s="81"/>
      <c r="Q33" s="103"/>
      <c r="R33" s="103"/>
      <c r="S33" s="104"/>
      <c r="T33" s="102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8" customHeight="1" spans="1:16384">
      <c r="A34" s="46"/>
      <c r="B34" s="47"/>
      <c r="C34" s="54"/>
      <c r="D34" s="49"/>
      <c r="E34" s="50"/>
      <c r="F34" s="51"/>
      <c r="G34" s="52"/>
      <c r="H34" s="53"/>
      <c r="I34" s="79"/>
      <c r="J34" s="79"/>
      <c r="K34" s="79"/>
      <c r="L34" s="79"/>
      <c r="M34" s="80"/>
      <c r="N34" s="79"/>
      <c r="O34" s="80"/>
      <c r="P34" s="81"/>
      <c r="Q34" s="103"/>
      <c r="R34" s="103"/>
      <c r="S34" s="104"/>
      <c r="T34" s="102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30" customHeight="1" spans="1:16384">
      <c r="A35" s="6" t="s">
        <v>60</v>
      </c>
      <c r="B35" s="6"/>
      <c r="C35" s="55">
        <f>SUM(C8:C34)</f>
        <v>3633600</v>
      </c>
      <c r="D35" s="56">
        <f>SUM(D8:D34)</f>
        <v>104773</v>
      </c>
      <c r="E35" s="57"/>
      <c r="F35" s="57"/>
      <c r="G35" s="57"/>
      <c r="H35" s="55" t="s">
        <v>61</v>
      </c>
      <c r="I35" s="72">
        <f>SUM(I8:I34)</f>
        <v>103013</v>
      </c>
      <c r="J35" s="57"/>
      <c r="K35" s="72">
        <f>SUM(K8:K34)</f>
        <v>61749.82</v>
      </c>
      <c r="L35" s="72">
        <f>SUM(L8:L34)</f>
        <v>5350</v>
      </c>
      <c r="M35" s="55" t="s">
        <v>61</v>
      </c>
      <c r="N35" s="72">
        <f>SUM(N8:N34)</f>
        <v>0</v>
      </c>
      <c r="O35" s="55" t="s">
        <v>61</v>
      </c>
      <c r="P35" s="55" t="s">
        <v>61</v>
      </c>
      <c r="Q35" s="55"/>
      <c r="R35" s="55"/>
      <c r="S35" s="72">
        <f>SUM(S8:S34)</f>
        <v>3568260.18</v>
      </c>
      <c r="T35" s="105">
        <f>D35+C35-S35-I35-K35-L35-N35</f>
        <v>-1.67347025126219e-10</v>
      </c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30" customHeight="1" spans="1:16384">
      <c r="A36" s="58" t="s">
        <v>62</v>
      </c>
      <c r="B36" s="58"/>
      <c r="C36" s="58" t="s">
        <v>63</v>
      </c>
      <c r="D36" s="58"/>
      <c r="E36" s="58"/>
      <c r="F36" s="59">
        <f>N36-F37</f>
        <v>308749.18</v>
      </c>
      <c r="G36" s="60"/>
      <c r="H36" s="61" t="s">
        <v>64</v>
      </c>
      <c r="I36" s="82"/>
      <c r="J36" s="82"/>
      <c r="K36" s="82"/>
      <c r="L36" s="83"/>
      <c r="M36" s="58" t="s">
        <v>65</v>
      </c>
      <c r="N36" s="84">
        <f>S27+S28+S29+S30</f>
        <v>308749.18</v>
      </c>
      <c r="O36" s="85"/>
      <c r="P36" s="85"/>
      <c r="Q36" s="85"/>
      <c r="R36" s="85"/>
      <c r="S36" s="85"/>
      <c r="T36" s="106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30" customHeight="1" spans="1:16384">
      <c r="A37" s="58"/>
      <c r="B37" s="58"/>
      <c r="C37" s="58" t="s">
        <v>66</v>
      </c>
      <c r="D37" s="58"/>
      <c r="E37" s="58"/>
      <c r="F37" s="59">
        <v>0</v>
      </c>
      <c r="G37" s="60"/>
      <c r="H37" s="62"/>
      <c r="I37" s="86"/>
      <c r="J37" s="86"/>
      <c r="K37" s="86"/>
      <c r="L37" s="87"/>
      <c r="M37" s="58" t="s">
        <v>67</v>
      </c>
      <c r="N37" s="88">
        <f>N36</f>
        <v>308749.18</v>
      </c>
      <c r="O37" s="89"/>
      <c r="P37" s="89"/>
      <c r="Q37" s="89"/>
      <c r="R37" s="89"/>
      <c r="S37" s="89"/>
      <c r="T37" s="107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63"/>
      <c r="E43" s="3"/>
      <c r="F43" s="3"/>
      <c r="G43" s="3"/>
      <c r="I43" s="3"/>
      <c r="J43" s="3"/>
      <c r="L43" s="3"/>
      <c r="S43" s="3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5:B35"/>
    <mergeCell ref="C36:E36"/>
    <mergeCell ref="F36:G36"/>
    <mergeCell ref="N36:T36"/>
    <mergeCell ref="C37:E37"/>
    <mergeCell ref="F37:G37"/>
    <mergeCell ref="N37:T37"/>
    <mergeCell ref="A5:A7"/>
    <mergeCell ref="S5:S7"/>
    <mergeCell ref="T5:T7"/>
    <mergeCell ref="A36:B37"/>
    <mergeCell ref="H36:L3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第1次</vt:lpstr>
      <vt:lpstr>第二次</vt:lpstr>
      <vt:lpstr>第三次</vt:lpstr>
      <vt:lpstr>第四次</vt:lpstr>
      <vt:lpstr>第五次</vt:lpstr>
      <vt:lpstr>5-2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2021-04-28T05:22:06Z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E1B7F0DF61A1453E94284E2A2614679B</vt:lpwstr>
  </property>
</Properties>
</file>