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第1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<sst xmlns="http://schemas.openxmlformats.org/spreadsheetml/2006/main" count="79" uniqueCount="70">
  <si>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t xml:space="preserve">工程款支付证书 </t>
  </si>
  <si>
    <t>工程名称</t>
  </si>
  <si>
    <t>2018年G93沙坪坝收费站标线整改工程</t>
  </si>
  <si>
    <t>建设单位</t>
  </si>
  <si>
    <t>重庆铁发遂渝高速公路有限公司</t>
  </si>
  <si>
    <t>ERP编号</t>
  </si>
  <si>
    <t>档案编号</t>
  </si>
  <si>
    <t>CD-102</t>
  </si>
  <si>
    <t>合同金额</t>
  </si>
  <si>
    <t>中标时间</t>
  </si>
  <si>
    <t>2018.12.1</t>
  </si>
  <si>
    <t>已提供工程资料</t>
  </si>
  <si>
    <t>中标通知书、施工合同</t>
  </si>
  <si>
    <t>保存地址</t>
  </si>
  <si>
    <t>庐江</t>
  </si>
  <si>
    <t>责任单位</t>
  </si>
  <si>
    <t>西部大区重庆市</t>
  </si>
  <si>
    <t>决算金额</t>
  </si>
  <si>
    <t>决算时间</t>
  </si>
  <si>
    <t>项目部印章</t>
  </si>
  <si>
    <t>/</t>
  </si>
  <si>
    <t>施工人</t>
  </si>
  <si>
    <t>唐永平</t>
  </si>
  <si>
    <t>区域责任人</t>
  </si>
  <si>
    <t>刘中柱</t>
  </si>
  <si>
    <t>省办负责人</t>
  </si>
  <si>
    <t>重庆 杨仁飞18375853984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</si>
  <si>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</si>
  <si>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</si>
  <si>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</si>
  <si>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</si>
  <si>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</si>
  <si>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</si>
  <si>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</si>
  <si>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</si>
  <si>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</si>
  <si>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</si>
  <si>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</si>
  <si>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</si>
  <si>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</si>
  <si>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</si>
  <si>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</si>
  <si>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</si>
  <si>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</si>
  <si>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</si>
  <si>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</si>
  <si>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</si>
  <si>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</si>
  <si>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</si>
  <si>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</si>
  <si>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</si>
  <si>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</si>
  <si>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</si>
  <si>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</si>
  <si>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徽商银行合肥太湖路支行</t>
  </si>
  <si>
    <t>1020 5010210 00416507</t>
  </si>
  <si>
    <t>手续费</t>
  </si>
  <si>
    <t>风险金</t>
  </si>
  <si>
    <t>中国农业银行重庆江北支行</t>
  </si>
  <si>
    <t>62284 8047 0257 655519</t>
  </si>
  <si>
    <t>11-26多付1900元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</si>
  <si>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</si>
  <si>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</si>
  <si>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</si>
  <si>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</si>
  <si>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</si>
  <si>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</si>
  <si>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</si>
  <si>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</si>
  <si>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壹拾陆万伍仟陆佰伍拾元贰分八角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</si>
</sst>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0_);[Red]\(0.00\)"/>
  </numFmts>
  <fonts count="40">
    <font>
      <sz val="1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9" fontId="38" fillId="0" borderId="0">
      <protection locked="0"/>
    </xf>
    <xf numFmtId="0" fontId="39" fillId="0" borderId="0">
      <protection locked="0"/>
    </xf>
    <xf numFmtId="0" fontId="39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3" fillId="2" borderId="0" xfId="50" applyNumberFormat="1" applyFont="1" applyFill="1" applyBorder="1" applyAlignment="1" applyProtection="1">
      <alignment horizontal="center" vertical="center"/>
    </xf>
    <xf numFmtId="177" fontId="3" fillId="2" borderId="0" xfId="50" applyNumberFormat="1" applyFont="1" applyFill="1" applyBorder="1" applyAlignment="1" applyProtection="1">
      <alignment horizontal="center" vertical="center" wrapText="1"/>
    </xf>
    <xf numFmtId="177" fontId="3" fillId="2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3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wrapText="1"/>
    </xf>
    <xf numFmtId="49" fontId="7" fillId="3" borderId="6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0" fontId="7" fillId="2" borderId="2" xfId="5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177" fontId="8" fillId="3" borderId="6" xfId="50" applyNumberFormat="1" applyFont="1" applyFill="1" applyBorder="1" applyAlignment="1" applyProtection="1">
      <alignment horizontal="center" vertical="center" wrapText="1"/>
    </xf>
    <xf numFmtId="49" fontId="8" fillId="3" borderId="6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6" xfId="50" applyNumberFormat="1" applyFont="1" applyFill="1" applyBorder="1" applyAlignment="1" applyProtection="1">
      <alignment horizontal="right" vertical="center" wrapText="1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7" fontId="9" fillId="2" borderId="2" xfId="50" applyNumberFormat="1" applyFont="1" applyFill="1" applyBorder="1" applyAlignment="1" applyProtection="1">
      <alignment horizontal="right" vertical="center" wrapText="1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0" fontId="11" fillId="2" borderId="3" xfId="50" applyNumberFormat="1" applyFont="1" applyFill="1" applyBorder="1" applyAlignment="1" applyProtection="1">
      <alignment horizontal="center" vertical="center" wrapText="1" shrinkToFit="1"/>
    </xf>
    <xf numFmtId="180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180" fontId="12" fillId="2" borderId="3" xfId="50" applyNumberFormat="1" applyFont="1" applyFill="1" applyBorder="1" applyAlignment="1" applyProtection="1">
      <alignment horizontal="center" vertical="center" wrapText="1" shrinkToFit="1"/>
    </xf>
    <xf numFmtId="180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0" fontId="3" fillId="3" borderId="8" xfId="50" applyFont="1" applyFill="1" applyBorder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3" fillId="2" borderId="5" xfId="50" applyFont="1" applyFill="1" applyBorder="1" applyAlignment="1" applyProtection="1">
      <alignment horizontal="center" vertical="center" wrapText="1"/>
    </xf>
    <xf numFmtId="0" fontId="1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5" xfId="50" applyNumberFormat="1" applyFont="1" applyFill="1" applyBorder="1" applyAlignment="1" applyProtection="1">
      <alignment vertical="center" wrapText="1"/>
    </xf>
    <xf numFmtId="177" fontId="14" fillId="2" borderId="2" xfId="50" applyNumberFormat="1" applyFont="1" applyFill="1" applyBorder="1" applyAlignment="1" applyProtection="1">
      <alignment horizontal="center" vertical="center" wrapText="1"/>
    </xf>
    <xf numFmtId="0" fontId="14" fillId="2" borderId="2" xfId="50" applyFont="1" applyFill="1" applyBorder="1" applyAlignment="1" applyProtection="1">
      <alignment horizontal="center" vertical="center"/>
    </xf>
    <xf numFmtId="177" fontId="15" fillId="2" borderId="2" xfId="50" applyNumberFormat="1" applyFont="1" applyFill="1" applyBorder="1" applyAlignment="1" applyProtection="1">
      <alignment horizontal="center" vertical="center" wrapText="1"/>
    </xf>
    <xf numFmtId="0" fontId="15" fillId="2" borderId="2" xfId="50" applyFont="1" applyFill="1" applyBorder="1" applyAlignment="1" applyProtection="1">
      <alignment horizontal="center" vertical="center"/>
    </xf>
    <xf numFmtId="179" fontId="5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  <cellStyle name="常规 2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58"/>
  <sheetViews>
    <sheetView tabSelected="1" topLeftCell="A2" workbookViewId="0">
      <selection activeCell="G14" sqref="G14"/>
    </sheetView>
  </sheetViews>
  <sheetFormatPr defaultColWidth="9" defaultRowHeight="13.5"/>
  <cols>
    <col min="1" max="1" width="3.25" style="3" customWidth="1"/>
    <col min="2" max="2" width="10.875" style="4" customWidth="1"/>
    <col min="3" max="3" width="12" style="3" customWidth="1"/>
    <col min="4" max="4" width="11.125" style="3" customWidth="1"/>
    <col min="5" max="5" width="14.5" style="5" customWidth="1"/>
    <col min="6" max="6" width="20.625" style="5" customWidth="1"/>
    <col min="7" max="7" width="10.875" style="6" customWidth="1"/>
    <col min="8" max="8" width="8.25" style="3" customWidth="1"/>
    <col min="9" max="9" width="11.875" style="6" customWidth="1"/>
    <col min="10" max="10" width="9.25" style="6" customWidth="1"/>
    <col min="11" max="11" width="9.375" style="3" customWidth="1"/>
    <col min="12" max="12" width="9.625" style="6" customWidth="1"/>
    <col min="13" max="13" width="9.875" style="3" customWidth="1"/>
    <col min="14" max="14" width="10.125" style="3" customWidth="1"/>
    <col min="15" max="15" width="9.125" style="3" customWidth="1"/>
    <col min="16" max="16" width="17.375" style="3" customWidth="1"/>
    <col min="17" max="17" width="12.875" style="3" customWidth="1"/>
    <col min="18" max="18" width="10.25" style="3" customWidth="1"/>
    <col min="19" max="19" width="14.875" style="6" customWidth="1"/>
    <col min="20" max="20" width="13.25" style="3" customWidth="1"/>
    <col min="21" max="16353" width="9" style="3" customWidth="1"/>
  </cols>
  <sheetData>
    <row r="1" ht="24.95" customHeight="1" spans="1:19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7.95" customHeight="1" spans="1:20">
      <c r="A2" s="9" t="s">
        <v>1</v>
      </c>
      <c r="B2" s="9"/>
      <c r="C2" s="10" t="s">
        <v>2</v>
      </c>
      <c r="D2" s="10"/>
      <c r="E2" s="11"/>
      <c r="F2" s="11"/>
      <c r="G2" s="10"/>
      <c r="H2" s="12" t="s">
        <v>3</v>
      </c>
      <c r="I2" s="53"/>
      <c r="J2" s="53" t="s">
        <v>4</v>
      </c>
      <c r="K2" s="53"/>
      <c r="L2" s="53"/>
      <c r="M2" s="54"/>
      <c r="N2" s="55" t="s">
        <v>5</v>
      </c>
      <c r="O2" s="55"/>
      <c r="P2" s="56">
        <v>10806</v>
      </c>
      <c r="Q2" s="62" t="s">
        <v>6</v>
      </c>
      <c r="R2" s="62"/>
      <c r="S2" s="76" t="s">
        <v>7</v>
      </c>
      <c r="T2" s="76"/>
    </row>
    <row r="3" ht="27.95" customHeight="1" spans="1:20">
      <c r="A3" s="9" t="s">
        <v>8</v>
      </c>
      <c r="B3" s="9"/>
      <c r="C3" s="13">
        <v>183950</v>
      </c>
      <c r="D3" s="13"/>
      <c r="E3" s="13"/>
      <c r="F3" s="14" t="s">
        <v>9</v>
      </c>
      <c r="G3" s="15" t="s">
        <v>10</v>
      </c>
      <c r="H3" s="9" t="s">
        <v>11</v>
      </c>
      <c r="I3" s="9"/>
      <c r="J3" s="57" t="s">
        <v>12</v>
      </c>
      <c r="K3" s="58"/>
      <c r="L3" s="58"/>
      <c r="M3" s="58"/>
      <c r="N3" s="9" t="s">
        <v>13</v>
      </c>
      <c r="O3" s="9"/>
      <c r="P3" s="59" t="s">
        <v>14</v>
      </c>
      <c r="Q3" s="77" t="s">
        <v>15</v>
      </c>
      <c r="R3" s="78"/>
      <c r="S3" s="79" t="s">
        <v>16</v>
      </c>
      <c r="T3" s="80"/>
    </row>
    <row r="4" ht="27.95" customHeight="1" spans="1:20">
      <c r="A4" s="9" t="s">
        <v>17</v>
      </c>
      <c r="B4" s="9"/>
      <c r="C4" s="13">
        <v>188024</v>
      </c>
      <c r="D4" s="13"/>
      <c r="E4" s="13"/>
      <c r="F4" s="14" t="s">
        <v>18</v>
      </c>
      <c r="G4" s="16"/>
      <c r="H4" s="9" t="s">
        <v>19</v>
      </c>
      <c r="I4" s="9"/>
      <c r="J4" s="59" t="s">
        <v>20</v>
      </c>
      <c r="K4" s="59"/>
      <c r="L4" s="59"/>
      <c r="M4" s="59"/>
      <c r="N4" s="9" t="s">
        <v>21</v>
      </c>
      <c r="O4" s="9"/>
      <c r="P4" s="13" t="s">
        <v>22</v>
      </c>
      <c r="Q4" s="14" t="s">
        <v>23</v>
      </c>
      <c r="R4" s="81" t="s">
        <v>24</v>
      </c>
      <c r="S4" s="82" t="s">
        <v>25</v>
      </c>
      <c r="T4" s="83" t="s">
        <v>26</v>
      </c>
    </row>
    <row r="5" ht="27.95" customHeight="1" spans="1:20">
      <c r="A5" s="9" t="s">
        <v>27</v>
      </c>
      <c r="B5" s="17" t="s">
        <v>28</v>
      </c>
      <c r="C5" s="18"/>
      <c r="D5" s="18"/>
      <c r="E5" s="18"/>
      <c r="F5" s="19"/>
      <c r="G5" s="20" t="s">
        <v>29</v>
      </c>
      <c r="H5" s="17" t="s">
        <v>28</v>
      </c>
      <c r="I5" s="18"/>
      <c r="J5" s="19"/>
      <c r="K5" s="20" t="s">
        <v>30</v>
      </c>
      <c r="L5" s="17" t="s">
        <v>31</v>
      </c>
      <c r="M5" s="19"/>
      <c r="N5" s="17" t="s">
        <v>32</v>
      </c>
      <c r="O5" s="19"/>
      <c r="P5" s="60" t="s">
        <v>33</v>
      </c>
      <c r="Q5" s="84"/>
      <c r="R5" s="84"/>
      <c r="S5" s="82" t="s">
        <v>34</v>
      </c>
      <c r="T5" s="85" t="s">
        <v>35</v>
      </c>
    </row>
    <row r="6" ht="27.95" customHeight="1" spans="1:20">
      <c r="A6" s="9"/>
      <c r="B6" s="21" t="s">
        <v>36</v>
      </c>
      <c r="C6" s="22"/>
      <c r="D6" s="22"/>
      <c r="E6" s="22"/>
      <c r="F6" s="23"/>
      <c r="G6" s="9"/>
      <c r="H6" s="21" t="s">
        <v>37</v>
      </c>
      <c r="I6" s="22"/>
      <c r="J6" s="23"/>
      <c r="K6" s="9" t="s">
        <v>38</v>
      </c>
      <c r="L6" s="21" t="s">
        <v>39</v>
      </c>
      <c r="M6" s="23"/>
      <c r="N6" s="21" t="s">
        <v>40</v>
      </c>
      <c r="O6" s="23"/>
      <c r="P6" s="61" t="s">
        <v>41</v>
      </c>
      <c r="Q6" s="86"/>
      <c r="R6" s="86"/>
      <c r="S6" s="82"/>
      <c r="T6" s="85"/>
    </row>
    <row r="7" ht="27.95" customHeight="1" spans="1:20">
      <c r="A7" s="9"/>
      <c r="B7" s="24" t="s">
        <v>42</v>
      </c>
      <c r="C7" s="9" t="s">
        <v>43</v>
      </c>
      <c r="D7" s="9" t="s">
        <v>44</v>
      </c>
      <c r="E7" s="14" t="s">
        <v>45</v>
      </c>
      <c r="F7" s="14" t="s">
        <v>46</v>
      </c>
      <c r="G7" s="24" t="s">
        <v>47</v>
      </c>
      <c r="H7" s="9" t="s">
        <v>48</v>
      </c>
      <c r="I7" s="14" t="s">
        <v>49</v>
      </c>
      <c r="J7" s="14" t="s">
        <v>50</v>
      </c>
      <c r="K7" s="62" t="s">
        <v>49</v>
      </c>
      <c r="L7" s="14" t="s">
        <v>49</v>
      </c>
      <c r="M7" s="9" t="s">
        <v>50</v>
      </c>
      <c r="N7" s="9" t="s">
        <v>49</v>
      </c>
      <c r="O7" s="9" t="s">
        <v>50</v>
      </c>
      <c r="P7" s="14" t="s">
        <v>51</v>
      </c>
      <c r="Q7" s="14" t="s">
        <v>52</v>
      </c>
      <c r="R7" s="14" t="s">
        <v>53</v>
      </c>
      <c r="S7" s="82"/>
      <c r="T7" s="85"/>
    </row>
    <row r="8" s="1" customFormat="1" ht="27.95" customHeight="1" spans="1:16384">
      <c r="A8" s="25">
        <v>1</v>
      </c>
      <c r="B8" s="26">
        <v>43795</v>
      </c>
      <c r="C8" s="27">
        <v>182383.28</v>
      </c>
      <c r="D8" s="28"/>
      <c r="E8" s="29" t="s">
        <v>54</v>
      </c>
      <c r="F8" s="30" t="s">
        <v>55</v>
      </c>
      <c r="G8" s="31"/>
      <c r="H8" s="32">
        <v>0.005</v>
      </c>
      <c r="I8" s="63">
        <v>940</v>
      </c>
      <c r="J8" s="63"/>
      <c r="K8" s="64">
        <v>13793</v>
      </c>
      <c r="L8" s="63">
        <v>100</v>
      </c>
      <c r="M8" s="25" t="s">
        <v>56</v>
      </c>
      <c r="N8" s="25">
        <v>1900</v>
      </c>
      <c r="O8" s="25" t="s">
        <v>57</v>
      </c>
      <c r="P8" s="63"/>
      <c r="Q8" s="63"/>
      <c r="R8" s="63"/>
      <c r="S8" s="87"/>
      <c r="T8" s="88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EG8" s="94"/>
      <c r="XEH8" s="94"/>
      <c r="XEI8" s="94"/>
      <c r="XEJ8" s="94"/>
      <c r="XEK8" s="94"/>
      <c r="XEL8" s="94"/>
      <c r="XEM8" s="94"/>
      <c r="XEN8" s="94"/>
      <c r="XEO8" s="94"/>
      <c r="XEP8" s="94"/>
      <c r="XEQ8" s="94"/>
      <c r="XER8" s="94"/>
      <c r="XES8" s="94"/>
      <c r="XET8" s="94"/>
      <c r="XEU8" s="94"/>
      <c r="XEV8" s="94"/>
      <c r="XEW8" s="94"/>
      <c r="XEX8" s="94"/>
      <c r="XEY8" s="94"/>
      <c r="XEZ8" s="94"/>
      <c r="XFA8" s="94"/>
      <c r="XFB8" s="94"/>
      <c r="XFC8" s="94"/>
      <c r="XFD8" s="94"/>
    </row>
    <row r="9" s="1" customFormat="1" ht="36" customHeight="1" spans="1:16384">
      <c r="A9" s="25"/>
      <c r="B9" s="26"/>
      <c r="C9" s="27"/>
      <c r="D9" s="28"/>
      <c r="E9" s="29" t="s">
        <v>58</v>
      </c>
      <c r="F9" s="30" t="s">
        <v>59</v>
      </c>
      <c r="G9" s="31"/>
      <c r="H9" s="32"/>
      <c r="I9" s="63"/>
      <c r="J9" s="63"/>
      <c r="K9" s="64"/>
      <c r="L9" s="63"/>
      <c r="M9" s="25" t="s">
        <v>60</v>
      </c>
      <c r="N9" s="25"/>
      <c r="O9" s="25"/>
      <c r="P9" s="63" t="s">
        <v>22</v>
      </c>
      <c r="Q9" s="63"/>
      <c r="R9" s="63"/>
      <c r="S9" s="87">
        <v>165650.28</v>
      </c>
      <c r="T9" s="88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EG9" s="94"/>
      <c r="XEH9" s="94"/>
      <c r="XEI9" s="94"/>
      <c r="XEJ9" s="94"/>
      <c r="XEK9" s="94"/>
      <c r="XEL9" s="94"/>
      <c r="XEM9" s="94"/>
      <c r="XEN9" s="94"/>
      <c r="XEO9" s="94"/>
      <c r="XEP9" s="94"/>
      <c r="XEQ9" s="94"/>
      <c r="XER9" s="94"/>
      <c r="XES9" s="94"/>
      <c r="XET9" s="94"/>
      <c r="XEU9" s="94"/>
      <c r="XEV9" s="94"/>
      <c r="XEW9" s="94"/>
      <c r="XEX9" s="94"/>
      <c r="XEY9" s="94"/>
      <c r="XEZ9" s="94"/>
      <c r="XFA9" s="94"/>
      <c r="XFB9" s="94"/>
      <c r="XFC9" s="94"/>
      <c r="XFD9" s="94"/>
    </row>
    <row r="10" s="2" customFormat="1" ht="27.95" customHeight="1" spans="1:16384">
      <c r="A10" s="33">
        <v>2</v>
      </c>
      <c r="B10" s="34">
        <v>45849</v>
      </c>
      <c r="C10" s="35">
        <v>5640.72</v>
      </c>
      <c r="D10" s="36"/>
      <c r="E10" s="37"/>
      <c r="F10" s="38"/>
      <c r="G10" s="39"/>
      <c r="H10" s="33"/>
      <c r="I10" s="65"/>
      <c r="J10" s="65"/>
      <c r="K10" s="66"/>
      <c r="L10" s="65"/>
      <c r="M10" s="33"/>
      <c r="N10" s="33"/>
      <c r="O10" s="33"/>
      <c r="P10" s="33"/>
      <c r="Q10" s="33"/>
      <c r="R10" s="65"/>
      <c r="S10" s="89"/>
      <c r="T10" s="90"/>
      <c r="XEG10" s="95"/>
      <c r="XEH10" s="95"/>
      <c r="XEI10" s="95"/>
      <c r="XEJ10" s="95"/>
      <c r="XEK10" s="95"/>
      <c r="XEL10" s="95"/>
      <c r="XEM10" s="95"/>
      <c r="XEN10" s="95"/>
      <c r="XEO10" s="95"/>
      <c r="XEP10" s="95"/>
      <c r="XEQ10" s="95"/>
      <c r="XER10" s="95"/>
      <c r="XES10" s="95"/>
      <c r="XET10" s="95"/>
      <c r="XEU10" s="95"/>
      <c r="XEV10" s="95"/>
      <c r="XEW10" s="95"/>
      <c r="XEX10" s="95"/>
      <c r="XEY10" s="95"/>
      <c r="XEZ10" s="95"/>
      <c r="XFA10" s="95"/>
      <c r="XFB10" s="95"/>
      <c r="XFC10" s="95"/>
      <c r="XFD10" s="95"/>
    </row>
    <row r="11" s="3" customFormat="1" ht="30" customHeight="1" spans="1:16384">
      <c r="A11" s="9"/>
      <c r="B11" s="9"/>
      <c r="C11" s="40"/>
      <c r="D11" s="41"/>
      <c r="E11" s="42"/>
      <c r="F11" s="42"/>
      <c r="G11" s="43"/>
      <c r="H11" s="40"/>
      <c r="I11" s="67"/>
      <c r="J11" s="43"/>
      <c r="K11" s="67"/>
      <c r="L11" s="67"/>
      <c r="M11" s="40"/>
      <c r="N11" s="67"/>
      <c r="O11" s="40"/>
      <c r="P11" s="40"/>
      <c r="Q11" s="40"/>
      <c r="R11" s="40"/>
      <c r="S11" s="62"/>
      <c r="T11" s="9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0" customHeight="1" spans="1:16384">
      <c r="A12" s="9"/>
      <c r="B12" s="9"/>
      <c r="C12" s="40"/>
      <c r="D12" s="41"/>
      <c r="E12" s="42"/>
      <c r="F12" s="42"/>
      <c r="G12" s="43"/>
      <c r="H12" s="40"/>
      <c r="I12" s="67"/>
      <c r="J12" s="43"/>
      <c r="K12" s="67"/>
      <c r="L12" s="67"/>
      <c r="M12" s="40"/>
      <c r="N12" s="67"/>
      <c r="O12" s="40"/>
      <c r="P12" s="40"/>
      <c r="Q12" s="40"/>
      <c r="R12" s="40"/>
      <c r="S12" s="62"/>
      <c r="T12" s="91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3" customFormat="1" ht="30" customHeight="1" spans="1:16384">
      <c r="A13" s="9"/>
      <c r="B13" s="9"/>
      <c r="C13" s="40"/>
      <c r="D13" s="41"/>
      <c r="E13" s="42"/>
      <c r="F13" s="42"/>
      <c r="G13" s="43"/>
      <c r="H13" s="40"/>
      <c r="I13" s="67"/>
      <c r="J13" s="43"/>
      <c r="K13" s="67"/>
      <c r="L13" s="67"/>
      <c r="M13" s="40"/>
      <c r="N13" s="67"/>
      <c r="O13" s="40"/>
      <c r="P13" s="40"/>
      <c r="Q13" s="40"/>
      <c r="R13" s="40"/>
      <c r="S13" s="62"/>
      <c r="T13" s="91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3" customFormat="1" ht="30" customHeight="1" spans="1:16384">
      <c r="A14" s="9"/>
      <c r="B14" s="9"/>
      <c r="C14" s="40"/>
      <c r="D14" s="41"/>
      <c r="E14" s="42"/>
      <c r="F14" s="42"/>
      <c r="G14" s="43"/>
      <c r="H14" s="40"/>
      <c r="I14" s="67"/>
      <c r="J14" s="43"/>
      <c r="K14" s="67"/>
      <c r="L14" s="67"/>
      <c r="M14" s="40"/>
      <c r="N14" s="67"/>
      <c r="O14" s="40"/>
      <c r="P14" s="40"/>
      <c r="Q14" s="40"/>
      <c r="R14" s="40"/>
      <c r="S14" s="62"/>
      <c r="T14" s="91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3" customFormat="1" ht="30" customHeight="1" spans="1:16384">
      <c r="A15" s="9"/>
      <c r="B15" s="9"/>
      <c r="C15" s="40"/>
      <c r="D15" s="41"/>
      <c r="E15" s="42"/>
      <c r="F15" s="42"/>
      <c r="G15" s="43"/>
      <c r="H15" s="40"/>
      <c r="I15" s="67"/>
      <c r="J15" s="43"/>
      <c r="K15" s="67"/>
      <c r="L15" s="67"/>
      <c r="M15" s="40"/>
      <c r="N15" s="67"/>
      <c r="O15" s="40"/>
      <c r="P15" s="40"/>
      <c r="Q15" s="40"/>
      <c r="R15" s="40"/>
      <c r="S15" s="62"/>
      <c r="T15" s="91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ht="30" customHeight="1" spans="1:20">
      <c r="A16" s="9" t="s">
        <v>61</v>
      </c>
      <c r="B16" s="9"/>
      <c r="C16" s="40">
        <f>SUM(C8:C15)</f>
        <v>188024</v>
      </c>
      <c r="D16" s="41">
        <f>SUM(D10:D10)</f>
        <v>0</v>
      </c>
      <c r="E16" s="44"/>
      <c r="F16" s="44"/>
      <c r="G16" s="43"/>
      <c r="H16" s="40" t="s">
        <v>62</v>
      </c>
      <c r="I16" s="67">
        <v>940</v>
      </c>
      <c r="J16" s="43"/>
      <c r="K16" s="67">
        <v>13793</v>
      </c>
      <c r="L16" s="67">
        <v>100</v>
      </c>
      <c r="M16" s="40" t="s">
        <v>62</v>
      </c>
      <c r="N16" s="67">
        <f>SUM(N8:N10)</f>
        <v>1900</v>
      </c>
      <c r="O16" s="40" t="s">
        <v>62</v>
      </c>
      <c r="P16" s="40"/>
      <c r="Q16" s="40"/>
      <c r="R16" s="40"/>
      <c r="S16" s="62">
        <v>165650</v>
      </c>
      <c r="T16" s="91">
        <f>D16+C16-S16-I16-K16-L16-N16</f>
        <v>5641</v>
      </c>
    </row>
    <row r="17" ht="30" customHeight="1" spans="1:20">
      <c r="A17" s="45" t="s">
        <v>63</v>
      </c>
      <c r="B17" s="45"/>
      <c r="C17" s="45" t="s">
        <v>64</v>
      </c>
      <c r="D17" s="45"/>
      <c r="E17" s="45"/>
      <c r="F17" s="46">
        <v>165650.28</v>
      </c>
      <c r="G17" s="47"/>
      <c r="H17" s="48" t="s">
        <v>65</v>
      </c>
      <c r="I17" s="68"/>
      <c r="J17" s="68"/>
      <c r="K17" s="68"/>
      <c r="L17" s="69"/>
      <c r="M17" s="45" t="s">
        <v>66</v>
      </c>
      <c r="N17" s="70">
        <v>165650.28</v>
      </c>
      <c r="O17" s="71"/>
      <c r="P17" s="71"/>
      <c r="Q17" s="71"/>
      <c r="R17" s="71"/>
      <c r="S17" s="71"/>
      <c r="T17" s="92"/>
    </row>
    <row r="18" ht="30" customHeight="1" spans="1:20">
      <c r="A18" s="45"/>
      <c r="B18" s="45"/>
      <c r="C18" s="45" t="s">
        <v>67</v>
      </c>
      <c r="D18" s="45"/>
      <c r="E18" s="45"/>
      <c r="F18" s="49">
        <v>165650.28</v>
      </c>
      <c r="G18" s="50"/>
      <c r="H18" s="51"/>
      <c r="I18" s="72"/>
      <c r="J18" s="72"/>
      <c r="K18" s="72"/>
      <c r="L18" s="73"/>
      <c r="M18" s="45" t="s">
        <v>68</v>
      </c>
      <c r="N18" s="74" t="s">
        <v>69</v>
      </c>
      <c r="O18" s="75"/>
      <c r="P18" s="75"/>
      <c r="Q18" s="75"/>
      <c r="R18" s="75"/>
      <c r="S18" s="75"/>
      <c r="T18" s="93"/>
    </row>
    <row r="19" spans="3:3">
      <c r="C19" s="3">
        <f>SUM(C8:C16)</f>
        <v>376048</v>
      </c>
    </row>
    <row r="24" spans="2:2">
      <c r="B24" s="52"/>
    </row>
    <row r="54" spans="15:17">
      <c r="O54" s="6">
        <v>1070485</v>
      </c>
      <c r="Q54" s="6" t="e">
        <f>O54-#REF!</f>
        <v>#REF!</v>
      </c>
    </row>
    <row r="55" spans="15:17">
      <c r="O55" s="6"/>
      <c r="Q55" s="6"/>
    </row>
    <row r="56" spans="15:17">
      <c r="O56" s="6"/>
      <c r="Q56" s="6"/>
    </row>
    <row r="57" spans="15:17">
      <c r="O57" s="6">
        <f>O54-D16</f>
        <v>1070485</v>
      </c>
      <c r="Q57" s="6"/>
    </row>
    <row r="58" spans="15:17">
      <c r="O58" s="6"/>
      <c r="Q58" s="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6:B16"/>
    <mergeCell ref="C17:E17"/>
    <mergeCell ref="F17:G17"/>
    <mergeCell ref="N17:T17"/>
    <mergeCell ref="C18:E18"/>
    <mergeCell ref="F18:G18"/>
    <mergeCell ref="N18:T18"/>
    <mergeCell ref="A5:A7"/>
    <mergeCell ref="S5:S7"/>
    <mergeCell ref="T5:T7"/>
    <mergeCell ref="A17:B18"/>
    <mergeCell ref="H17:L18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2025-07-11T08:51:20Z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D1DB6ACEAB45418485B1BD66196C022E_12</vt:lpwstr>
  </property>
</Properties>
</file>