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1"/>
  </bookViews>
  <sheets>
    <sheet name="1-1" sheetId="11" r:id="rId1"/>
    <sheet name="2-1" sheetId="12" r:id="rId2"/>
  </sheets>
  <calcPr calcId="144525"/>
</workbook>
</file>

<file path=xl/sharedStrings.xml><?xml version="1.0" encoding="utf-8"?>
<sst xmlns="http://schemas.openxmlformats.org/spreadsheetml/2006/main" count="170" uniqueCount="71">
  <si>
    <t xml:space="preserve">工程款支付证书 </t>
  </si>
  <si>
    <t>工程名称</t>
  </si>
  <si>
    <t>安徽高速传媒有限公司跨桥广告牌零星工程询价采购</t>
  </si>
  <si>
    <t>建设单位</t>
  </si>
  <si>
    <t>ERP编号</t>
  </si>
  <si>
    <t>档案编号</t>
  </si>
  <si>
    <t>合同金额</t>
  </si>
  <si>
    <t>中标时间</t>
  </si>
  <si>
    <t>已提供工程资料</t>
  </si>
  <si>
    <t>施工合同、投资协议、不领章承诺书</t>
  </si>
  <si>
    <t>保存地址</t>
  </si>
  <si>
    <t>合肥</t>
  </si>
  <si>
    <t>责任单位</t>
  </si>
  <si>
    <t>东部大区</t>
  </si>
  <si>
    <t>决算金额</t>
  </si>
  <si>
    <t>决算时间</t>
  </si>
  <si>
    <t>项目部印章</t>
  </si>
  <si>
    <t>无</t>
  </si>
  <si>
    <t>施工人</t>
  </si>
  <si>
    <t>陈昌飞13470994988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</si>
  <si>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</si>
  <si>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</si>
  <si>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</si>
  <si>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</si>
  <si>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</si>
  <si>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</si>
  <si>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</si>
  <si>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</si>
  <si>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</si>
  <si>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</si>
  <si>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</si>
  <si>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</si>
  <si>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</si>
  <si>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</si>
  <si>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</si>
  <si>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</si>
  <si>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</si>
  <si>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</si>
  <si>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</si>
  <si>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</si>
  <si>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</si>
  <si>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</si>
  <si>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</si>
  <si>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</si>
  <si>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</si>
  <si>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</si>
  <si>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</si>
  <si>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</si>
  <si>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</si>
  <si>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</si>
  <si>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</si>
  <si>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合肥轩义通金属材料有限公司</t>
  </si>
  <si>
    <t>邯郸市锦昶紧固件有限公司</t>
  </si>
  <si>
    <t>定远县红盛建材有限公司肥东分公司</t>
  </si>
  <si>
    <t>中行蜀山支行</t>
  </si>
  <si>
    <t>1752 5719 0682</t>
  </si>
  <si>
    <t>全部管理费</t>
  </si>
  <si>
    <t>转账费</t>
  </si>
  <si>
    <t>陈芳-砂石
开户行：中国银行
账号：6217 5663 0002 2394 203</t>
  </si>
  <si>
    <t>徽商银行合肥市新华支行</t>
  </si>
  <si>
    <t>6228 7909 1000 1134 506</t>
  </si>
  <si>
    <t>陈昌飞-劳务
开户行：徽商银行合肥市新华支行
账号：6228 7909 1000 1134 506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</si>
  <si>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</si>
  <si>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</si>
  <si>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</si>
  <si>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</si>
  <si>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</si>
  <si>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</si>
  <si>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</si>
  <si>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</si>
  <si>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陈昌飞-退垫付材料款
开户行：徽商银行合肥市新华支行
账号：6228 7909 1000 1134 506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</si>
</sst>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8"/>
      <color rgb="FFFF0000"/>
      <name val="宋体"/>
      <charset val="134"/>
    </font>
    <font>
      <b/>
      <sz val="9"/>
      <name val="Arial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44" fontId="17" fillId="0" borderId="0">
      <protection locked="0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9" borderId="1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>
      <protection locked="0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30" fillId="14" borderId="1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5" fillId="0" borderId="0">
      <protection locked="0"/>
    </xf>
  </cellStyleXfs>
  <cellXfs count="123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0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7" fontId="0" fillId="2" borderId="4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 applyAlignment="1">
      <alignment vertical="center"/>
    </xf>
    <xf numFmtId="179" fontId="0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1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vertical="center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177" fontId="6" fillId="2" borderId="4" xfId="50" applyNumberFormat="1" applyFont="1" applyFill="1" applyBorder="1" applyAlignment="1" applyProtection="1">
      <alignment horizontal="right" vertical="center" shrinkToFit="1"/>
    </xf>
    <xf numFmtId="179" fontId="6" fillId="0" borderId="2" xfId="0" applyNumberFormat="1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  <xf numFmtId="177" fontId="7" fillId="2" borderId="2" xfId="50" applyNumberFormat="1" applyFont="1" applyFill="1" applyBorder="1" applyAlignment="1" applyProtection="1">
      <alignment vertical="center" shrinkToFit="1"/>
    </xf>
    <xf numFmtId="180" fontId="7" fillId="2" borderId="2" xfId="19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7" fontId="7" fillId="2" borderId="4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left" vertical="center" wrapText="1" shrinkToFit="1"/>
    </xf>
    <xf numFmtId="177" fontId="8" fillId="2" borderId="4" xfId="50" applyNumberFormat="1" applyFont="1" applyFill="1" applyBorder="1" applyAlignment="1" applyProtection="1">
      <alignment horizontal="right" vertical="center" shrinkToFit="1"/>
    </xf>
    <xf numFmtId="177" fontId="9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8" fontId="0" fillId="0" borderId="6" xfId="0" applyNumberFormat="1" applyFont="1" applyFill="1" applyBorder="1" applyAlignment="1">
      <alignment horizontal="center" vertical="center"/>
    </xf>
    <xf numFmtId="178" fontId="6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178" fontId="6" fillId="0" borderId="6" xfId="0" applyNumberFormat="1" applyFont="1" applyFill="1" applyBorder="1" applyAlignment="1">
      <alignment horizontal="center" vertical="center"/>
    </xf>
    <xf numFmtId="179" fontId="7" fillId="2" borderId="2" xfId="4" applyNumberFormat="1" applyFont="1" applyFill="1" applyBorder="1" applyAlignment="1" applyProtection="1">
      <alignment horizontal="center" vertical="center" wrapText="1"/>
    </xf>
    <xf numFmtId="178" fontId="9" fillId="2" borderId="2" xfId="50" applyNumberFormat="1" applyFont="1" applyFill="1" applyBorder="1" applyAlignment="1" applyProtection="1">
      <alignment horizontal="center" vertical="center" shrinkToFi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center" vertical="center" shrinkToFit="1"/>
    </xf>
    <xf numFmtId="177" fontId="7" fillId="2" borderId="2" xfId="50" applyNumberFormat="1" applyFont="1" applyFill="1" applyBorder="1" applyAlignment="1" applyProtection="1">
      <alignment vertical="center" wrapText="1" shrinkToFit="1"/>
    </xf>
    <xf numFmtId="9" fontId="7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11" fillId="2" borderId="2" xfId="50" applyNumberFormat="1" applyFont="1" applyFill="1" applyBorder="1" applyAlignment="1" applyProtection="1">
      <alignment horizontal="right" vertical="center" shrinkToFit="1"/>
    </xf>
    <xf numFmtId="181" fontId="12" fillId="2" borderId="3" xfId="50" applyNumberFormat="1" applyFont="1" applyFill="1" applyBorder="1" applyAlignment="1" applyProtection="1">
      <alignment horizontal="center" vertical="center" shrinkToFit="1"/>
    </xf>
    <xf numFmtId="181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center" vertical="center" wrapText="1"/>
    </xf>
    <xf numFmtId="177" fontId="13" fillId="2" borderId="2" xfId="50" applyNumberFormat="1" applyFont="1" applyFill="1" applyBorder="1" applyAlignment="1" applyProtection="1">
      <alignment horizontal="right" vertical="center" shrinkToFi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77" fontId="7" fillId="2" borderId="2" xfId="50" applyNumberFormat="1" applyFont="1" applyFill="1" applyBorder="1" applyAlignment="1" applyProtection="1">
      <alignment horizontal="center" vertical="center" wrapText="1" shrinkToFit="1"/>
    </xf>
    <xf numFmtId="0" fontId="7" fillId="2" borderId="2" xfId="50" applyFont="1" applyFill="1" applyBorder="1" applyAlignment="1" applyProtection="1">
      <alignment horizontal="center" vertical="center"/>
    </xf>
    <xf numFmtId="182" fontId="7" fillId="2" borderId="2" xfId="50" applyNumberFormat="1" applyFont="1" applyFill="1" applyBorder="1" applyAlignment="1" applyProtection="1">
      <alignment vertical="center" shrinkToFit="1"/>
    </xf>
    <xf numFmtId="177" fontId="7" fillId="2" borderId="2" xfId="50" applyNumberFormat="1" applyFont="1" applyFill="1" applyBorder="1" applyAlignment="1" applyProtection="1">
      <alignment vertical="center" wrapText="1"/>
    </xf>
    <xf numFmtId="182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83" fontId="12" fillId="2" borderId="3" xfId="50" applyNumberFormat="1" applyFont="1" applyFill="1" applyBorder="1" applyAlignment="1" applyProtection="1">
      <alignment horizontal="center" vertical="center" shrinkToFit="1"/>
    </xf>
    <xf numFmtId="183" fontId="12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9" fillId="2" borderId="2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9" fillId="2" borderId="2" xfId="50" applyNumberFormat="1" applyFont="1" applyFill="1" applyBorder="1" applyAlignment="1" applyProtection="1">
      <alignment horizontal="center" vertical="center" wrapText="1"/>
    </xf>
    <xf numFmtId="177" fontId="3" fillId="3" borderId="3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3" xfId="50" applyNumberFormat="1" applyFont="1" applyFill="1" applyBorder="1" applyAlignment="1" applyProtection="1">
      <alignment vertical="center" wrapText="1"/>
    </xf>
    <xf numFmtId="177" fontId="3" fillId="2" borderId="5" xfId="50" applyNumberFormat="1" applyFont="1" applyFill="1" applyBorder="1" applyAlignment="1" applyProtection="1">
      <alignment vertical="center" wrapText="1"/>
    </xf>
    <xf numFmtId="177" fontId="3" fillId="2" borderId="2" xfId="50" applyNumberFormat="1" applyFont="1" applyFill="1" applyBorder="1" applyAlignment="1" applyProtection="1">
      <alignment horizontal="left"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6" fillId="2" borderId="2" xfId="50" applyNumberFormat="1" applyFont="1" applyFill="1" applyBorder="1" applyAlignment="1" applyProtection="1">
      <alignment horizontal="left" vertical="center" wrapTex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0" fontId="0" fillId="0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0" fontId="6" fillId="0" borderId="2" xfId="0" applyNumberFormat="1" applyFont="1" applyFill="1" applyBorder="1" applyAlignment="1">
      <alignment vertical="center"/>
    </xf>
    <xf numFmtId="179" fontId="6" fillId="2" borderId="2" xfId="0" applyNumberFormat="1" applyFont="1" applyFill="1" applyBorder="1" applyAlignment="1">
      <alignment vertical="center"/>
    </xf>
    <xf numFmtId="179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79" fontId="7" fillId="2" borderId="2" xfId="50" applyNumberFormat="1" applyFont="1" applyFill="1" applyBorder="1" applyAlignment="1" applyProtection="1">
      <alignment horizontal="center" vertical="center"/>
    </xf>
    <xf numFmtId="10" fontId="6" fillId="0" borderId="2" xfId="0" applyNumberFormat="1" applyFont="1" applyFill="1" applyBorder="1" applyAlignment="1">
      <alignment vertical="center" wrapText="1"/>
    </xf>
    <xf numFmtId="179" fontId="3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183" fontId="12" fillId="2" borderId="4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30</xdr:row>
      <xdr:rowOff>95250</xdr:rowOff>
    </xdr:from>
    <xdr:to>
      <xdr:col>6</xdr:col>
      <xdr:colOff>1120775</xdr:colOff>
      <xdr:row>58</xdr:row>
      <xdr:rowOff>76200</xdr:rowOff>
    </xdr:to>
    <xdr:pic>
      <xdr:nvPicPr>
        <xdr:cNvPr id="2" name="图片 1" descr="0{E3J_1E6$W~`VC8WWF$SA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9065260"/>
          <a:ext cx="7868920" cy="478155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11</xdr:row>
      <xdr:rowOff>3175</xdr:rowOff>
    </xdr:from>
    <xdr:to>
      <xdr:col>13</xdr:col>
      <xdr:colOff>695325</xdr:colOff>
      <xdr:row>12</xdr:row>
      <xdr:rowOff>76200</xdr:rowOff>
    </xdr:to>
    <xdr:pic>
      <xdr:nvPicPr>
        <xdr:cNvPr id="3" name="图片 2" descr="FXKZUK5)Z$QT3[4Q%R6CC3P"/>
        <xdr:cNvPicPr>
          <a:picLocks noChangeAspect="1"/>
        </xdr:cNvPicPr>
      </xdr:nvPicPr>
      <xdr:blipFill>
        <a:blip r:embed="rId2"/>
        <a:srcRect l="4795" r="18419" b="917"/>
        <a:stretch>
          <a:fillRect/>
        </a:stretch>
      </xdr:blipFill>
      <xdr:spPr>
        <a:xfrm>
          <a:off x="8641080" y="4045585"/>
          <a:ext cx="4213225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190500</xdr:colOff>
      <xdr:row>11</xdr:row>
      <xdr:rowOff>3175</xdr:rowOff>
    </xdr:from>
    <xdr:to>
      <xdr:col>13</xdr:col>
      <xdr:colOff>695325</xdr:colOff>
      <xdr:row>12</xdr:row>
      <xdr:rowOff>76200</xdr:rowOff>
    </xdr:to>
    <xdr:pic>
      <xdr:nvPicPr>
        <xdr:cNvPr id="3" name="图片 2" descr="FXKZUK5)Z$QT3[4Q%R6CC3P"/>
        <xdr:cNvPicPr>
          <a:picLocks noChangeAspect="1"/>
        </xdr:cNvPicPr>
      </xdr:nvPicPr>
      <xdr:blipFill>
        <a:blip r:embed="rId1"/>
        <a:srcRect l="4795" r="18419" b="917"/>
        <a:stretch>
          <a:fillRect/>
        </a:stretch>
      </xdr:blipFill>
      <xdr:spPr>
        <a:xfrm>
          <a:off x="8641080" y="4045585"/>
          <a:ext cx="4213225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30</xdr:row>
      <xdr:rowOff>123825</xdr:rowOff>
    </xdr:from>
    <xdr:to>
      <xdr:col>6</xdr:col>
      <xdr:colOff>1240790</xdr:colOff>
      <xdr:row>60</xdr:row>
      <xdr:rowOff>104775</xdr:rowOff>
    </xdr:to>
    <xdr:pic>
      <xdr:nvPicPr>
        <xdr:cNvPr id="4" name="图片 3" descr="%5(XQM4T7RUT)D1QSN(7BSQ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625" y="9093835"/>
          <a:ext cx="7941945" cy="512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opLeftCell="A14" workbookViewId="0">
      <selection activeCell="A14" sqref="$A1:$XFD1048576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8.7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70"/>
      <c r="J2" s="7"/>
      <c r="K2" s="7"/>
      <c r="L2" s="7"/>
      <c r="M2" s="7"/>
      <c r="N2" s="7"/>
      <c r="O2" s="71" t="s">
        <v>4</v>
      </c>
      <c r="P2" s="71"/>
      <c r="Q2" s="94">
        <v>10782</v>
      </c>
      <c r="R2" s="72" t="s">
        <v>5</v>
      </c>
      <c r="S2" s="72"/>
      <c r="T2" s="95">
        <v>2018104</v>
      </c>
      <c r="U2" s="96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586544.79</v>
      </c>
      <c r="D3" s="9"/>
      <c r="E3" s="9"/>
      <c r="F3" s="9" t="s">
        <v>7</v>
      </c>
      <c r="G3" s="10">
        <v>43447</v>
      </c>
      <c r="H3" s="6" t="s">
        <v>8</v>
      </c>
      <c r="I3" s="6"/>
      <c r="J3" s="29" t="s">
        <v>9</v>
      </c>
      <c r="K3" s="29"/>
      <c r="L3" s="29"/>
      <c r="M3" s="29"/>
      <c r="N3" s="29"/>
      <c r="O3" s="6" t="s">
        <v>10</v>
      </c>
      <c r="P3" s="6"/>
      <c r="Q3" s="29" t="s">
        <v>11</v>
      </c>
      <c r="R3" s="97" t="s">
        <v>12</v>
      </c>
      <c r="S3" s="98"/>
      <c r="T3" s="99" t="s">
        <v>13</v>
      </c>
      <c r="U3" s="99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14</v>
      </c>
      <c r="B4" s="6"/>
      <c r="C4" s="9">
        <v>438887.65</v>
      </c>
      <c r="D4" s="9"/>
      <c r="E4" s="9"/>
      <c r="F4" s="9" t="s">
        <v>15</v>
      </c>
      <c r="G4" s="11"/>
      <c r="H4" s="6" t="s">
        <v>16</v>
      </c>
      <c r="I4" s="6"/>
      <c r="J4" s="29" t="s">
        <v>17</v>
      </c>
      <c r="K4" s="29"/>
      <c r="L4" s="29"/>
      <c r="M4" s="29"/>
      <c r="N4" s="29"/>
      <c r="O4" s="6" t="s">
        <v>18</v>
      </c>
      <c r="P4" s="6"/>
      <c r="Q4" s="73" t="s">
        <v>19</v>
      </c>
      <c r="R4" s="9" t="s">
        <v>20</v>
      </c>
      <c r="S4" s="73" t="s">
        <v>21</v>
      </c>
      <c r="T4" s="100" t="s">
        <v>22</v>
      </c>
      <c r="U4" s="101" t="s">
        <v>21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2" t="s">
        <v>26</v>
      </c>
      <c r="L5" s="13"/>
      <c r="M5" s="12" t="s">
        <v>27</v>
      </c>
      <c r="N5" s="14"/>
      <c r="O5" s="12" t="s">
        <v>28</v>
      </c>
      <c r="P5" s="14"/>
      <c r="Q5" s="102" t="s">
        <v>29</v>
      </c>
      <c r="R5" s="103"/>
      <c r="S5" s="103"/>
      <c r="T5" s="100" t="s">
        <v>30</v>
      </c>
      <c r="U5" s="104" t="s">
        <v>31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16" t="s">
        <v>34</v>
      </c>
      <c r="L6" s="17"/>
      <c r="M6" s="16" t="s">
        <v>35</v>
      </c>
      <c r="N6" s="18"/>
      <c r="O6" s="16" t="s">
        <v>36</v>
      </c>
      <c r="P6" s="18"/>
      <c r="Q6" s="105" t="s">
        <v>37</v>
      </c>
      <c r="R6" s="106"/>
      <c r="S6" s="106"/>
      <c r="T6" s="100"/>
      <c r="U6" s="10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72" t="s">
        <v>45</v>
      </c>
      <c r="L7" s="72" t="s">
        <v>46</v>
      </c>
      <c r="M7" s="9" t="s">
        <v>45</v>
      </c>
      <c r="N7" s="6" t="s">
        <v>46</v>
      </c>
      <c r="O7" s="6" t="s">
        <v>45</v>
      </c>
      <c r="P7" s="6" t="s">
        <v>46</v>
      </c>
      <c r="Q7" s="9" t="s">
        <v>47</v>
      </c>
      <c r="R7" s="9" t="s">
        <v>48</v>
      </c>
      <c r="S7" s="9" t="s">
        <v>49</v>
      </c>
      <c r="T7" s="100"/>
      <c r="U7" s="10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27" customHeight="1" spans="1:16384">
      <c r="A8" s="6">
        <v>1</v>
      </c>
      <c r="B8" s="19"/>
      <c r="C8" s="18"/>
      <c r="D8" s="6">
        <v>29780</v>
      </c>
      <c r="E8" s="9" t="s">
        <v>50</v>
      </c>
      <c r="F8" s="9"/>
      <c r="G8" s="19"/>
      <c r="H8" s="6"/>
      <c r="I8" s="9"/>
      <c r="J8" s="9"/>
      <c r="K8" s="72"/>
      <c r="L8" s="72"/>
      <c r="M8" s="9"/>
      <c r="N8" s="6"/>
      <c r="O8" s="6"/>
      <c r="P8" s="6"/>
      <c r="Q8" s="107" t="s">
        <v>51</v>
      </c>
      <c r="R8" s="9"/>
      <c r="S8" s="9"/>
      <c r="T8" s="108">
        <v>29780</v>
      </c>
      <c r="U8" s="10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27" customHeight="1" spans="1:16384">
      <c r="A9" s="6"/>
      <c r="B9" s="19"/>
      <c r="C9" s="18"/>
      <c r="D9" s="6">
        <v>39580</v>
      </c>
      <c r="E9" s="9" t="s">
        <v>50</v>
      </c>
      <c r="F9" s="9"/>
      <c r="G9" s="19"/>
      <c r="H9" s="6"/>
      <c r="I9" s="9"/>
      <c r="J9" s="9"/>
      <c r="K9" s="72"/>
      <c r="L9" s="72"/>
      <c r="M9" s="9"/>
      <c r="N9" s="6"/>
      <c r="O9" s="6"/>
      <c r="P9" s="6"/>
      <c r="Q9" s="107" t="s">
        <v>52</v>
      </c>
      <c r="R9" s="9"/>
      <c r="S9" s="9"/>
      <c r="T9" s="108">
        <v>39580</v>
      </c>
      <c r="U9" s="10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25" customHeight="1" spans="1:16384">
      <c r="A10" s="6"/>
      <c r="B10" s="19"/>
      <c r="C10" s="18"/>
      <c r="D10" s="6">
        <v>55860</v>
      </c>
      <c r="E10" s="9" t="s">
        <v>50</v>
      </c>
      <c r="F10" s="9"/>
      <c r="G10" s="19"/>
      <c r="H10" s="6"/>
      <c r="I10" s="9"/>
      <c r="J10" s="9"/>
      <c r="K10" s="72"/>
      <c r="L10" s="72"/>
      <c r="M10" s="9"/>
      <c r="N10" s="6"/>
      <c r="O10" s="6"/>
      <c r="P10" s="6"/>
      <c r="Q10" s="107" t="s">
        <v>53</v>
      </c>
      <c r="R10" s="9"/>
      <c r="S10" s="9"/>
      <c r="T10" s="108">
        <v>55860</v>
      </c>
      <c r="U10" s="10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47" customHeight="1" spans="1:16384">
      <c r="A11" s="40">
        <v>2</v>
      </c>
      <c r="B11" s="33">
        <v>44194</v>
      </c>
      <c r="C11" s="43">
        <v>394998.89</v>
      </c>
      <c r="D11" s="35"/>
      <c r="E11" s="36" t="s">
        <v>54</v>
      </c>
      <c r="F11" s="37" t="s">
        <v>55</v>
      </c>
      <c r="G11" s="76"/>
      <c r="H11" s="39">
        <v>0.02</v>
      </c>
      <c r="I11" s="76">
        <v>8777.75</v>
      </c>
      <c r="J11" s="80" t="s">
        <v>56</v>
      </c>
      <c r="K11" s="40">
        <v>29798.29</v>
      </c>
      <c r="L11" s="40"/>
      <c r="M11" s="76">
        <v>250</v>
      </c>
      <c r="N11" s="77" t="s">
        <v>57</v>
      </c>
      <c r="O11" s="78"/>
      <c r="P11" s="79"/>
      <c r="Q11" s="110" t="s">
        <v>58</v>
      </c>
      <c r="R11" s="79">
        <v>80000</v>
      </c>
      <c r="S11" s="79"/>
      <c r="T11" s="111">
        <v>80000</v>
      </c>
      <c r="U11" s="81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49" customHeight="1" spans="1:16384">
      <c r="A12" s="40"/>
      <c r="B12" s="33"/>
      <c r="C12" s="41"/>
      <c r="D12" s="35">
        <v>-106172.85</v>
      </c>
      <c r="E12" s="37" t="s">
        <v>59</v>
      </c>
      <c r="F12" s="37" t="s">
        <v>60</v>
      </c>
      <c r="G12" s="38"/>
      <c r="H12" s="39"/>
      <c r="I12" s="76"/>
      <c r="J12" s="80"/>
      <c r="K12" s="81"/>
      <c r="L12" s="81"/>
      <c r="M12" s="76"/>
      <c r="N12" s="77"/>
      <c r="O12" s="78"/>
      <c r="P12" s="79"/>
      <c r="Q12" s="110" t="s">
        <v>61</v>
      </c>
      <c r="R12" s="79">
        <v>170000</v>
      </c>
      <c r="S12" s="79"/>
      <c r="T12" s="111">
        <v>170000</v>
      </c>
      <c r="U12" s="75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6" customHeight="1" spans="1:16384">
      <c r="A13" s="40"/>
      <c r="B13" s="33"/>
      <c r="C13" s="43"/>
      <c r="D13" s="35"/>
      <c r="E13" s="36"/>
      <c r="F13" s="36"/>
      <c r="G13" s="38"/>
      <c r="H13" s="39"/>
      <c r="I13" s="76"/>
      <c r="J13" s="42"/>
      <c r="K13" s="40"/>
      <c r="L13" s="40"/>
      <c r="M13" s="76"/>
      <c r="N13" s="77"/>
      <c r="O13" s="78"/>
      <c r="P13" s="79"/>
      <c r="Q13" s="110"/>
      <c r="R13" s="79"/>
      <c r="S13" s="79"/>
      <c r="T13" s="111"/>
      <c r="U13" s="75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30" customHeight="1" spans="1:16384">
      <c r="A14" s="40"/>
      <c r="B14" s="33"/>
      <c r="C14" s="41"/>
      <c r="D14" s="35"/>
      <c r="E14" s="36"/>
      <c r="F14" s="36"/>
      <c r="G14" s="42"/>
      <c r="H14" s="39"/>
      <c r="I14" s="76"/>
      <c r="J14" s="80"/>
      <c r="K14" s="81"/>
      <c r="L14" s="81"/>
      <c r="M14" s="76"/>
      <c r="N14" s="77"/>
      <c r="O14" s="82"/>
      <c r="P14" s="83"/>
      <c r="Q14" s="110"/>
      <c r="R14" s="79"/>
      <c r="S14" s="79"/>
      <c r="T14" s="111"/>
      <c r="U14" s="75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31" customHeight="1" spans="1:16384">
      <c r="A15" s="40"/>
      <c r="B15" s="33"/>
      <c r="C15" s="43"/>
      <c r="D15" s="35"/>
      <c r="E15" s="37"/>
      <c r="F15" s="36"/>
      <c r="G15" s="42"/>
      <c r="H15" s="39"/>
      <c r="I15" s="76"/>
      <c r="J15" s="42"/>
      <c r="K15" s="40"/>
      <c r="L15" s="40"/>
      <c r="M15" s="76"/>
      <c r="N15" s="77"/>
      <c r="O15" s="78"/>
      <c r="P15" s="79"/>
      <c r="Q15" s="110"/>
      <c r="R15" s="79"/>
      <c r="S15" s="79"/>
      <c r="T15" s="111"/>
      <c r="U15" s="75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42" customHeight="1" spans="1:16384">
      <c r="A16" s="29"/>
      <c r="B16" s="22"/>
      <c r="C16" s="44"/>
      <c r="D16" s="24"/>
      <c r="E16" s="25"/>
      <c r="F16" s="25"/>
      <c r="G16" s="45"/>
      <c r="H16" s="28"/>
      <c r="I16" s="27"/>
      <c r="J16" s="45"/>
      <c r="K16" s="75"/>
      <c r="L16" s="75"/>
      <c r="M16" s="27"/>
      <c r="N16" s="73"/>
      <c r="O16" s="84"/>
      <c r="P16" s="85"/>
      <c r="Q16" s="109"/>
      <c r="R16" s="9"/>
      <c r="S16" s="9"/>
      <c r="T16" s="108"/>
      <c r="U16" s="75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customHeight="1" spans="1:16384">
      <c r="A17" s="29"/>
      <c r="B17" s="46"/>
      <c r="C17" s="44"/>
      <c r="D17" s="24"/>
      <c r="E17" s="25"/>
      <c r="F17" s="25"/>
      <c r="G17" s="45"/>
      <c r="H17" s="28"/>
      <c r="I17" s="27"/>
      <c r="J17" s="45"/>
      <c r="K17" s="29"/>
      <c r="L17" s="29"/>
      <c r="M17" s="27"/>
      <c r="N17" s="73"/>
      <c r="O17" s="74"/>
      <c r="P17" s="9"/>
      <c r="Q17" s="112"/>
      <c r="R17" s="9"/>
      <c r="S17" s="9"/>
      <c r="T17" s="108"/>
      <c r="U17" s="113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42" customHeight="1" spans="1:16384">
      <c r="A18" s="40"/>
      <c r="B18" s="47"/>
      <c r="C18" s="43"/>
      <c r="D18" s="48"/>
      <c r="E18" s="36"/>
      <c r="F18" s="36"/>
      <c r="G18" s="42"/>
      <c r="H18" s="39"/>
      <c r="I18" s="76"/>
      <c r="J18" s="42"/>
      <c r="K18" s="81"/>
      <c r="L18" s="81"/>
      <c r="M18" s="76"/>
      <c r="N18" s="77"/>
      <c r="O18" s="78"/>
      <c r="P18" s="79"/>
      <c r="Q18" s="110"/>
      <c r="R18" s="79"/>
      <c r="S18" s="79"/>
      <c r="T18" s="111"/>
      <c r="U18" s="113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29" customHeight="1" spans="1:16384">
      <c r="A19" s="40"/>
      <c r="B19" s="49"/>
      <c r="C19" s="43"/>
      <c r="D19" s="50"/>
      <c r="E19" s="36"/>
      <c r="F19" s="36"/>
      <c r="G19" s="38"/>
      <c r="H19" s="39"/>
      <c r="I19" s="76"/>
      <c r="J19" s="76"/>
      <c r="K19" s="40"/>
      <c r="L19" s="40"/>
      <c r="M19" s="76"/>
      <c r="N19" s="77"/>
      <c r="O19" s="76"/>
      <c r="P19" s="77"/>
      <c r="Q19" s="114"/>
      <c r="R19" s="79"/>
      <c r="S19" s="79"/>
      <c r="T19" s="115"/>
      <c r="U19" s="113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29" hidden="1" customHeight="1" spans="1:16384">
      <c r="A20" s="29"/>
      <c r="B20" s="51"/>
      <c r="C20" s="44"/>
      <c r="D20" s="52"/>
      <c r="E20" s="53"/>
      <c r="F20" s="54"/>
      <c r="G20" s="55"/>
      <c r="H20" s="56"/>
      <c r="I20" s="27"/>
      <c r="J20" s="27"/>
      <c r="K20" s="27"/>
      <c r="L20" s="27"/>
      <c r="M20" s="27"/>
      <c r="N20" s="73"/>
      <c r="O20" s="27"/>
      <c r="P20" s="73"/>
      <c r="Q20" s="112"/>
      <c r="R20" s="9"/>
      <c r="S20" s="9"/>
      <c r="T20" s="116"/>
      <c r="U20" s="113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29" hidden="1" customHeight="1" spans="1:16384">
      <c r="A21" s="29"/>
      <c r="B21" s="51"/>
      <c r="C21" s="44"/>
      <c r="D21" s="52"/>
      <c r="E21" s="25"/>
      <c r="F21" s="25"/>
      <c r="G21" s="55"/>
      <c r="H21" s="57"/>
      <c r="I21" s="27"/>
      <c r="J21" s="27"/>
      <c r="K21" s="53"/>
      <c r="L21" s="53"/>
      <c r="M21" s="27"/>
      <c r="N21" s="73"/>
      <c r="O21" s="27"/>
      <c r="P21" s="73"/>
      <c r="Q21" s="112"/>
      <c r="R21" s="9"/>
      <c r="S21" s="9"/>
      <c r="T21" s="116"/>
      <c r="U21" s="113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29"/>
      <c r="B22" s="51"/>
      <c r="C22" s="58"/>
      <c r="D22" s="52"/>
      <c r="E22" s="53"/>
      <c r="F22" s="54"/>
      <c r="G22" s="55"/>
      <c r="H22" s="56"/>
      <c r="I22" s="27"/>
      <c r="J22" s="27"/>
      <c r="K22" s="27"/>
      <c r="L22" s="27"/>
      <c r="M22" s="27"/>
      <c r="N22" s="73"/>
      <c r="O22" s="27"/>
      <c r="P22" s="73"/>
      <c r="Q22" s="117"/>
      <c r="R22" s="9"/>
      <c r="S22" s="9"/>
      <c r="T22" s="116"/>
      <c r="U22" s="118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29"/>
      <c r="B23" s="51"/>
      <c r="C23" s="44"/>
      <c r="D23" s="52"/>
      <c r="E23" s="25"/>
      <c r="F23" s="25"/>
      <c r="G23" s="55"/>
      <c r="H23" s="57"/>
      <c r="I23" s="27"/>
      <c r="J23" s="27"/>
      <c r="K23" s="27"/>
      <c r="L23" s="27"/>
      <c r="M23" s="27"/>
      <c r="N23" s="73"/>
      <c r="O23" s="27"/>
      <c r="P23" s="73"/>
      <c r="Q23" s="117"/>
      <c r="R23" s="9"/>
      <c r="S23" s="9"/>
      <c r="T23" s="116"/>
      <c r="U23" s="118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29"/>
      <c r="B24" s="51"/>
      <c r="C24" s="44"/>
      <c r="D24" s="52"/>
      <c r="E24" s="25"/>
      <c r="F24" s="25"/>
      <c r="G24" s="55"/>
      <c r="H24" s="57"/>
      <c r="I24" s="27"/>
      <c r="J24" s="27"/>
      <c r="K24" s="27"/>
      <c r="L24" s="27"/>
      <c r="M24" s="27"/>
      <c r="N24" s="73"/>
      <c r="O24" s="27"/>
      <c r="P24" s="73"/>
      <c r="Q24" s="117"/>
      <c r="R24" s="9"/>
      <c r="S24" s="9"/>
      <c r="T24" s="116"/>
      <c r="U24" s="118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1" hidden="1" customHeight="1" spans="1:16384">
      <c r="A25" s="40"/>
      <c r="B25" s="59"/>
      <c r="C25" s="43"/>
      <c r="D25" s="50"/>
      <c r="E25" s="36"/>
      <c r="F25" s="36"/>
      <c r="G25" s="60"/>
      <c r="H25" s="61"/>
      <c r="I25" s="76"/>
      <c r="J25" s="76"/>
      <c r="K25" s="76"/>
      <c r="L25" s="76"/>
      <c r="M25" s="76"/>
      <c r="N25" s="77"/>
      <c r="O25" s="76"/>
      <c r="P25" s="77"/>
      <c r="Q25" s="119"/>
      <c r="R25" s="79"/>
      <c r="S25" s="79"/>
      <c r="T25" s="115"/>
      <c r="U25" s="118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1" hidden="1" customHeight="1" spans="1:16384">
      <c r="A26" s="40"/>
      <c r="B26" s="59"/>
      <c r="C26" s="43"/>
      <c r="D26" s="50"/>
      <c r="E26" s="36"/>
      <c r="F26" s="36"/>
      <c r="G26" s="60"/>
      <c r="H26" s="61"/>
      <c r="I26" s="76"/>
      <c r="J26" s="76"/>
      <c r="K26" s="76"/>
      <c r="L26" s="76"/>
      <c r="M26" s="76"/>
      <c r="N26" s="77"/>
      <c r="O26" s="76"/>
      <c r="P26" s="77"/>
      <c r="Q26" s="119"/>
      <c r="R26" s="79"/>
      <c r="S26" s="79"/>
      <c r="T26" s="115"/>
      <c r="U26" s="118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1" hidden="1" customHeight="1" spans="1:16384">
      <c r="A27" s="40"/>
      <c r="B27" s="59"/>
      <c r="C27" s="43"/>
      <c r="D27" s="50"/>
      <c r="E27" s="36"/>
      <c r="F27" s="36"/>
      <c r="G27" s="60"/>
      <c r="H27" s="61"/>
      <c r="I27" s="76"/>
      <c r="J27" s="76"/>
      <c r="K27" s="76"/>
      <c r="L27" s="76"/>
      <c r="M27" s="76"/>
      <c r="N27" s="77"/>
      <c r="O27" s="76"/>
      <c r="P27" s="77"/>
      <c r="Q27" s="119"/>
      <c r="R27" s="79"/>
      <c r="S27" s="79"/>
      <c r="T27" s="115"/>
      <c r="U27" s="118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ht="30" customHeight="1" spans="1:16384">
      <c r="A28" s="6" t="s">
        <v>62</v>
      </c>
      <c r="B28" s="6"/>
      <c r="C28" s="62">
        <f>SUM(C8:C19)</f>
        <v>394998.89</v>
      </c>
      <c r="D28" s="63">
        <f>SUM(D8:D27)</f>
        <v>19047.15</v>
      </c>
      <c r="E28" s="64"/>
      <c r="F28" s="64"/>
      <c r="G28" s="64"/>
      <c r="H28" s="62" t="s">
        <v>63</v>
      </c>
      <c r="I28" s="74">
        <f>SUM(I8:I19)</f>
        <v>8777.75</v>
      </c>
      <c r="J28" s="64"/>
      <c r="K28" s="74">
        <f>SUM(K8:K19)</f>
        <v>29798.29</v>
      </c>
      <c r="L28" s="74"/>
      <c r="M28" s="74">
        <f>SUM(M8:M19)</f>
        <v>250</v>
      </c>
      <c r="N28" s="62" t="s">
        <v>63</v>
      </c>
      <c r="O28" s="74">
        <f>SUM(O8:O19)</f>
        <v>0</v>
      </c>
      <c r="P28" s="62" t="s">
        <v>63</v>
      </c>
      <c r="Q28" s="62" t="s">
        <v>63</v>
      </c>
      <c r="R28" s="62"/>
      <c r="S28" s="62"/>
      <c r="T28" s="74">
        <f>SUM(T8:T27)</f>
        <v>375220</v>
      </c>
      <c r="U28" s="120">
        <f>D28+C28-T28-I28-K28-M28-O28</f>
        <v>3.63797880709171e-11</v>
      </c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ht="30" customHeight="1" spans="1:16384">
      <c r="A29" s="21" t="s">
        <v>64</v>
      </c>
      <c r="B29" s="21"/>
      <c r="C29" s="21" t="s">
        <v>65</v>
      </c>
      <c r="D29" s="21"/>
      <c r="E29" s="21"/>
      <c r="F29" s="65">
        <f>O29</f>
        <v>356172.85</v>
      </c>
      <c r="G29" s="66"/>
      <c r="H29" s="67" t="s">
        <v>66</v>
      </c>
      <c r="I29" s="86"/>
      <c r="J29" s="86"/>
      <c r="K29" s="86"/>
      <c r="L29" s="86"/>
      <c r="M29" s="87"/>
      <c r="N29" s="21" t="s">
        <v>67</v>
      </c>
      <c r="O29" s="88">
        <f>T11+T12-D12</f>
        <v>356172.85</v>
      </c>
      <c r="P29" s="89"/>
      <c r="Q29" s="89"/>
      <c r="R29" s="89"/>
      <c r="S29" s="89"/>
      <c r="T29" s="89"/>
      <c r="U29" s="121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ht="30" customHeight="1" spans="1:16384">
      <c r="A30" s="21"/>
      <c r="B30" s="21"/>
      <c r="C30" s="21" t="s">
        <v>68</v>
      </c>
      <c r="D30" s="21"/>
      <c r="E30" s="21"/>
      <c r="F30" s="65">
        <v>0</v>
      </c>
      <c r="G30" s="66"/>
      <c r="H30" s="68"/>
      <c r="I30" s="90"/>
      <c r="J30" s="90"/>
      <c r="K30" s="90"/>
      <c r="L30" s="90"/>
      <c r="M30" s="91"/>
      <c r="N30" s="21" t="s">
        <v>69</v>
      </c>
      <c r="O30" s="92">
        <f>O29</f>
        <v>356172.85</v>
      </c>
      <c r="P30" s="93"/>
      <c r="Q30" s="93"/>
      <c r="R30" s="93"/>
      <c r="S30" s="93"/>
      <c r="T30" s="93"/>
      <c r="U30" s="122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2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2"/>
      <c r="E34" s="3"/>
      <c r="F34" s="3"/>
      <c r="G34" s="3"/>
      <c r="I34" s="3"/>
      <c r="J34" s="3"/>
      <c r="M34" s="3"/>
      <c r="T34" s="3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2:16384">
      <c r="B35" s="2"/>
      <c r="E35" s="3"/>
      <c r="F35" s="3"/>
      <c r="G35" s="3"/>
      <c r="I35" s="3"/>
      <c r="J35" s="3">
        <f>C4-C28</f>
        <v>43888.76</v>
      </c>
      <c r="M35" s="3"/>
      <c r="T35" s="3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2:16384">
      <c r="B36" s="69"/>
      <c r="E36" s="3"/>
      <c r="F36" s="3"/>
      <c r="G36" s="3"/>
      <c r="I36" s="3"/>
      <c r="J36" s="3"/>
      <c r="M36" s="3"/>
      <c r="T36" s="3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8:B28"/>
    <mergeCell ref="C29:E29"/>
    <mergeCell ref="F29:G29"/>
    <mergeCell ref="O29:U29"/>
    <mergeCell ref="C30:E30"/>
    <mergeCell ref="F30:G30"/>
    <mergeCell ref="O30:U30"/>
    <mergeCell ref="A5:A7"/>
    <mergeCell ref="T5:T7"/>
    <mergeCell ref="U5:U7"/>
    <mergeCell ref="A29:B30"/>
    <mergeCell ref="H29:M3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abSelected="1" topLeftCell="A8" workbookViewId="0">
      <selection activeCell="O29" sqref="O29:U29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8.7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70"/>
      <c r="J2" s="7"/>
      <c r="K2" s="7"/>
      <c r="L2" s="7"/>
      <c r="M2" s="7"/>
      <c r="N2" s="7"/>
      <c r="O2" s="71" t="s">
        <v>4</v>
      </c>
      <c r="P2" s="71"/>
      <c r="Q2" s="94">
        <v>10782</v>
      </c>
      <c r="R2" s="72" t="s">
        <v>5</v>
      </c>
      <c r="S2" s="72"/>
      <c r="T2" s="95">
        <v>2018104</v>
      </c>
      <c r="U2" s="96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586544.79</v>
      </c>
      <c r="D3" s="9"/>
      <c r="E3" s="9"/>
      <c r="F3" s="9" t="s">
        <v>7</v>
      </c>
      <c r="G3" s="10">
        <v>43447</v>
      </c>
      <c r="H3" s="6" t="s">
        <v>8</v>
      </c>
      <c r="I3" s="6"/>
      <c r="J3" s="29" t="s">
        <v>9</v>
      </c>
      <c r="K3" s="29"/>
      <c r="L3" s="29"/>
      <c r="M3" s="29"/>
      <c r="N3" s="29"/>
      <c r="O3" s="6" t="s">
        <v>10</v>
      </c>
      <c r="P3" s="6"/>
      <c r="Q3" s="29" t="s">
        <v>11</v>
      </c>
      <c r="R3" s="97" t="s">
        <v>12</v>
      </c>
      <c r="S3" s="98"/>
      <c r="T3" s="99" t="s">
        <v>13</v>
      </c>
      <c r="U3" s="99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14</v>
      </c>
      <c r="B4" s="6"/>
      <c r="C4" s="9">
        <v>438887.65</v>
      </c>
      <c r="D4" s="9"/>
      <c r="E4" s="9"/>
      <c r="F4" s="9" t="s">
        <v>15</v>
      </c>
      <c r="G4" s="11"/>
      <c r="H4" s="6" t="s">
        <v>16</v>
      </c>
      <c r="I4" s="6"/>
      <c r="J4" s="29" t="s">
        <v>17</v>
      </c>
      <c r="K4" s="29"/>
      <c r="L4" s="29"/>
      <c r="M4" s="29"/>
      <c r="N4" s="29"/>
      <c r="O4" s="6" t="s">
        <v>18</v>
      </c>
      <c r="P4" s="6"/>
      <c r="Q4" s="73" t="s">
        <v>19</v>
      </c>
      <c r="R4" s="9" t="s">
        <v>20</v>
      </c>
      <c r="S4" s="73" t="s">
        <v>21</v>
      </c>
      <c r="T4" s="100" t="s">
        <v>22</v>
      </c>
      <c r="U4" s="101" t="s">
        <v>21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2" t="s">
        <v>26</v>
      </c>
      <c r="L5" s="13"/>
      <c r="M5" s="12" t="s">
        <v>27</v>
      </c>
      <c r="N5" s="14"/>
      <c r="O5" s="12" t="s">
        <v>28</v>
      </c>
      <c r="P5" s="14"/>
      <c r="Q5" s="102" t="s">
        <v>29</v>
      </c>
      <c r="R5" s="103"/>
      <c r="S5" s="103"/>
      <c r="T5" s="100" t="s">
        <v>30</v>
      </c>
      <c r="U5" s="104" t="s">
        <v>31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16" t="s">
        <v>34</v>
      </c>
      <c r="L6" s="17"/>
      <c r="M6" s="16" t="s">
        <v>35</v>
      </c>
      <c r="N6" s="18"/>
      <c r="O6" s="16" t="s">
        <v>36</v>
      </c>
      <c r="P6" s="18"/>
      <c r="Q6" s="105" t="s">
        <v>37</v>
      </c>
      <c r="R6" s="106"/>
      <c r="S6" s="106"/>
      <c r="T6" s="100"/>
      <c r="U6" s="10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72" t="s">
        <v>45</v>
      </c>
      <c r="L7" s="72" t="s">
        <v>46</v>
      </c>
      <c r="M7" s="9" t="s">
        <v>45</v>
      </c>
      <c r="N7" s="6" t="s">
        <v>46</v>
      </c>
      <c r="O7" s="6" t="s">
        <v>45</v>
      </c>
      <c r="P7" s="6" t="s">
        <v>46</v>
      </c>
      <c r="Q7" s="9" t="s">
        <v>47</v>
      </c>
      <c r="R7" s="9" t="s">
        <v>48</v>
      </c>
      <c r="S7" s="9" t="s">
        <v>49</v>
      </c>
      <c r="T7" s="100"/>
      <c r="U7" s="10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27" customHeight="1" spans="1:16384">
      <c r="A8" s="20">
        <v>1</v>
      </c>
      <c r="B8" s="19"/>
      <c r="C8" s="18"/>
      <c r="D8" s="6">
        <v>29780</v>
      </c>
      <c r="E8" s="9" t="s">
        <v>50</v>
      </c>
      <c r="F8" s="9"/>
      <c r="G8" s="19"/>
      <c r="H8" s="6"/>
      <c r="I8" s="9"/>
      <c r="J8" s="9"/>
      <c r="K8" s="72"/>
      <c r="L8" s="72"/>
      <c r="M8" s="9"/>
      <c r="N8" s="6"/>
      <c r="O8" s="6"/>
      <c r="P8" s="6"/>
      <c r="Q8" s="107" t="s">
        <v>51</v>
      </c>
      <c r="R8" s="9"/>
      <c r="S8" s="9"/>
      <c r="T8" s="108">
        <v>29780</v>
      </c>
      <c r="U8" s="10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27" customHeight="1" spans="1:16384">
      <c r="A9" s="21"/>
      <c r="B9" s="19"/>
      <c r="C9" s="18"/>
      <c r="D9" s="6">
        <v>39580</v>
      </c>
      <c r="E9" s="9" t="s">
        <v>50</v>
      </c>
      <c r="F9" s="9"/>
      <c r="G9" s="19"/>
      <c r="H9" s="6"/>
      <c r="I9" s="9"/>
      <c r="J9" s="9"/>
      <c r="K9" s="72"/>
      <c r="L9" s="72"/>
      <c r="M9" s="9"/>
      <c r="N9" s="6"/>
      <c r="O9" s="6"/>
      <c r="P9" s="6"/>
      <c r="Q9" s="107" t="s">
        <v>52</v>
      </c>
      <c r="R9" s="9"/>
      <c r="S9" s="9"/>
      <c r="T9" s="108">
        <v>39580</v>
      </c>
      <c r="U9" s="10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25" customHeight="1" spans="1:16384">
      <c r="A10" s="21"/>
      <c r="B10" s="19"/>
      <c r="C10" s="18"/>
      <c r="D10" s="6">
        <v>55860</v>
      </c>
      <c r="E10" s="9" t="s">
        <v>50</v>
      </c>
      <c r="F10" s="9"/>
      <c r="G10" s="19"/>
      <c r="H10" s="6"/>
      <c r="I10" s="9"/>
      <c r="J10" s="9"/>
      <c r="K10" s="72"/>
      <c r="L10" s="72"/>
      <c r="M10" s="9"/>
      <c r="N10" s="6"/>
      <c r="O10" s="6"/>
      <c r="P10" s="6"/>
      <c r="Q10" s="107" t="s">
        <v>53</v>
      </c>
      <c r="R10" s="9"/>
      <c r="S10" s="9"/>
      <c r="T10" s="108">
        <v>55860</v>
      </c>
      <c r="U10" s="10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47" customHeight="1" spans="1:16384">
      <c r="A11" s="20">
        <v>2</v>
      </c>
      <c r="B11" s="22">
        <v>44194</v>
      </c>
      <c r="C11" s="23">
        <v>394998.89</v>
      </c>
      <c r="D11" s="24"/>
      <c r="E11" s="25" t="s">
        <v>54</v>
      </c>
      <c r="F11" s="26" t="s">
        <v>55</v>
      </c>
      <c r="G11" s="27"/>
      <c r="H11" s="28">
        <v>0.02</v>
      </c>
      <c r="I11" s="27">
        <v>8777.75</v>
      </c>
      <c r="J11" s="53" t="s">
        <v>56</v>
      </c>
      <c r="K11" s="29">
        <v>29798.29</v>
      </c>
      <c r="L11" s="29"/>
      <c r="M11" s="27">
        <v>250</v>
      </c>
      <c r="N11" s="73" t="s">
        <v>57</v>
      </c>
      <c r="O11" s="74"/>
      <c r="P11" s="9"/>
      <c r="Q11" s="109" t="s">
        <v>58</v>
      </c>
      <c r="R11" s="9">
        <v>80000</v>
      </c>
      <c r="S11" s="9"/>
      <c r="T11" s="108">
        <v>80000</v>
      </c>
      <c r="U11" s="81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49" customHeight="1" spans="1:16384">
      <c r="A12" s="29"/>
      <c r="B12" s="22"/>
      <c r="C12" s="30"/>
      <c r="D12" s="24">
        <v>-106172.85</v>
      </c>
      <c r="E12" s="26" t="s">
        <v>59</v>
      </c>
      <c r="F12" s="26" t="s">
        <v>60</v>
      </c>
      <c r="G12" s="31"/>
      <c r="H12" s="28"/>
      <c r="I12" s="27"/>
      <c r="J12" s="53"/>
      <c r="K12" s="75"/>
      <c r="L12" s="75"/>
      <c r="M12" s="27"/>
      <c r="N12" s="73"/>
      <c r="O12" s="74"/>
      <c r="P12" s="9"/>
      <c r="Q12" s="109" t="s">
        <v>61</v>
      </c>
      <c r="R12" s="9">
        <v>170000</v>
      </c>
      <c r="S12" s="9"/>
      <c r="T12" s="108">
        <v>170000</v>
      </c>
      <c r="U12" s="75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6" customHeight="1" spans="1:16384">
      <c r="A13" s="32">
        <v>3</v>
      </c>
      <c r="B13" s="33">
        <v>44942</v>
      </c>
      <c r="C13" s="34">
        <v>21944.38</v>
      </c>
      <c r="D13" s="35"/>
      <c r="E13" s="36" t="s">
        <v>54</v>
      </c>
      <c r="F13" s="37" t="s">
        <v>55</v>
      </c>
      <c r="G13" s="38"/>
      <c r="H13" s="39"/>
      <c r="I13" s="76">
        <v>0</v>
      </c>
      <c r="J13" s="42"/>
      <c r="K13" s="40">
        <v>0</v>
      </c>
      <c r="L13" s="40"/>
      <c r="M13" s="76">
        <v>50</v>
      </c>
      <c r="N13" s="77" t="s">
        <v>57</v>
      </c>
      <c r="O13" s="78"/>
      <c r="P13" s="79"/>
      <c r="Q13" s="110" t="s">
        <v>70</v>
      </c>
      <c r="R13" s="79"/>
      <c r="S13" s="79"/>
      <c r="T13" s="111">
        <v>21894.38</v>
      </c>
      <c r="U13" s="75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30" customHeight="1" spans="1:16384">
      <c r="A14" s="40"/>
      <c r="B14" s="33"/>
      <c r="C14" s="41"/>
      <c r="D14" s="35"/>
      <c r="E14" s="36"/>
      <c r="F14" s="36"/>
      <c r="G14" s="42"/>
      <c r="H14" s="39"/>
      <c r="I14" s="76"/>
      <c r="J14" s="80"/>
      <c r="K14" s="81"/>
      <c r="L14" s="81"/>
      <c r="M14" s="76"/>
      <c r="N14" s="77"/>
      <c r="O14" s="82"/>
      <c r="P14" s="83"/>
      <c r="Q14" s="110"/>
      <c r="R14" s="79"/>
      <c r="S14" s="79"/>
      <c r="T14" s="111"/>
      <c r="U14" s="75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31" customHeight="1" spans="1:16384">
      <c r="A15" s="40"/>
      <c r="B15" s="33"/>
      <c r="C15" s="43"/>
      <c r="D15" s="35"/>
      <c r="E15" s="37"/>
      <c r="F15" s="36"/>
      <c r="G15" s="42"/>
      <c r="H15" s="39"/>
      <c r="I15" s="76"/>
      <c r="J15" s="42"/>
      <c r="K15" s="40"/>
      <c r="L15" s="40"/>
      <c r="M15" s="76"/>
      <c r="N15" s="77"/>
      <c r="O15" s="78"/>
      <c r="P15" s="79"/>
      <c r="Q15" s="110"/>
      <c r="R15" s="79"/>
      <c r="S15" s="79"/>
      <c r="T15" s="111"/>
      <c r="U15" s="75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42" customHeight="1" spans="1:16384">
      <c r="A16" s="29"/>
      <c r="B16" s="22"/>
      <c r="C16" s="44"/>
      <c r="D16" s="24"/>
      <c r="E16" s="25"/>
      <c r="F16" s="25"/>
      <c r="G16" s="45"/>
      <c r="H16" s="28"/>
      <c r="I16" s="27"/>
      <c r="J16" s="45"/>
      <c r="K16" s="75"/>
      <c r="L16" s="75"/>
      <c r="M16" s="27"/>
      <c r="N16" s="73"/>
      <c r="O16" s="84"/>
      <c r="P16" s="85"/>
      <c r="Q16" s="109"/>
      <c r="R16" s="9"/>
      <c r="S16" s="9"/>
      <c r="T16" s="108"/>
      <c r="U16" s="75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customHeight="1" spans="1:16384">
      <c r="A17" s="29"/>
      <c r="B17" s="46"/>
      <c r="C17" s="44"/>
      <c r="D17" s="24"/>
      <c r="E17" s="25"/>
      <c r="F17" s="25"/>
      <c r="G17" s="45"/>
      <c r="H17" s="28"/>
      <c r="I17" s="27"/>
      <c r="J17" s="45"/>
      <c r="K17" s="29"/>
      <c r="L17" s="29"/>
      <c r="M17" s="27"/>
      <c r="N17" s="73"/>
      <c r="O17" s="74"/>
      <c r="P17" s="9"/>
      <c r="Q17" s="112"/>
      <c r="R17" s="9"/>
      <c r="S17" s="9"/>
      <c r="T17" s="108"/>
      <c r="U17" s="113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42" customHeight="1" spans="1:16384">
      <c r="A18" s="40"/>
      <c r="B18" s="47"/>
      <c r="C18" s="43"/>
      <c r="D18" s="48"/>
      <c r="E18" s="36"/>
      <c r="F18" s="36"/>
      <c r="G18" s="42"/>
      <c r="H18" s="39"/>
      <c r="I18" s="76"/>
      <c r="J18" s="42"/>
      <c r="K18" s="81"/>
      <c r="L18" s="81"/>
      <c r="M18" s="76"/>
      <c r="N18" s="77"/>
      <c r="O18" s="78"/>
      <c r="P18" s="79"/>
      <c r="Q18" s="110"/>
      <c r="R18" s="79"/>
      <c r="S18" s="79"/>
      <c r="T18" s="111"/>
      <c r="U18" s="113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29" customHeight="1" spans="1:16384">
      <c r="A19" s="40"/>
      <c r="B19" s="49"/>
      <c r="C19" s="43"/>
      <c r="D19" s="50"/>
      <c r="E19" s="36"/>
      <c r="F19" s="36"/>
      <c r="G19" s="38"/>
      <c r="H19" s="39"/>
      <c r="I19" s="76"/>
      <c r="J19" s="76"/>
      <c r="K19" s="40"/>
      <c r="L19" s="40"/>
      <c r="M19" s="76"/>
      <c r="N19" s="77"/>
      <c r="O19" s="76"/>
      <c r="P19" s="77"/>
      <c r="Q19" s="114"/>
      <c r="R19" s="79"/>
      <c r="S19" s="79"/>
      <c r="T19" s="115"/>
      <c r="U19" s="113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29" hidden="1" customHeight="1" spans="1:16384">
      <c r="A20" s="29"/>
      <c r="B20" s="51"/>
      <c r="C20" s="44"/>
      <c r="D20" s="52"/>
      <c r="E20" s="53"/>
      <c r="F20" s="54"/>
      <c r="G20" s="55"/>
      <c r="H20" s="56"/>
      <c r="I20" s="27"/>
      <c r="J20" s="27"/>
      <c r="K20" s="27"/>
      <c r="L20" s="27"/>
      <c r="M20" s="27"/>
      <c r="N20" s="73"/>
      <c r="O20" s="27"/>
      <c r="P20" s="73"/>
      <c r="Q20" s="112"/>
      <c r="R20" s="9"/>
      <c r="S20" s="9"/>
      <c r="T20" s="116"/>
      <c r="U20" s="113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29" hidden="1" customHeight="1" spans="1:16384">
      <c r="A21" s="29"/>
      <c r="B21" s="51"/>
      <c r="C21" s="44"/>
      <c r="D21" s="52"/>
      <c r="E21" s="25"/>
      <c r="F21" s="25"/>
      <c r="G21" s="55"/>
      <c r="H21" s="57"/>
      <c r="I21" s="27"/>
      <c r="J21" s="27"/>
      <c r="K21" s="53"/>
      <c r="L21" s="53"/>
      <c r="M21" s="27"/>
      <c r="N21" s="73"/>
      <c r="O21" s="27"/>
      <c r="P21" s="73"/>
      <c r="Q21" s="112"/>
      <c r="R21" s="9"/>
      <c r="S21" s="9"/>
      <c r="T21" s="116"/>
      <c r="U21" s="113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29"/>
      <c r="B22" s="51"/>
      <c r="C22" s="58"/>
      <c r="D22" s="52"/>
      <c r="E22" s="53"/>
      <c r="F22" s="54"/>
      <c r="G22" s="55"/>
      <c r="H22" s="56"/>
      <c r="I22" s="27"/>
      <c r="J22" s="27"/>
      <c r="K22" s="27"/>
      <c r="L22" s="27"/>
      <c r="M22" s="27"/>
      <c r="N22" s="73"/>
      <c r="O22" s="27"/>
      <c r="P22" s="73"/>
      <c r="Q22" s="117"/>
      <c r="R22" s="9"/>
      <c r="S22" s="9"/>
      <c r="T22" s="116"/>
      <c r="U22" s="118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29"/>
      <c r="B23" s="51"/>
      <c r="C23" s="44"/>
      <c r="D23" s="52"/>
      <c r="E23" s="25"/>
      <c r="F23" s="25"/>
      <c r="G23" s="55"/>
      <c r="H23" s="57"/>
      <c r="I23" s="27"/>
      <c r="J23" s="27"/>
      <c r="K23" s="27"/>
      <c r="L23" s="27"/>
      <c r="M23" s="27"/>
      <c r="N23" s="73"/>
      <c r="O23" s="27"/>
      <c r="P23" s="73"/>
      <c r="Q23" s="117"/>
      <c r="R23" s="9"/>
      <c r="S23" s="9"/>
      <c r="T23" s="116"/>
      <c r="U23" s="118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29"/>
      <c r="B24" s="51"/>
      <c r="C24" s="44"/>
      <c r="D24" s="52"/>
      <c r="E24" s="25"/>
      <c r="F24" s="25"/>
      <c r="G24" s="55"/>
      <c r="H24" s="57"/>
      <c r="I24" s="27"/>
      <c r="J24" s="27"/>
      <c r="K24" s="27"/>
      <c r="L24" s="27"/>
      <c r="M24" s="27"/>
      <c r="N24" s="73"/>
      <c r="O24" s="27"/>
      <c r="P24" s="73"/>
      <c r="Q24" s="117"/>
      <c r="R24" s="9"/>
      <c r="S24" s="9"/>
      <c r="T24" s="116"/>
      <c r="U24" s="118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1" hidden="1" customHeight="1" spans="1:16384">
      <c r="A25" s="40"/>
      <c r="B25" s="59"/>
      <c r="C25" s="43"/>
      <c r="D25" s="50"/>
      <c r="E25" s="36"/>
      <c r="F25" s="36"/>
      <c r="G25" s="60"/>
      <c r="H25" s="61"/>
      <c r="I25" s="76"/>
      <c r="J25" s="76"/>
      <c r="K25" s="76"/>
      <c r="L25" s="76"/>
      <c r="M25" s="76"/>
      <c r="N25" s="77"/>
      <c r="O25" s="76"/>
      <c r="P25" s="77"/>
      <c r="Q25" s="119"/>
      <c r="R25" s="79"/>
      <c r="S25" s="79"/>
      <c r="T25" s="115"/>
      <c r="U25" s="118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1" hidden="1" customHeight="1" spans="1:16384">
      <c r="A26" s="40"/>
      <c r="B26" s="59"/>
      <c r="C26" s="43"/>
      <c r="D26" s="50"/>
      <c r="E26" s="36"/>
      <c r="F26" s="36"/>
      <c r="G26" s="60"/>
      <c r="H26" s="61"/>
      <c r="I26" s="76"/>
      <c r="J26" s="76"/>
      <c r="K26" s="76"/>
      <c r="L26" s="76"/>
      <c r="M26" s="76"/>
      <c r="N26" s="77"/>
      <c r="O26" s="76"/>
      <c r="P26" s="77"/>
      <c r="Q26" s="119"/>
      <c r="R26" s="79"/>
      <c r="S26" s="79"/>
      <c r="T26" s="115"/>
      <c r="U26" s="118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1" hidden="1" customHeight="1" spans="1:16384">
      <c r="A27" s="40"/>
      <c r="B27" s="59"/>
      <c r="C27" s="43"/>
      <c r="D27" s="50"/>
      <c r="E27" s="36"/>
      <c r="F27" s="36"/>
      <c r="G27" s="60"/>
      <c r="H27" s="61"/>
      <c r="I27" s="76"/>
      <c r="J27" s="76"/>
      <c r="K27" s="76"/>
      <c r="L27" s="76"/>
      <c r="M27" s="76"/>
      <c r="N27" s="77"/>
      <c r="O27" s="76"/>
      <c r="P27" s="77"/>
      <c r="Q27" s="119"/>
      <c r="R27" s="79"/>
      <c r="S27" s="79"/>
      <c r="T27" s="115"/>
      <c r="U27" s="118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ht="30" customHeight="1" spans="1:16384">
      <c r="A28" s="6" t="s">
        <v>62</v>
      </c>
      <c r="B28" s="6"/>
      <c r="C28" s="62">
        <f>SUM(C8:C19)</f>
        <v>416943.27</v>
      </c>
      <c r="D28" s="63">
        <f>SUM(D8:D27)</f>
        <v>19047.15</v>
      </c>
      <c r="E28" s="64"/>
      <c r="F28" s="64"/>
      <c r="G28" s="64"/>
      <c r="H28" s="62" t="s">
        <v>63</v>
      </c>
      <c r="I28" s="74">
        <f t="shared" ref="I28:M28" si="0">SUM(I8:I19)</f>
        <v>8777.75</v>
      </c>
      <c r="J28" s="64"/>
      <c r="K28" s="74">
        <f t="shared" si="0"/>
        <v>29798.29</v>
      </c>
      <c r="L28" s="74"/>
      <c r="M28" s="74">
        <f t="shared" si="0"/>
        <v>300</v>
      </c>
      <c r="N28" s="62" t="s">
        <v>63</v>
      </c>
      <c r="O28" s="74">
        <f>SUM(O8:O19)</f>
        <v>0</v>
      </c>
      <c r="P28" s="62" t="s">
        <v>63</v>
      </c>
      <c r="Q28" s="62" t="s">
        <v>63</v>
      </c>
      <c r="R28" s="62"/>
      <c r="S28" s="62"/>
      <c r="T28" s="74">
        <f>SUM(T8:T27)</f>
        <v>397114.38</v>
      </c>
      <c r="U28" s="120">
        <f>D28+C28-T28-I28-K28-M28-O28</f>
        <v>3.63797880709171e-11</v>
      </c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ht="30" customHeight="1" spans="1:16384">
      <c r="A29" s="21" t="s">
        <v>64</v>
      </c>
      <c r="B29" s="21"/>
      <c r="C29" s="21" t="s">
        <v>65</v>
      </c>
      <c r="D29" s="21"/>
      <c r="E29" s="21"/>
      <c r="F29" s="65">
        <f>O29</f>
        <v>21894.38</v>
      </c>
      <c r="G29" s="66"/>
      <c r="H29" s="67" t="s">
        <v>66</v>
      </c>
      <c r="I29" s="86"/>
      <c r="J29" s="86"/>
      <c r="K29" s="86"/>
      <c r="L29" s="86"/>
      <c r="M29" s="87"/>
      <c r="N29" s="21" t="s">
        <v>67</v>
      </c>
      <c r="O29" s="88">
        <v>21894.38</v>
      </c>
      <c r="P29" s="89"/>
      <c r="Q29" s="89"/>
      <c r="R29" s="89"/>
      <c r="S29" s="89"/>
      <c r="T29" s="89"/>
      <c r="U29" s="121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ht="30" customHeight="1" spans="1:16384">
      <c r="A30" s="21"/>
      <c r="B30" s="21"/>
      <c r="C30" s="21" t="s">
        <v>68</v>
      </c>
      <c r="D30" s="21"/>
      <c r="E30" s="21"/>
      <c r="F30" s="65">
        <v>0</v>
      </c>
      <c r="G30" s="66"/>
      <c r="H30" s="68"/>
      <c r="I30" s="90"/>
      <c r="J30" s="90"/>
      <c r="K30" s="90"/>
      <c r="L30" s="90"/>
      <c r="M30" s="91"/>
      <c r="N30" s="21" t="s">
        <v>69</v>
      </c>
      <c r="O30" s="92">
        <f>O29</f>
        <v>21894.38</v>
      </c>
      <c r="P30" s="93"/>
      <c r="Q30" s="93"/>
      <c r="R30" s="93"/>
      <c r="S30" s="93"/>
      <c r="T30" s="93"/>
      <c r="U30" s="122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2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2"/>
      <c r="E34" s="3"/>
      <c r="F34" s="3"/>
      <c r="G34" s="3"/>
      <c r="I34" s="3"/>
      <c r="J34" s="3">
        <f>C4-C28</f>
        <v>21944.38</v>
      </c>
      <c r="M34" s="3"/>
      <c r="T34" s="3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2:16384">
      <c r="B35" s="2"/>
      <c r="E35" s="3"/>
      <c r="F35" s="3"/>
      <c r="G35" s="3"/>
      <c r="I35" s="3"/>
      <c r="J35" s="3"/>
      <c r="M35" s="3"/>
      <c r="T35" s="3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2:16384">
      <c r="B36" s="69"/>
      <c r="E36" s="3"/>
      <c r="F36" s="3"/>
      <c r="G36" s="3"/>
      <c r="I36" s="3"/>
      <c r="J36" s="3"/>
      <c r="M36" s="3"/>
      <c r="T36" s="3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8:B28"/>
    <mergeCell ref="C29:E29"/>
    <mergeCell ref="F29:G29"/>
    <mergeCell ref="O29:U29"/>
    <mergeCell ref="C30:E30"/>
    <mergeCell ref="F30:G30"/>
    <mergeCell ref="O30:U30"/>
    <mergeCell ref="A5:A7"/>
    <mergeCell ref="T5:T7"/>
    <mergeCell ref="U5:U7"/>
    <mergeCell ref="A29:B30"/>
    <mergeCell ref="H29:M3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1-1</vt:lpstr>
      <vt:lpstr>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2023-01-19T01:49:03Z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DDDDE4B344F3406992D0B9079F1AC2B1</vt:lpwstr>
  </property>
</Properties>
</file>