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4"/>
  </bookViews>
  <sheets>
    <sheet name="第1次" sheetId="1" r:id="rId1"/>
    <sheet name="第2次" sheetId="2" r:id="rId2"/>
    <sheet name="第三次" sheetId="3" r:id="rId3"/>
    <sheet name="3-2" sheetId="4" r:id="rId4"/>
    <sheet name="3-3" sheetId="5" r:id="rId5"/>
  </sheets>
  <calcPr calcId="144525"/>
</workbook>
</file>

<file path=xl/sharedStrings.xml><?xml version="1.0" encoding="utf-8"?>
<sst xmlns="http://schemas.openxmlformats.org/spreadsheetml/2006/main" count="479" uniqueCount="92">
  <si>
    <t xml:space="preserve">工程款支付证书 </t>
  </si>
  <si>
    <t>工程名称</t>
  </si>
  <si>
    <t>梁河县2018年未通客车建制村公路安全生命防护工程施工</t>
  </si>
  <si>
    <t>建设单位</t>
  </si>
  <si>
    <t>梁河县地方公路管理段</t>
  </si>
  <si>
    <t>ERP编号</t>
  </si>
  <si>
    <t>档案编号</t>
  </si>
  <si>
    <t>合同金额</t>
  </si>
  <si>
    <t>中标时间</t>
  </si>
  <si>
    <t>已提供工程资料</t>
  </si>
  <si>
    <t>中标通知书、施工合同</t>
  </si>
  <si>
    <t>保存地址</t>
  </si>
  <si>
    <t>庐江</t>
  </si>
  <si>
    <t>责任单位</t>
  </si>
  <si>
    <t>西部大区-云南</t>
  </si>
  <si>
    <t>决算金额</t>
  </si>
  <si>
    <t>决算时间</t>
  </si>
  <si>
    <t>项目部印章</t>
  </si>
  <si>
    <t>施工人</t>
  </si>
  <si>
    <t>程贤农</t>
  </si>
  <si>
    <t>区域责任人</t>
  </si>
  <si>
    <t>刘中柱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</si>
  <si>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</si>
  <si>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</si>
  <si>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</si>
  <si>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</si>
  <si>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</si>
  <si>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</si>
  <si>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</si>
  <si>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</si>
  <si>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</si>
  <si>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</si>
  <si>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</si>
  <si>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</si>
  <si>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</si>
  <si>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</si>
  <si>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</si>
  <si>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</si>
  <si>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</si>
  <si>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</si>
  <si>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</si>
  <si>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</si>
  <si>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</si>
  <si>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</si>
  <si>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</si>
  <si>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</si>
  <si>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</si>
  <si>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</si>
  <si>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</si>
  <si>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</si>
  <si>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</si>
  <si>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75202745165</t>
    </r>
  </si>
  <si>
    <t>扣除2次外经证费用</t>
  </si>
  <si>
    <t>暂扣企税</t>
  </si>
  <si>
    <t>退暂扣增值税（部分）及企税</t>
  </si>
  <si>
    <t>增值税及附加、水利基金、企税</t>
  </si>
  <si>
    <t>已支付</t>
  </si>
  <si>
    <t>手续费</t>
  </si>
  <si>
    <t>前期累计支付</t>
  </si>
  <si>
    <t>云南世宏工程机械设备租赁有限公司</t>
  </si>
  <si>
    <t>梁河县永保沙石经营部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</si>
  <si>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</si>
  <si>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</si>
  <si>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</si>
  <si>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</si>
  <si>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</si>
  <si>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</si>
  <si>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</si>
  <si>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</si>
  <si>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伍拾万零陆仟贰佰柒拾伍元</t>
  </si>
  <si>
    <t>本次暂不扣税，下次补扣</t>
  </si>
  <si>
    <t>云南锐迪建设工程有限公司</t>
  </si>
  <si>
    <t>壹佰零捌万整</t>
  </si>
  <si>
    <t>中标通知书、施工合同.投资协议、终结结算、不领章承诺书、审计</t>
  </si>
  <si>
    <t>无</t>
  </si>
  <si>
    <t>李绍文</t>
  </si>
  <si>
    <t>全部管理费</t>
  </si>
  <si>
    <t>1%企税</t>
  </si>
  <si>
    <t>水利基金</t>
  </si>
  <si>
    <t>增值税及附加</t>
  </si>
  <si>
    <t>退暂扣企税</t>
  </si>
  <si>
    <t>芒市海杰商贸有限公司</t>
  </si>
  <si>
    <t>云南粤强贸易有限公司</t>
  </si>
  <si>
    <t>昆明福创广告有限公司</t>
  </si>
  <si>
    <t>标识标牌</t>
  </si>
  <si>
    <t>梁河县农村信用社九保分社</t>
  </si>
  <si>
    <t>5014070368012</t>
  </si>
  <si>
    <t>叁万元整</t>
  </si>
  <si>
    <t>中标通知书、施工合同.投资协议、终结结算、不领章承诺书、审计、竣工扫描件</t>
  </si>
  <si>
    <t>云南锐迪建设工程有限公司-劳务</t>
  </si>
  <si>
    <t>李绍文-退预缴税金</t>
  </si>
  <si>
    <t>李绍文-退垫付材料款</t>
  </si>
</sst>
</file>

<file path=xl/styles.xml><?xml version="1.0" encoding="utf-8"?>
<styleSheet xmlns="http://schemas.openxmlformats.org/spreadsheetml/2006/main">
  <numFmts count="12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/m/d;@"/>
    <numFmt numFmtId="177" formatCode="#,##0.00_ "/>
    <numFmt numFmtId="178" formatCode="yyyy&quot;年&quot;m&quot;月&quot;d&quot;日&quot;;@"/>
    <numFmt numFmtId="179" formatCode="0.0%"/>
    <numFmt numFmtId="180" formatCode="0.0_ "/>
    <numFmt numFmtId="181" formatCode="0.00_ "/>
    <numFmt numFmtId="182" formatCode="0.00_);[Red]\(0.00\)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9"/>
      <color rgb="FFFF0000"/>
      <name val="宋体"/>
      <charset val="134"/>
    </font>
    <font>
      <b/>
      <sz val="11"/>
      <name val="宋体"/>
      <charset val="134"/>
    </font>
    <font>
      <b/>
      <sz val="8"/>
      <name val="宋体"/>
      <charset val="134"/>
    </font>
    <font>
      <b/>
      <sz val="11"/>
      <color rgb="FF000000"/>
      <name val="宋体"/>
      <charset val="134"/>
    </font>
    <font>
      <b/>
      <sz val="9"/>
      <color rgb="FFFF0000"/>
      <name val="宋体"/>
      <charset val="134"/>
    </font>
    <font>
      <b/>
      <sz val="10"/>
      <color rgb="FFFF0000"/>
      <name val="宋体"/>
      <charset val="134"/>
    </font>
    <font>
      <b/>
      <sz val="9"/>
      <name val="Arial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14" borderId="16" applyNumberFormat="0" applyAlignment="0" applyProtection="0">
      <alignment vertical="center"/>
    </xf>
    <xf numFmtId="44" fontId="5" fillId="0" borderId="0">
      <protection locked="0"/>
    </xf>
    <xf numFmtId="41" fontId="19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7" borderId="14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4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1" fillId="16" borderId="19" applyNumberFormat="0" applyAlignment="0" applyProtection="0">
      <alignment vertical="center"/>
    </xf>
    <xf numFmtId="0" fontId="23" fillId="16" borderId="16" applyNumberFormat="0" applyAlignment="0" applyProtection="0">
      <alignment vertical="center"/>
    </xf>
    <xf numFmtId="0" fontId="21" fillId="12" borderId="15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6" fillId="0" borderId="0">
      <protection locked="0"/>
    </xf>
  </cellStyleXfs>
  <cellXfs count="125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6" xfId="50" applyFont="1" applyFill="1" applyBorder="1" applyAlignment="1" applyProtection="1">
      <alignment horizontal="center" vertical="center" wrapText="1"/>
    </xf>
    <xf numFmtId="176" fontId="1" fillId="4" borderId="2" xfId="50" applyNumberFormat="1" applyFont="1" applyFill="1" applyBorder="1" applyAlignment="1" applyProtection="1">
      <alignment horizontal="center" vertical="center" shrinkToFit="1"/>
    </xf>
    <xf numFmtId="177" fontId="1" fillId="4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9" fontId="1" fillId="2" borderId="2" xfId="19" applyNumberFormat="1" applyFont="1" applyFill="1" applyBorder="1" applyAlignment="1" applyProtection="1">
      <alignment horizontal="center" vertical="center" wrapText="1"/>
    </xf>
    <xf numFmtId="0" fontId="1" fillId="2" borderId="7" xfId="50" applyFont="1" applyFill="1" applyBorder="1" applyAlignment="1" applyProtection="1">
      <alignment horizontal="center" vertical="center" wrapText="1"/>
    </xf>
    <xf numFmtId="176" fontId="1" fillId="4" borderId="6" xfId="50" applyNumberFormat="1" applyFont="1" applyFill="1" applyBorder="1" applyAlignment="1" applyProtection="1">
      <alignment horizontal="center" vertical="center" shrinkToFit="1"/>
    </xf>
    <xf numFmtId="180" fontId="5" fillId="0" borderId="2" xfId="0" applyNumberFormat="1" applyFont="1" applyFill="1" applyBorder="1">
      <alignment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6" fontId="1" fillId="4" borderId="8" xfId="50" applyNumberFormat="1" applyFont="1" applyFill="1" applyBorder="1" applyAlignment="1" applyProtection="1">
      <alignment horizontal="center" vertical="center" shrinkToFit="1"/>
    </xf>
    <xf numFmtId="176" fontId="6" fillId="4" borderId="2" xfId="50" applyNumberFormat="1" applyFont="1" applyFill="1" applyBorder="1" applyAlignment="1" applyProtection="1">
      <alignment horizontal="center" vertical="center" shrinkToFit="1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7" fontId="6" fillId="2" borderId="2" xfId="50" applyNumberFormat="1" applyFont="1" applyFill="1" applyBorder="1" applyAlignment="1" applyProtection="1">
      <alignment horizontal="center" vertical="center" shrinkToFit="1"/>
    </xf>
    <xf numFmtId="49" fontId="6" fillId="2" borderId="2" xfId="50" applyNumberFormat="1" applyFont="1" applyFill="1" applyBorder="1" applyAlignment="1" applyProtection="1">
      <alignment horizontal="center" vertical="center" wrapText="1" shrinkToFit="1"/>
    </xf>
    <xf numFmtId="179" fontId="6" fillId="2" borderId="2" xfId="19" applyNumberFormat="1" applyFont="1" applyFill="1" applyBorder="1" applyAlignment="1" applyProtection="1">
      <alignment horizontal="center" vertical="center" wrapText="1"/>
    </xf>
    <xf numFmtId="178" fontId="5" fillId="0" borderId="7" xfId="0" applyNumberFormat="1" applyFont="1" applyFill="1" applyBorder="1" applyAlignment="1">
      <alignment horizontal="center" vertical="center"/>
    </xf>
    <xf numFmtId="177" fontId="1" fillId="2" borderId="4" xfId="5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>
      <alignment vertical="center"/>
    </xf>
    <xf numFmtId="181" fontId="5" fillId="0" borderId="2" xfId="0" applyNumberFormat="1" applyFont="1" applyFill="1" applyBorder="1" applyAlignment="1">
      <alignment horizontal="center" vertical="center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81" fontId="9" fillId="0" borderId="2" xfId="0" applyNumberFormat="1" applyFont="1" applyFill="1" applyBorder="1" applyAlignment="1">
      <alignment horizontal="center" vertical="center"/>
    </xf>
    <xf numFmtId="49" fontId="3" fillId="2" borderId="2" xfId="50" applyNumberFormat="1" applyFont="1" applyFill="1" applyBorder="1" applyAlignment="1" applyProtection="1">
      <alignment horizontal="center" vertical="center" wrapText="1" shrinkToFit="1"/>
    </xf>
    <xf numFmtId="178" fontId="4" fillId="2" borderId="2" xfId="50" applyNumberFormat="1" applyFont="1" applyFill="1" applyBorder="1" applyAlignment="1" applyProtection="1">
      <alignment horizontal="center" vertical="center" shrinkToFit="1"/>
    </xf>
    <xf numFmtId="49" fontId="3" fillId="2" borderId="2" xfId="50" applyNumberFormat="1" applyFont="1" applyFill="1" applyBorder="1" applyAlignment="1" applyProtection="1">
      <alignment horizontal="center" vertical="center" wrapText="1"/>
    </xf>
    <xf numFmtId="181" fontId="3" fillId="2" borderId="2" xfId="4" applyNumberFormat="1" applyFont="1" applyFill="1" applyBorder="1" applyAlignment="1" applyProtection="1">
      <alignment horizontal="center" vertical="center" wrapText="1"/>
    </xf>
    <xf numFmtId="177" fontId="10" fillId="2" borderId="2" xfId="50" applyNumberFormat="1" applyFont="1" applyFill="1" applyBorder="1" applyAlignment="1" applyProtection="1">
      <alignment horizontal="center" vertical="center" shrinkToFit="1"/>
    </xf>
    <xf numFmtId="49" fontId="10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81" fontId="3" fillId="2" borderId="2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0" fontId="6" fillId="2" borderId="2" xfId="50" applyFont="1" applyFill="1" applyBorder="1" applyAlignment="1" applyProtection="1">
      <alignment horizontal="center" vertical="center" wrapText="1"/>
    </xf>
    <xf numFmtId="178" fontId="11" fillId="2" borderId="2" xfId="50" applyNumberFormat="1" applyFont="1" applyFill="1" applyBorder="1" applyAlignment="1" applyProtection="1">
      <alignment horizontal="center" vertical="center" shrinkToFit="1"/>
    </xf>
    <xf numFmtId="181" fontId="10" fillId="2" borderId="2" xfId="50" applyNumberFormat="1" applyFont="1" applyFill="1" applyBorder="1" applyAlignment="1" applyProtection="1">
      <alignment horizontal="center" vertical="center" wrapText="1"/>
    </xf>
    <xf numFmtId="181" fontId="10" fillId="2" borderId="2" xfId="4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1" fontId="3" fillId="2" borderId="2" xfId="50" applyNumberFormat="1" applyFont="1" applyFill="1" applyBorder="1" applyAlignment="1" applyProtection="1">
      <alignment horizontal="center" vertical="center" shrinkToFi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0" fontId="7" fillId="2" borderId="2" xfId="50" applyFont="1" applyFill="1" applyBorder="1" applyAlignment="1" applyProtection="1">
      <alignment horizontal="center" vertical="center" wrapText="1"/>
    </xf>
    <xf numFmtId="182" fontId="13" fillId="2" borderId="3" xfId="50" applyNumberFormat="1" applyFont="1" applyFill="1" applyBorder="1" applyAlignment="1" applyProtection="1">
      <alignment horizontal="center" vertical="center" shrinkToFit="1"/>
    </xf>
    <xf numFmtId="182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9" xfId="50" applyFont="1" applyFill="1" applyBorder="1" applyAlignment="1" applyProtection="1">
      <alignment horizontal="center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vertical="center" wrapText="1"/>
    </xf>
    <xf numFmtId="177" fontId="1" fillId="4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1" fillId="4" borderId="7" xfId="50" applyNumberFormat="1" applyFont="1" applyFill="1" applyBorder="1" applyAlignment="1" applyProtection="1">
      <alignment horizontal="center" vertical="center" shrinkToFit="1"/>
    </xf>
    <xf numFmtId="177" fontId="1" fillId="4" borderId="7" xfId="50" applyNumberFormat="1" applyFont="1" applyFill="1" applyBorder="1" applyAlignment="1" applyProtection="1">
      <alignment horizontal="right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Border="1">
      <alignment vertical="center"/>
    </xf>
    <xf numFmtId="0" fontId="3" fillId="2" borderId="2" xfId="50" applyFont="1" applyFill="1" applyBorder="1" applyAlignment="1" applyProtection="1">
      <alignment horizontal="left" vertical="center"/>
    </xf>
    <xf numFmtId="177" fontId="6" fillId="2" borderId="2" xfId="50" applyNumberFormat="1" applyFont="1" applyFill="1" applyBorder="1" applyAlignment="1" applyProtection="1">
      <alignment horizontal="left"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0" fontId="0" fillId="0" borderId="2" xfId="0" applyFont="1" applyBorder="1">
      <alignment vertical="center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0" fontId="14" fillId="0" borderId="2" xfId="0" applyFont="1" applyBorder="1">
      <alignment vertical="center"/>
    </xf>
    <xf numFmtId="177" fontId="3" fillId="2" borderId="2" xfId="50" applyNumberFormat="1" applyFont="1" applyFill="1" applyBorder="1" applyAlignment="1" applyProtection="1">
      <alignment horizontal="right" vertical="center" wrapText="1" shrinkToFit="1"/>
    </xf>
    <xf numFmtId="0" fontId="13" fillId="2" borderId="1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3" xfId="50" applyFont="1" applyFill="1" applyBorder="1" applyAlignment="1" applyProtection="1">
      <alignment horizontal="center" vertical="center" wrapText="1"/>
    </xf>
    <xf numFmtId="183" fontId="13" fillId="2" borderId="3" xfId="50" applyNumberFormat="1" applyFont="1" applyFill="1" applyBorder="1" applyAlignment="1" applyProtection="1">
      <alignment horizontal="center" vertical="center" shrinkToFit="1"/>
    </xf>
    <xf numFmtId="183" fontId="13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1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15" fillId="2" borderId="2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wrapText="1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81" fontId="1" fillId="2" borderId="2" xfId="50" applyNumberFormat="1" applyFont="1" applyFill="1" applyBorder="1" applyAlignment="1" applyProtection="1">
      <alignment horizontal="center" vertical="center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81" fontId="0" fillId="2" borderId="2" xfId="0" applyNumberFormat="1" applyFont="1" applyFill="1" applyBorder="1">
      <alignment vertical="center"/>
    </xf>
    <xf numFmtId="181" fontId="6" fillId="2" borderId="2" xfId="50" applyNumberFormat="1" applyFont="1" applyFill="1" applyBorder="1" applyAlignment="1" applyProtection="1">
      <alignment horizontal="center" vertical="center"/>
    </xf>
    <xf numFmtId="0" fontId="6" fillId="2" borderId="2" xfId="50" applyFont="1" applyFill="1" applyBorder="1" applyAlignment="1" applyProtection="1">
      <alignment horizontal="center" vertical="center"/>
    </xf>
    <xf numFmtId="181" fontId="14" fillId="2" borderId="2" xfId="0" applyNumberFormat="1" applyFont="1" applyFill="1" applyBorder="1">
      <alignment vertical="center"/>
    </xf>
    <xf numFmtId="181" fontId="3" fillId="2" borderId="2" xfId="50" applyNumberFormat="1" applyFont="1" applyFill="1" applyBorder="1" applyAlignment="1" applyProtection="1">
      <alignment horizontal="right" vertical="center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183" fontId="13" fillId="2" borderId="4" xfId="50" applyNumberFormat="1" applyFont="1" applyFill="1" applyBorder="1" applyAlignment="1" applyProtection="1">
      <alignment horizontal="center" vertical="center" shrinkToFi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0" fontId="0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4" Type="http://schemas.openxmlformats.org/officeDocument/2006/relationships/image" Target="../media/image8.png"/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29</xdr:row>
      <xdr:rowOff>114300</xdr:rowOff>
    </xdr:from>
    <xdr:to>
      <xdr:col>6</xdr:col>
      <xdr:colOff>75565</xdr:colOff>
      <xdr:row>53</xdr:row>
      <xdr:rowOff>38100</xdr:rowOff>
    </xdr:to>
    <xdr:pic>
      <xdr:nvPicPr>
        <xdr:cNvPr id="2" name="图片 1" descr="UQ7T26Q5LB}}JLJ)X28DU(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9735185"/>
          <a:ext cx="6571615" cy="4038600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29</xdr:row>
      <xdr:rowOff>85725</xdr:rowOff>
    </xdr:from>
    <xdr:to>
      <xdr:col>14</xdr:col>
      <xdr:colOff>229235</xdr:colOff>
      <xdr:row>53</xdr:row>
      <xdr:rowOff>28575</xdr:rowOff>
    </xdr:to>
    <xdr:pic>
      <xdr:nvPicPr>
        <xdr:cNvPr id="3" name="图片 2" descr="(4Q@D9Y]I_QLH$S4Q93BMF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762750" y="9706610"/>
          <a:ext cx="6925310" cy="40576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53</xdr:row>
      <xdr:rowOff>57785</xdr:rowOff>
    </xdr:from>
    <xdr:to>
      <xdr:col>6</xdr:col>
      <xdr:colOff>78105</xdr:colOff>
      <xdr:row>82</xdr:row>
      <xdr:rowOff>38100</xdr:rowOff>
    </xdr:to>
    <xdr:pic>
      <xdr:nvPicPr>
        <xdr:cNvPr id="4" name="图片 3" descr="N000YY6DDYX(I)F5E@DDPAV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57175" y="13793470"/>
          <a:ext cx="6574155" cy="4952365"/>
        </a:xfrm>
        <a:prstGeom prst="rect">
          <a:avLst/>
        </a:prstGeom>
      </xdr:spPr>
    </xdr:pic>
    <xdr:clientData/>
  </xdr:twoCellAnchor>
  <xdr:twoCellAnchor editAs="oneCell">
    <xdr:from>
      <xdr:col>6</xdr:col>
      <xdr:colOff>9525</xdr:colOff>
      <xdr:row>53</xdr:row>
      <xdr:rowOff>9525</xdr:rowOff>
    </xdr:from>
    <xdr:to>
      <xdr:col>14</xdr:col>
      <xdr:colOff>674370</xdr:colOff>
      <xdr:row>80</xdr:row>
      <xdr:rowOff>152400</xdr:rowOff>
    </xdr:to>
    <xdr:pic>
      <xdr:nvPicPr>
        <xdr:cNvPr id="5" name="图片 4" descr="BNV(%[C$$REP``3C_B%)C%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762750" y="13745210"/>
          <a:ext cx="7370445" cy="477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29</xdr:row>
      <xdr:rowOff>9525</xdr:rowOff>
    </xdr:from>
    <xdr:to>
      <xdr:col>6</xdr:col>
      <xdr:colOff>1095375</xdr:colOff>
      <xdr:row>57</xdr:row>
      <xdr:rowOff>57150</xdr:rowOff>
    </xdr:to>
    <xdr:pic>
      <xdr:nvPicPr>
        <xdr:cNvPr id="6" name="图片 5" descr="bf8260622d2ad19fa8fff2445ea0a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10621010"/>
          <a:ext cx="7839075" cy="4848225"/>
        </a:xfrm>
        <a:prstGeom prst="rect">
          <a:avLst/>
        </a:prstGeom>
      </xdr:spPr>
    </xdr:pic>
    <xdr:clientData/>
  </xdr:twoCellAnchor>
  <xdr:twoCellAnchor editAs="oneCell">
    <xdr:from>
      <xdr:col>6</xdr:col>
      <xdr:colOff>1095375</xdr:colOff>
      <xdr:row>31</xdr:row>
      <xdr:rowOff>161925</xdr:rowOff>
    </xdr:from>
    <xdr:to>
      <xdr:col>15</xdr:col>
      <xdr:colOff>1524000</xdr:colOff>
      <xdr:row>59</xdr:row>
      <xdr:rowOff>161925</xdr:rowOff>
    </xdr:to>
    <xdr:pic>
      <xdr:nvPicPr>
        <xdr:cNvPr id="7" name="图片 6" descr="2a8bbd07910caac9e894b63d1ed292d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48600" y="1111631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58</xdr:row>
      <xdr:rowOff>9525</xdr:rowOff>
    </xdr:from>
    <xdr:to>
      <xdr:col>6</xdr:col>
      <xdr:colOff>1085850</xdr:colOff>
      <xdr:row>86</xdr:row>
      <xdr:rowOff>9525</xdr:rowOff>
    </xdr:to>
    <xdr:pic>
      <xdr:nvPicPr>
        <xdr:cNvPr id="8" name="图片 7" descr="fae4a277bedf6a2eb4061d8ca9e7a6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25" y="1559306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58</xdr:row>
      <xdr:rowOff>9525</xdr:rowOff>
    </xdr:from>
    <xdr:to>
      <xdr:col>15</xdr:col>
      <xdr:colOff>1800225</xdr:colOff>
      <xdr:row>85</xdr:row>
      <xdr:rowOff>133350</xdr:rowOff>
    </xdr:to>
    <xdr:pic>
      <xdr:nvPicPr>
        <xdr:cNvPr id="9" name="图片 8" descr="9aaeb36a1f67695218f5965de3010b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096250" y="15593060"/>
          <a:ext cx="7858125" cy="4752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32</xdr:row>
      <xdr:rowOff>9525</xdr:rowOff>
    </xdr:from>
    <xdr:to>
      <xdr:col>6</xdr:col>
      <xdr:colOff>1095375</xdr:colOff>
      <xdr:row>60</xdr:row>
      <xdr:rowOff>57150</xdr:rowOff>
    </xdr:to>
    <xdr:pic>
      <xdr:nvPicPr>
        <xdr:cNvPr id="2" name="图片 1" descr="bf8260622d2ad19fa8fff2445ea0a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11729720"/>
          <a:ext cx="7839075" cy="4848225"/>
        </a:xfrm>
        <a:prstGeom prst="rect">
          <a:avLst/>
        </a:prstGeom>
      </xdr:spPr>
    </xdr:pic>
    <xdr:clientData/>
  </xdr:twoCellAnchor>
  <xdr:twoCellAnchor editAs="oneCell">
    <xdr:from>
      <xdr:col>6</xdr:col>
      <xdr:colOff>1133475</xdr:colOff>
      <xdr:row>32</xdr:row>
      <xdr:rowOff>85725</xdr:rowOff>
    </xdr:from>
    <xdr:to>
      <xdr:col>15</xdr:col>
      <xdr:colOff>1562100</xdr:colOff>
      <xdr:row>60</xdr:row>
      <xdr:rowOff>85725</xdr:rowOff>
    </xdr:to>
    <xdr:pic>
      <xdr:nvPicPr>
        <xdr:cNvPr id="3" name="图片 2" descr="2a8bbd07910caac9e894b63d1ed292d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86700" y="1180592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61</xdr:row>
      <xdr:rowOff>9525</xdr:rowOff>
    </xdr:from>
    <xdr:to>
      <xdr:col>6</xdr:col>
      <xdr:colOff>1085850</xdr:colOff>
      <xdr:row>89</xdr:row>
      <xdr:rowOff>9525</xdr:rowOff>
    </xdr:to>
    <xdr:pic>
      <xdr:nvPicPr>
        <xdr:cNvPr id="4" name="图片 3" descr="fae4a277bedf6a2eb4061d8ca9e7a6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25" y="1670177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61</xdr:row>
      <xdr:rowOff>9525</xdr:rowOff>
    </xdr:from>
    <xdr:to>
      <xdr:col>15</xdr:col>
      <xdr:colOff>1800225</xdr:colOff>
      <xdr:row>88</xdr:row>
      <xdr:rowOff>133350</xdr:rowOff>
    </xdr:to>
    <xdr:pic>
      <xdr:nvPicPr>
        <xdr:cNvPr id="5" name="图片 4" descr="9aaeb36a1f67695218f5965de3010b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096250" y="16701770"/>
          <a:ext cx="7858125" cy="47529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32</xdr:row>
      <xdr:rowOff>9525</xdr:rowOff>
    </xdr:from>
    <xdr:to>
      <xdr:col>6</xdr:col>
      <xdr:colOff>1095375</xdr:colOff>
      <xdr:row>60</xdr:row>
      <xdr:rowOff>57150</xdr:rowOff>
    </xdr:to>
    <xdr:pic>
      <xdr:nvPicPr>
        <xdr:cNvPr id="2" name="图片 1" descr="bf8260622d2ad19fa8fff2445ea0a3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11729720"/>
          <a:ext cx="7839075" cy="4848225"/>
        </a:xfrm>
        <a:prstGeom prst="rect">
          <a:avLst/>
        </a:prstGeom>
      </xdr:spPr>
    </xdr:pic>
    <xdr:clientData/>
  </xdr:twoCellAnchor>
  <xdr:twoCellAnchor editAs="oneCell">
    <xdr:from>
      <xdr:col>6</xdr:col>
      <xdr:colOff>1133475</xdr:colOff>
      <xdr:row>32</xdr:row>
      <xdr:rowOff>85725</xdr:rowOff>
    </xdr:from>
    <xdr:to>
      <xdr:col>15</xdr:col>
      <xdr:colOff>1562100</xdr:colOff>
      <xdr:row>60</xdr:row>
      <xdr:rowOff>85725</xdr:rowOff>
    </xdr:to>
    <xdr:pic>
      <xdr:nvPicPr>
        <xdr:cNvPr id="3" name="图片 2" descr="2a8bbd07910caac9e894b63d1ed292d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86700" y="1180592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61</xdr:row>
      <xdr:rowOff>9525</xdr:rowOff>
    </xdr:from>
    <xdr:to>
      <xdr:col>6</xdr:col>
      <xdr:colOff>1085850</xdr:colOff>
      <xdr:row>89</xdr:row>
      <xdr:rowOff>9525</xdr:rowOff>
    </xdr:to>
    <xdr:pic>
      <xdr:nvPicPr>
        <xdr:cNvPr id="4" name="图片 3" descr="fae4a277bedf6a2eb4061d8ca9e7a6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525" y="16701770"/>
          <a:ext cx="7829550" cy="4800600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61</xdr:row>
      <xdr:rowOff>9525</xdr:rowOff>
    </xdr:from>
    <xdr:to>
      <xdr:col>15</xdr:col>
      <xdr:colOff>1800225</xdr:colOff>
      <xdr:row>88</xdr:row>
      <xdr:rowOff>133350</xdr:rowOff>
    </xdr:to>
    <xdr:pic>
      <xdr:nvPicPr>
        <xdr:cNvPr id="5" name="图片 4" descr="9aaeb36a1f67695218f5965de3010b9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096250" y="16701770"/>
          <a:ext cx="7858125" cy="4752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8"/>
  <sheetViews>
    <sheetView workbookViewId="0">
      <selection activeCell="A1" sqref="$A1:$XFD1048576"/>
    </sheetView>
  </sheetViews>
  <sheetFormatPr defaultColWidth="9" defaultRowHeight="13.5"/>
  <cols>
    <col min="1" max="1" width="3.25" style="1" customWidth="1"/>
    <col min="2" max="2" width="15.875" style="2" customWidth="1"/>
    <col min="3" max="3" width="16.25" style="1" customWidth="1"/>
    <col min="4" max="4" width="15.375" style="1" customWidth="1"/>
    <col min="5" max="5" width="18.75" style="3" customWidth="1"/>
    <col min="6" max="6" width="19.125" style="3" customWidth="1"/>
    <col min="7" max="7" width="17.5" style="3" customWidth="1"/>
    <col min="8" max="8" width="4.875" style="1" customWidth="1"/>
    <col min="9" max="9" width="10.375" style="3" customWidth="1"/>
    <col min="10" max="10" width="10" style="3" customWidth="1"/>
    <col min="11" max="11" width="9.375" style="1" customWidth="1"/>
    <col min="12" max="12" width="9.625" style="3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3" customWidth="1"/>
    <col min="20" max="20" width="15.5" style="1" customWidth="1"/>
    <col min="21" max="16361" width="9" style="1" customWidth="1"/>
  </cols>
  <sheetData>
    <row r="1" ht="24.95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5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9"/>
      <c r="J2" s="6" t="s">
        <v>4</v>
      </c>
      <c r="K2" s="6"/>
      <c r="L2" s="6"/>
      <c r="M2" s="6"/>
      <c r="N2" s="70" t="s">
        <v>5</v>
      </c>
      <c r="O2" s="70"/>
      <c r="P2" s="71">
        <v>10752</v>
      </c>
      <c r="Q2" s="42" t="s">
        <v>6</v>
      </c>
      <c r="R2" s="42"/>
      <c r="S2" s="98"/>
      <c r="T2" s="98"/>
    </row>
    <row r="3" ht="27.95" customHeight="1" spans="1:20">
      <c r="A3" s="5" t="s">
        <v>7</v>
      </c>
      <c r="B3" s="5"/>
      <c r="C3" s="8">
        <v>3396399</v>
      </c>
      <c r="D3" s="8"/>
      <c r="E3" s="8"/>
      <c r="F3" s="8" t="s">
        <v>8</v>
      </c>
      <c r="G3" s="9">
        <v>43432</v>
      </c>
      <c r="H3" s="5" t="s">
        <v>9</v>
      </c>
      <c r="I3" s="5"/>
      <c r="J3" s="30" t="s">
        <v>10</v>
      </c>
      <c r="K3" s="30"/>
      <c r="L3" s="30"/>
      <c r="M3" s="30"/>
      <c r="N3" s="5" t="s">
        <v>11</v>
      </c>
      <c r="O3" s="5"/>
      <c r="P3" s="30" t="s">
        <v>12</v>
      </c>
      <c r="Q3" s="99" t="s">
        <v>13</v>
      </c>
      <c r="R3" s="100"/>
      <c r="S3" s="101" t="s">
        <v>14</v>
      </c>
      <c r="T3" s="101"/>
    </row>
    <row r="4" ht="27.95" customHeight="1" spans="1:20">
      <c r="A4" s="5" t="s">
        <v>15</v>
      </c>
      <c r="B4" s="5"/>
      <c r="C4" s="122"/>
      <c r="D4" s="122"/>
      <c r="E4" s="122"/>
      <c r="F4" s="8" t="s">
        <v>16</v>
      </c>
      <c r="G4" s="118"/>
      <c r="H4" s="5" t="s">
        <v>17</v>
      </c>
      <c r="I4" s="5"/>
      <c r="J4" s="30"/>
      <c r="K4" s="30"/>
      <c r="L4" s="30"/>
      <c r="M4" s="30"/>
      <c r="N4" s="5" t="s">
        <v>18</v>
      </c>
      <c r="O4" s="5"/>
      <c r="P4" s="8" t="s">
        <v>19</v>
      </c>
      <c r="Q4" s="8" t="s">
        <v>20</v>
      </c>
      <c r="R4" s="76" t="s">
        <v>21</v>
      </c>
      <c r="S4" s="102" t="s">
        <v>22</v>
      </c>
      <c r="T4" s="103" t="s">
        <v>21</v>
      </c>
    </row>
    <row r="5" ht="27.95" customHeight="1" spans="1:20">
      <c r="A5" s="5" t="s">
        <v>23</v>
      </c>
      <c r="B5" s="10" t="s">
        <v>24</v>
      </c>
      <c r="C5" s="11"/>
      <c r="D5" s="11"/>
      <c r="E5" s="11"/>
      <c r="F5" s="12"/>
      <c r="G5" s="13" t="s">
        <v>25</v>
      </c>
      <c r="H5" s="10" t="s">
        <v>24</v>
      </c>
      <c r="I5" s="11"/>
      <c r="J5" s="12"/>
      <c r="K5" s="13" t="s">
        <v>26</v>
      </c>
      <c r="L5" s="10" t="s">
        <v>27</v>
      </c>
      <c r="M5" s="12"/>
      <c r="N5" s="10" t="s">
        <v>28</v>
      </c>
      <c r="O5" s="12"/>
      <c r="P5" s="72" t="s">
        <v>29</v>
      </c>
      <c r="Q5" s="104"/>
      <c r="R5" s="104"/>
      <c r="S5" s="102" t="s">
        <v>30</v>
      </c>
      <c r="T5" s="105" t="s">
        <v>31</v>
      </c>
    </row>
    <row r="6" ht="27.95" customHeight="1" spans="1:20">
      <c r="A6" s="5"/>
      <c r="B6" s="14" t="s">
        <v>32</v>
      </c>
      <c r="C6" s="15"/>
      <c r="D6" s="15"/>
      <c r="E6" s="15"/>
      <c r="F6" s="16"/>
      <c r="G6" s="5"/>
      <c r="H6" s="14" t="s">
        <v>33</v>
      </c>
      <c r="I6" s="15"/>
      <c r="J6" s="16"/>
      <c r="K6" s="5" t="s">
        <v>34</v>
      </c>
      <c r="L6" s="14" t="s">
        <v>35</v>
      </c>
      <c r="M6" s="16"/>
      <c r="N6" s="14" t="s">
        <v>36</v>
      </c>
      <c r="O6" s="16"/>
      <c r="P6" s="73" t="s">
        <v>37</v>
      </c>
      <c r="Q6" s="106"/>
      <c r="R6" s="106"/>
      <c r="S6" s="102"/>
      <c r="T6" s="105"/>
    </row>
    <row r="7" ht="27.95" customHeight="1" spans="1:20">
      <c r="A7" s="5"/>
      <c r="B7" s="17" t="s">
        <v>38</v>
      </c>
      <c r="C7" s="5" t="s">
        <v>39</v>
      </c>
      <c r="D7" s="5" t="s">
        <v>40</v>
      </c>
      <c r="E7" s="8" t="s">
        <v>41</v>
      </c>
      <c r="F7" s="8" t="s">
        <v>42</v>
      </c>
      <c r="G7" s="17" t="s">
        <v>43</v>
      </c>
      <c r="H7" s="5" t="s">
        <v>44</v>
      </c>
      <c r="I7" s="8" t="s">
        <v>45</v>
      </c>
      <c r="J7" s="8" t="s">
        <v>46</v>
      </c>
      <c r="K7" s="42" t="s">
        <v>45</v>
      </c>
      <c r="L7" s="8" t="s">
        <v>45</v>
      </c>
      <c r="M7" s="5" t="s">
        <v>46</v>
      </c>
      <c r="N7" s="5" t="s">
        <v>45</v>
      </c>
      <c r="O7" s="5" t="s">
        <v>46</v>
      </c>
      <c r="P7" s="8" t="s">
        <v>47</v>
      </c>
      <c r="Q7" s="8" t="s">
        <v>48</v>
      </c>
      <c r="R7" s="8" t="s">
        <v>49</v>
      </c>
      <c r="S7" s="102"/>
      <c r="T7" s="105"/>
    </row>
    <row r="8" ht="29.1" customHeight="1" spans="1:20">
      <c r="A8" s="18">
        <v>1</v>
      </c>
      <c r="B8" s="19">
        <v>43718</v>
      </c>
      <c r="C8" s="74">
        <v>730000</v>
      </c>
      <c r="D8" s="21"/>
      <c r="E8" s="22" t="s">
        <v>50</v>
      </c>
      <c r="F8" s="23" t="s">
        <v>51</v>
      </c>
      <c r="G8" s="21"/>
      <c r="H8" s="24">
        <v>0.006</v>
      </c>
      <c r="I8" s="74">
        <v>4380</v>
      </c>
      <c r="J8" s="29"/>
      <c r="K8" s="75">
        <v>115991</v>
      </c>
      <c r="L8" s="21">
        <v>1000</v>
      </c>
      <c r="M8" s="76" t="s">
        <v>52</v>
      </c>
      <c r="N8" s="77"/>
      <c r="O8" s="8"/>
      <c r="P8" s="78"/>
      <c r="Q8" s="8"/>
      <c r="R8" s="8"/>
      <c r="S8" s="107"/>
      <c r="T8" s="75"/>
    </row>
    <row r="9" ht="29.1" customHeight="1" spans="1:20">
      <c r="A9" s="25"/>
      <c r="B9" s="26"/>
      <c r="C9" s="20"/>
      <c r="D9" s="27"/>
      <c r="E9" s="22"/>
      <c r="F9" s="23"/>
      <c r="G9" s="28"/>
      <c r="H9" s="24"/>
      <c r="I9" s="20"/>
      <c r="J9" s="29"/>
      <c r="K9" s="75"/>
      <c r="L9" s="21">
        <v>300600</v>
      </c>
      <c r="M9" s="76" t="s">
        <v>53</v>
      </c>
      <c r="N9" s="77"/>
      <c r="O9" s="8"/>
      <c r="P9" s="78"/>
      <c r="Q9" s="8"/>
      <c r="R9" s="8"/>
      <c r="S9" s="108"/>
      <c r="T9" s="75"/>
    </row>
    <row r="10" ht="29.1" customHeight="1" spans="1:20">
      <c r="A10" s="18">
        <v>2</v>
      </c>
      <c r="B10" s="19">
        <v>43737</v>
      </c>
      <c r="C10" s="20"/>
      <c r="D10" s="27"/>
      <c r="E10" s="22"/>
      <c r="F10" s="23"/>
      <c r="G10" s="28"/>
      <c r="H10" s="24"/>
      <c r="I10" s="20"/>
      <c r="J10" s="29"/>
      <c r="K10" s="75">
        <v>-79702</v>
      </c>
      <c r="L10" s="21">
        <v>-300600</v>
      </c>
      <c r="M10" s="76" t="s">
        <v>54</v>
      </c>
      <c r="N10" s="77"/>
      <c r="O10" s="8"/>
      <c r="P10" s="78"/>
      <c r="Q10" s="8"/>
      <c r="R10" s="8"/>
      <c r="S10" s="108"/>
      <c r="T10" s="75"/>
    </row>
    <row r="11" ht="29.1" customHeight="1" spans="1:20">
      <c r="A11" s="25"/>
      <c r="B11" s="19">
        <v>43819</v>
      </c>
      <c r="C11" s="20">
        <v>14805</v>
      </c>
      <c r="D11" s="27"/>
      <c r="E11" s="22"/>
      <c r="F11" s="23"/>
      <c r="G11" s="29"/>
      <c r="H11" s="24">
        <v>0.006</v>
      </c>
      <c r="I11" s="79">
        <v>89</v>
      </c>
      <c r="J11" s="29"/>
      <c r="K11" s="80">
        <v>1295</v>
      </c>
      <c r="L11" s="21"/>
      <c r="M11" s="76" t="s">
        <v>55</v>
      </c>
      <c r="N11" s="77"/>
      <c r="O11" s="8"/>
      <c r="P11" s="78"/>
      <c r="Q11" s="8"/>
      <c r="R11" s="8"/>
      <c r="S11" s="108"/>
      <c r="T11" s="75"/>
    </row>
    <row r="12" ht="29.1" customHeight="1" spans="1:20">
      <c r="A12" s="30">
        <v>3</v>
      </c>
      <c r="B12" s="31">
        <v>43850</v>
      </c>
      <c r="C12" s="20">
        <v>490000</v>
      </c>
      <c r="D12" s="27"/>
      <c r="E12" s="22"/>
      <c r="F12" s="23"/>
      <c r="G12" s="29"/>
      <c r="H12" s="24">
        <v>0.006</v>
      </c>
      <c r="I12" s="21">
        <v>2940</v>
      </c>
      <c r="J12" s="29"/>
      <c r="K12" s="75"/>
      <c r="L12" s="21"/>
      <c r="M12" s="76"/>
      <c r="N12" s="77"/>
      <c r="O12" s="8"/>
      <c r="P12" s="78"/>
      <c r="Q12" s="8"/>
      <c r="R12" s="8"/>
      <c r="S12" s="108"/>
      <c r="T12" s="75"/>
    </row>
    <row r="13" ht="29.1" customHeight="1" spans="1:20">
      <c r="A13" s="30"/>
      <c r="B13" s="32"/>
      <c r="C13" s="33"/>
      <c r="D13" s="27"/>
      <c r="E13" s="34"/>
      <c r="F13" s="35"/>
      <c r="G13" s="29"/>
      <c r="H13" s="36"/>
      <c r="I13" s="81">
        <v>-7409</v>
      </c>
      <c r="J13" s="29" t="s">
        <v>56</v>
      </c>
      <c r="K13" s="75"/>
      <c r="L13" s="21"/>
      <c r="M13" s="76"/>
      <c r="N13" s="77">
        <v>150</v>
      </c>
      <c r="O13" s="8" t="s">
        <v>57</v>
      </c>
      <c r="P13" s="78"/>
      <c r="Q13" s="8"/>
      <c r="R13" s="8"/>
      <c r="S13" s="108"/>
      <c r="T13" s="75"/>
    </row>
    <row r="14" ht="29.1" customHeight="1" spans="1:20">
      <c r="A14" s="30">
        <v>4</v>
      </c>
      <c r="B14" s="37"/>
      <c r="C14" s="123"/>
      <c r="D14" s="39"/>
      <c r="E14" s="40"/>
      <c r="F14" s="40"/>
      <c r="G14" s="29"/>
      <c r="H14" s="24"/>
      <c r="I14" s="81"/>
      <c r="J14" s="29"/>
      <c r="K14" s="113"/>
      <c r="L14" s="81"/>
      <c r="M14" s="76"/>
      <c r="N14" s="77"/>
      <c r="O14" s="8"/>
      <c r="P14" s="82"/>
      <c r="Q14" s="8"/>
      <c r="R14" s="8"/>
      <c r="S14" s="108"/>
      <c r="T14" s="109"/>
    </row>
    <row r="15" ht="29.1" customHeight="1" spans="1:20">
      <c r="A15" s="30"/>
      <c r="B15" s="41"/>
      <c r="C15" s="77"/>
      <c r="D15" s="43"/>
      <c r="E15" s="44"/>
      <c r="F15" s="45"/>
      <c r="G15" s="29"/>
      <c r="H15" s="24"/>
      <c r="I15" s="21"/>
      <c r="J15" s="29"/>
      <c r="K15" s="75"/>
      <c r="L15" s="21"/>
      <c r="M15" s="76"/>
      <c r="N15" s="77"/>
      <c r="O15" s="8"/>
      <c r="P15" s="83"/>
      <c r="Q15" s="8"/>
      <c r="R15" s="8"/>
      <c r="S15" s="110"/>
      <c r="T15" s="109"/>
    </row>
    <row r="16" ht="29.1" customHeight="1" spans="1:20">
      <c r="A16" s="30"/>
      <c r="B16" s="46"/>
      <c r="C16" s="47"/>
      <c r="D16" s="48"/>
      <c r="E16" s="49"/>
      <c r="F16" s="50"/>
      <c r="G16" s="28"/>
      <c r="H16" s="51"/>
      <c r="I16" s="21"/>
      <c r="J16" s="21"/>
      <c r="K16" s="21"/>
      <c r="L16" s="21"/>
      <c r="M16" s="76"/>
      <c r="N16" s="21"/>
      <c r="O16" s="76"/>
      <c r="P16" s="84"/>
      <c r="Q16" s="85"/>
      <c r="R16" s="85"/>
      <c r="S16" s="111"/>
      <c r="T16" s="109"/>
    </row>
    <row r="17" ht="29.1" customHeight="1" spans="1:20">
      <c r="A17" s="30"/>
      <c r="B17" s="46"/>
      <c r="C17" s="47"/>
      <c r="D17" s="48"/>
      <c r="E17" s="49"/>
      <c r="F17" s="50"/>
      <c r="G17" s="28"/>
      <c r="H17" s="51"/>
      <c r="I17" s="21"/>
      <c r="J17" s="21"/>
      <c r="K17" s="21"/>
      <c r="L17" s="21"/>
      <c r="M17" s="76"/>
      <c r="N17" s="21"/>
      <c r="O17" s="76"/>
      <c r="P17" s="84" t="s">
        <v>58</v>
      </c>
      <c r="Q17" s="85"/>
      <c r="R17" s="85"/>
      <c r="S17" s="111">
        <v>680500</v>
      </c>
      <c r="T17" s="109"/>
    </row>
    <row r="18" ht="29.1" customHeight="1" spans="1:20">
      <c r="A18" s="30"/>
      <c r="B18" s="55">
        <v>43850</v>
      </c>
      <c r="C18" s="52"/>
      <c r="D18" s="48"/>
      <c r="E18" s="49"/>
      <c r="F18" s="50"/>
      <c r="G18" s="53"/>
      <c r="H18" s="51"/>
      <c r="I18" s="21"/>
      <c r="J18" s="21"/>
      <c r="K18" s="21"/>
      <c r="L18" s="21"/>
      <c r="M18" s="76"/>
      <c r="N18" s="21"/>
      <c r="O18" s="76"/>
      <c r="P18" s="124" t="s">
        <v>59</v>
      </c>
      <c r="Q18" s="84"/>
      <c r="R18" s="84"/>
      <c r="S18" s="114">
        <v>170275</v>
      </c>
      <c r="T18" s="109"/>
    </row>
    <row r="19" ht="29.1" customHeight="1" spans="1:20">
      <c r="A19" s="30"/>
      <c r="B19" s="55">
        <v>43850</v>
      </c>
      <c r="C19" s="52"/>
      <c r="D19" s="48"/>
      <c r="E19" s="49"/>
      <c r="F19" s="50"/>
      <c r="G19" s="53"/>
      <c r="H19" s="51"/>
      <c r="I19" s="21"/>
      <c r="J19" s="21"/>
      <c r="K19" s="21"/>
      <c r="L19" s="21"/>
      <c r="M19" s="76"/>
      <c r="N19" s="21"/>
      <c r="O19" s="76"/>
      <c r="P19" s="124" t="s">
        <v>60</v>
      </c>
      <c r="Q19" s="85"/>
      <c r="R19" s="85"/>
      <c r="S19" s="114">
        <v>336000</v>
      </c>
      <c r="T19" s="109"/>
    </row>
    <row r="20" ht="30" customHeight="1" spans="1:20">
      <c r="A20" s="5" t="s">
        <v>61</v>
      </c>
      <c r="B20" s="5"/>
      <c r="C20" s="60">
        <f>SUM(C8:C18)</f>
        <v>1234805</v>
      </c>
      <c r="D20" s="61">
        <f>SUM(D8:D18)</f>
        <v>0</v>
      </c>
      <c r="E20" s="62"/>
      <c r="F20" s="62"/>
      <c r="G20" s="62"/>
      <c r="H20" s="60" t="s">
        <v>62</v>
      </c>
      <c r="I20" s="77">
        <f>SUM(I8:I18)</f>
        <v>0</v>
      </c>
      <c r="J20" s="62"/>
      <c r="K20" s="77">
        <f>SUM(K8:K18)</f>
        <v>37584</v>
      </c>
      <c r="L20" s="77">
        <f>SUM(L8:L18)</f>
        <v>1000</v>
      </c>
      <c r="M20" s="60" t="s">
        <v>62</v>
      </c>
      <c r="N20" s="77">
        <f>SUM(N8:N18)</f>
        <v>150</v>
      </c>
      <c r="O20" s="60" t="s">
        <v>62</v>
      </c>
      <c r="P20" s="60" t="s">
        <v>62</v>
      </c>
      <c r="Q20" s="60"/>
      <c r="R20" s="60"/>
      <c r="S20" s="77">
        <v>1186775</v>
      </c>
      <c r="T20" s="115">
        <f>C20+D20-I20-K20-L20-N20-S20</f>
        <v>9296</v>
      </c>
    </row>
    <row r="21" ht="30" customHeight="1" spans="1:20">
      <c r="A21" s="63" t="s">
        <v>63</v>
      </c>
      <c r="B21" s="63"/>
      <c r="C21" s="63" t="s">
        <v>64</v>
      </c>
      <c r="D21" s="63"/>
      <c r="E21" s="63"/>
      <c r="F21" s="64">
        <v>506275</v>
      </c>
      <c r="G21" s="65"/>
      <c r="H21" s="66" t="s">
        <v>65</v>
      </c>
      <c r="I21" s="90"/>
      <c r="J21" s="90"/>
      <c r="K21" s="90"/>
      <c r="L21" s="91"/>
      <c r="M21" s="63" t="s">
        <v>66</v>
      </c>
      <c r="N21" s="92">
        <v>506275</v>
      </c>
      <c r="O21" s="93"/>
      <c r="P21" s="93"/>
      <c r="Q21" s="93"/>
      <c r="R21" s="93"/>
      <c r="S21" s="93"/>
      <c r="T21" s="116"/>
    </row>
    <row r="22" ht="30" customHeight="1" spans="1:20">
      <c r="A22" s="63"/>
      <c r="B22" s="63"/>
      <c r="C22" s="63" t="s">
        <v>67</v>
      </c>
      <c r="D22" s="63"/>
      <c r="E22" s="63"/>
      <c r="F22" s="64">
        <v>506275</v>
      </c>
      <c r="G22" s="65"/>
      <c r="H22" s="67"/>
      <c r="I22" s="94"/>
      <c r="J22" s="94"/>
      <c r="K22" s="94"/>
      <c r="L22" s="95"/>
      <c r="M22" s="63" t="s">
        <v>68</v>
      </c>
      <c r="N22" s="119" t="s">
        <v>69</v>
      </c>
      <c r="O22" s="120"/>
      <c r="P22" s="120"/>
      <c r="Q22" s="120"/>
      <c r="R22" s="120"/>
      <c r="S22" s="120"/>
      <c r="T22" s="121"/>
    </row>
    <row r="28" spans="2:2">
      <c r="B28" s="68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A8:A9"/>
    <mergeCell ref="A10:A11"/>
    <mergeCell ref="S5:S7"/>
    <mergeCell ref="T5:T7"/>
    <mergeCell ref="A21:B22"/>
    <mergeCell ref="H21:L22"/>
  </mergeCells>
  <printOptions horizontalCentered="1" verticalCentered="1"/>
  <pageMargins left="0" right="0" top="0" bottom="0" header="0" footer="0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16" workbookViewId="0">
      <selection activeCell="E20" sqref="E20"/>
    </sheetView>
  </sheetViews>
  <sheetFormatPr defaultColWidth="9" defaultRowHeight="13.5"/>
  <cols>
    <col min="1" max="1" width="3.25" style="1" customWidth="1"/>
    <col min="2" max="2" width="15.875" style="2" customWidth="1"/>
    <col min="3" max="3" width="16.25" style="1" customWidth="1"/>
    <col min="4" max="4" width="15.375" style="1" customWidth="1"/>
    <col min="5" max="5" width="18.75" style="3" customWidth="1"/>
    <col min="6" max="6" width="19.125" style="3" customWidth="1"/>
    <col min="7" max="7" width="17.5" style="3" customWidth="1"/>
    <col min="8" max="8" width="4.875" style="1" customWidth="1"/>
    <col min="9" max="9" width="10.375" style="3" customWidth="1"/>
    <col min="10" max="10" width="10" style="3" customWidth="1"/>
    <col min="11" max="11" width="9.375" style="1" customWidth="1"/>
    <col min="12" max="12" width="9.625" style="3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3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9"/>
      <c r="J2" s="6" t="s">
        <v>4</v>
      </c>
      <c r="K2" s="6"/>
      <c r="L2" s="6"/>
      <c r="M2" s="6"/>
      <c r="N2" s="70" t="s">
        <v>5</v>
      </c>
      <c r="O2" s="70"/>
      <c r="P2" s="71">
        <v>10752</v>
      </c>
      <c r="Q2" s="42" t="s">
        <v>6</v>
      </c>
      <c r="R2" s="42"/>
      <c r="S2" s="98"/>
      <c r="T2" s="9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5" t="s">
        <v>7</v>
      </c>
      <c r="B3" s="5"/>
      <c r="C3" s="8">
        <v>3396399</v>
      </c>
      <c r="D3" s="8"/>
      <c r="E3" s="8"/>
      <c r="F3" s="8" t="s">
        <v>8</v>
      </c>
      <c r="G3" s="9">
        <v>43432</v>
      </c>
      <c r="H3" s="5" t="s">
        <v>9</v>
      </c>
      <c r="I3" s="5"/>
      <c r="J3" s="30" t="s">
        <v>10</v>
      </c>
      <c r="K3" s="30"/>
      <c r="L3" s="30"/>
      <c r="M3" s="30"/>
      <c r="N3" s="5" t="s">
        <v>11</v>
      </c>
      <c r="O3" s="5"/>
      <c r="P3" s="30" t="s">
        <v>12</v>
      </c>
      <c r="Q3" s="99" t="s">
        <v>13</v>
      </c>
      <c r="R3" s="100"/>
      <c r="S3" s="101" t="s">
        <v>14</v>
      </c>
      <c r="T3" s="10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5" t="s">
        <v>15</v>
      </c>
      <c r="B4" s="5"/>
      <c r="C4" s="122"/>
      <c r="D4" s="122"/>
      <c r="E4" s="122"/>
      <c r="F4" s="8" t="s">
        <v>16</v>
      </c>
      <c r="G4" s="118"/>
      <c r="H4" s="5" t="s">
        <v>17</v>
      </c>
      <c r="I4" s="5"/>
      <c r="J4" s="30"/>
      <c r="K4" s="30"/>
      <c r="L4" s="30"/>
      <c r="M4" s="30"/>
      <c r="N4" s="5" t="s">
        <v>18</v>
      </c>
      <c r="O4" s="5"/>
      <c r="P4" s="8" t="s">
        <v>19</v>
      </c>
      <c r="Q4" s="8" t="s">
        <v>20</v>
      </c>
      <c r="R4" s="76" t="s">
        <v>21</v>
      </c>
      <c r="S4" s="102" t="s">
        <v>22</v>
      </c>
      <c r="T4" s="103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5" t="s">
        <v>23</v>
      </c>
      <c r="B5" s="10" t="s">
        <v>24</v>
      </c>
      <c r="C5" s="11"/>
      <c r="D5" s="11"/>
      <c r="E5" s="11"/>
      <c r="F5" s="12"/>
      <c r="G5" s="13" t="s">
        <v>25</v>
      </c>
      <c r="H5" s="10" t="s">
        <v>24</v>
      </c>
      <c r="I5" s="11"/>
      <c r="J5" s="12"/>
      <c r="K5" s="13" t="s">
        <v>26</v>
      </c>
      <c r="L5" s="10" t="s">
        <v>27</v>
      </c>
      <c r="M5" s="12"/>
      <c r="N5" s="10" t="s">
        <v>28</v>
      </c>
      <c r="O5" s="12"/>
      <c r="P5" s="72" t="s">
        <v>29</v>
      </c>
      <c r="Q5" s="104"/>
      <c r="R5" s="104"/>
      <c r="S5" s="102" t="s">
        <v>30</v>
      </c>
      <c r="T5" s="105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5"/>
      <c r="B6" s="14" t="s">
        <v>32</v>
      </c>
      <c r="C6" s="15"/>
      <c r="D6" s="15"/>
      <c r="E6" s="15"/>
      <c r="F6" s="16"/>
      <c r="G6" s="5"/>
      <c r="H6" s="14" t="s">
        <v>33</v>
      </c>
      <c r="I6" s="15"/>
      <c r="J6" s="16"/>
      <c r="K6" s="5" t="s">
        <v>34</v>
      </c>
      <c r="L6" s="14" t="s">
        <v>35</v>
      </c>
      <c r="M6" s="16"/>
      <c r="N6" s="14" t="s">
        <v>36</v>
      </c>
      <c r="O6" s="16"/>
      <c r="P6" s="73" t="s">
        <v>37</v>
      </c>
      <c r="Q6" s="106"/>
      <c r="R6" s="106"/>
      <c r="S6" s="102"/>
      <c r="T6" s="10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5"/>
      <c r="B7" s="17" t="s">
        <v>38</v>
      </c>
      <c r="C7" s="5" t="s">
        <v>39</v>
      </c>
      <c r="D7" s="5" t="s">
        <v>40</v>
      </c>
      <c r="E7" s="8" t="s">
        <v>41</v>
      </c>
      <c r="F7" s="8" t="s">
        <v>42</v>
      </c>
      <c r="G7" s="17" t="s">
        <v>43</v>
      </c>
      <c r="H7" s="5" t="s">
        <v>44</v>
      </c>
      <c r="I7" s="8" t="s">
        <v>45</v>
      </c>
      <c r="J7" s="8" t="s">
        <v>46</v>
      </c>
      <c r="K7" s="42" t="s">
        <v>45</v>
      </c>
      <c r="L7" s="8" t="s">
        <v>45</v>
      </c>
      <c r="M7" s="5" t="s">
        <v>46</v>
      </c>
      <c r="N7" s="5" t="s">
        <v>45</v>
      </c>
      <c r="O7" s="5" t="s">
        <v>46</v>
      </c>
      <c r="P7" s="8" t="s">
        <v>47</v>
      </c>
      <c r="Q7" s="8" t="s">
        <v>48</v>
      </c>
      <c r="R7" s="8" t="s">
        <v>49</v>
      </c>
      <c r="S7" s="102"/>
      <c r="T7" s="10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18">
        <v>1</v>
      </c>
      <c r="B8" s="19">
        <v>43718</v>
      </c>
      <c r="C8" s="74">
        <v>730000</v>
      </c>
      <c r="D8" s="21"/>
      <c r="E8" s="22" t="s">
        <v>50</v>
      </c>
      <c r="F8" s="23" t="s">
        <v>51</v>
      </c>
      <c r="G8" s="21"/>
      <c r="H8" s="24">
        <v>0.006</v>
      </c>
      <c r="I8" s="74">
        <v>4380</v>
      </c>
      <c r="J8" s="29"/>
      <c r="K8" s="75">
        <v>115991</v>
      </c>
      <c r="L8" s="21">
        <v>1000</v>
      </c>
      <c r="M8" s="76" t="s">
        <v>52</v>
      </c>
      <c r="N8" s="77"/>
      <c r="O8" s="8"/>
      <c r="P8" s="78"/>
      <c r="Q8" s="8"/>
      <c r="R8" s="8"/>
      <c r="S8" s="107"/>
      <c r="T8" s="7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5"/>
      <c r="B9" s="26"/>
      <c r="C9" s="20"/>
      <c r="D9" s="27"/>
      <c r="E9" s="22"/>
      <c r="F9" s="23"/>
      <c r="G9" s="28"/>
      <c r="H9" s="24"/>
      <c r="I9" s="20"/>
      <c r="J9" s="29"/>
      <c r="K9" s="75"/>
      <c r="L9" s="21">
        <v>300600</v>
      </c>
      <c r="M9" s="76" t="s">
        <v>53</v>
      </c>
      <c r="N9" s="77"/>
      <c r="O9" s="8"/>
      <c r="P9" s="78"/>
      <c r="Q9" s="8"/>
      <c r="R9" s="8"/>
      <c r="S9" s="108"/>
      <c r="T9" s="7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18">
        <v>2</v>
      </c>
      <c r="B10" s="19">
        <v>43737</v>
      </c>
      <c r="C10" s="20"/>
      <c r="D10" s="27"/>
      <c r="E10" s="22"/>
      <c r="F10" s="23"/>
      <c r="G10" s="28"/>
      <c r="H10" s="24"/>
      <c r="I10" s="20"/>
      <c r="J10" s="29"/>
      <c r="K10" s="75">
        <v>-79702</v>
      </c>
      <c r="L10" s="21">
        <v>-300600</v>
      </c>
      <c r="M10" s="76" t="s">
        <v>54</v>
      </c>
      <c r="N10" s="77"/>
      <c r="O10" s="8"/>
      <c r="P10" s="78"/>
      <c r="Q10" s="8"/>
      <c r="R10" s="8"/>
      <c r="S10" s="108"/>
      <c r="T10" s="7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5"/>
      <c r="B11" s="19">
        <v>43819</v>
      </c>
      <c r="C11" s="20">
        <v>14805</v>
      </c>
      <c r="D11" s="27"/>
      <c r="E11" s="22"/>
      <c r="F11" s="23"/>
      <c r="G11" s="29"/>
      <c r="H11" s="24">
        <v>0.006</v>
      </c>
      <c r="I11" s="79">
        <v>89</v>
      </c>
      <c r="J11" s="29"/>
      <c r="K11" s="80">
        <v>1295</v>
      </c>
      <c r="L11" s="21"/>
      <c r="M11" s="76" t="s">
        <v>55</v>
      </c>
      <c r="N11" s="77"/>
      <c r="O11" s="8"/>
      <c r="P11" s="78"/>
      <c r="Q11" s="8"/>
      <c r="R11" s="8"/>
      <c r="S11" s="108"/>
      <c r="T11" s="7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0">
        <v>3</v>
      </c>
      <c r="B12" s="31">
        <v>43850</v>
      </c>
      <c r="C12" s="20">
        <v>490000</v>
      </c>
      <c r="D12" s="27"/>
      <c r="E12" s="22"/>
      <c r="F12" s="23"/>
      <c r="G12" s="29"/>
      <c r="H12" s="24">
        <v>0.006</v>
      </c>
      <c r="I12" s="21">
        <v>2940</v>
      </c>
      <c r="J12" s="29"/>
      <c r="K12" s="75"/>
      <c r="L12" s="21"/>
      <c r="M12" s="76"/>
      <c r="N12" s="77"/>
      <c r="O12" s="8"/>
      <c r="P12" s="78"/>
      <c r="Q12" s="8"/>
      <c r="R12" s="8"/>
      <c r="S12" s="108"/>
      <c r="T12" s="7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0"/>
      <c r="B13" s="32"/>
      <c r="C13" s="33"/>
      <c r="D13" s="27"/>
      <c r="E13" s="34"/>
      <c r="F13" s="35"/>
      <c r="G13" s="29"/>
      <c r="H13" s="36"/>
      <c r="I13" s="81">
        <v>-7409</v>
      </c>
      <c r="J13" s="29" t="s">
        <v>56</v>
      </c>
      <c r="K13" s="75"/>
      <c r="L13" s="21"/>
      <c r="M13" s="76"/>
      <c r="N13" s="77">
        <v>150</v>
      </c>
      <c r="O13" s="8" t="s">
        <v>57</v>
      </c>
      <c r="P13" s="78"/>
      <c r="Q13" s="8"/>
      <c r="R13" s="8"/>
      <c r="S13" s="108"/>
      <c r="T13" s="7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0">
        <v>4</v>
      </c>
      <c r="B14" s="37">
        <v>44116</v>
      </c>
      <c r="C14" s="123">
        <v>1083100</v>
      </c>
      <c r="D14" s="39"/>
      <c r="E14" s="40"/>
      <c r="F14" s="40"/>
      <c r="G14" s="29"/>
      <c r="H14" s="24">
        <v>0.006</v>
      </c>
      <c r="I14" s="81">
        <v>6499</v>
      </c>
      <c r="J14" s="29"/>
      <c r="K14" s="113"/>
      <c r="L14" s="81"/>
      <c r="M14" s="76" t="s">
        <v>70</v>
      </c>
      <c r="N14" s="77"/>
      <c r="O14" s="8"/>
      <c r="P14" s="82"/>
      <c r="Q14" s="8"/>
      <c r="R14" s="8"/>
      <c r="S14" s="108"/>
      <c r="T14" s="10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0"/>
      <c r="B15" s="41"/>
      <c r="C15" s="77"/>
      <c r="D15" s="43"/>
      <c r="E15" s="44"/>
      <c r="F15" s="45"/>
      <c r="G15" s="29"/>
      <c r="H15" s="24"/>
      <c r="I15" s="21"/>
      <c r="J15" s="29"/>
      <c r="K15" s="75"/>
      <c r="L15" s="21"/>
      <c r="M15" s="76"/>
      <c r="N15" s="77"/>
      <c r="O15" s="8"/>
      <c r="P15" s="83"/>
      <c r="Q15" s="8"/>
      <c r="R15" s="8"/>
      <c r="S15" s="110"/>
      <c r="T15" s="10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0"/>
      <c r="B16" s="46"/>
      <c r="C16" s="47"/>
      <c r="D16" s="48"/>
      <c r="E16" s="49"/>
      <c r="F16" s="50"/>
      <c r="G16" s="28"/>
      <c r="H16" s="51"/>
      <c r="I16" s="21"/>
      <c r="J16" s="21"/>
      <c r="K16" s="21"/>
      <c r="L16" s="21"/>
      <c r="M16" s="76"/>
      <c r="N16" s="21"/>
      <c r="O16" s="76"/>
      <c r="P16" s="84"/>
      <c r="Q16" s="85"/>
      <c r="R16" s="85"/>
      <c r="S16" s="111"/>
      <c r="T16" s="10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0"/>
      <c r="B17" s="46"/>
      <c r="C17" s="47"/>
      <c r="D17" s="48"/>
      <c r="E17" s="49"/>
      <c r="F17" s="50"/>
      <c r="G17" s="28"/>
      <c r="H17" s="51"/>
      <c r="I17" s="21"/>
      <c r="J17" s="21"/>
      <c r="K17" s="21"/>
      <c r="L17" s="21"/>
      <c r="M17" s="76"/>
      <c r="N17" s="21"/>
      <c r="O17" s="76"/>
      <c r="P17" s="84" t="s">
        <v>58</v>
      </c>
      <c r="Q17" s="85"/>
      <c r="R17" s="85"/>
      <c r="S17" s="111">
        <v>680500</v>
      </c>
      <c r="T17" s="10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0"/>
      <c r="B18" s="46">
        <v>43850</v>
      </c>
      <c r="C18" s="52"/>
      <c r="D18" s="48"/>
      <c r="E18" s="49"/>
      <c r="F18" s="50"/>
      <c r="G18" s="53"/>
      <c r="H18" s="51"/>
      <c r="I18" s="21"/>
      <c r="J18" s="21"/>
      <c r="K18" s="21"/>
      <c r="L18" s="21"/>
      <c r="M18" s="76"/>
      <c r="N18" s="21"/>
      <c r="O18" s="76"/>
      <c r="P18" s="86" t="s">
        <v>59</v>
      </c>
      <c r="Q18" s="84"/>
      <c r="R18" s="84"/>
      <c r="S18" s="114">
        <v>170275</v>
      </c>
      <c r="T18" s="109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0"/>
      <c r="B19" s="46">
        <v>43850</v>
      </c>
      <c r="C19" s="52"/>
      <c r="D19" s="48"/>
      <c r="E19" s="49"/>
      <c r="F19" s="50"/>
      <c r="G19" s="53"/>
      <c r="H19" s="51"/>
      <c r="I19" s="21"/>
      <c r="J19" s="21"/>
      <c r="K19" s="21"/>
      <c r="L19" s="21"/>
      <c r="M19" s="76"/>
      <c r="N19" s="21"/>
      <c r="O19" s="76"/>
      <c r="P19" s="86" t="s">
        <v>60</v>
      </c>
      <c r="Q19" s="85"/>
      <c r="R19" s="85"/>
      <c r="S19" s="114">
        <v>336000</v>
      </c>
      <c r="T19" s="10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0"/>
      <c r="B20" s="55">
        <v>44127</v>
      </c>
      <c r="C20" s="52"/>
      <c r="D20" s="48"/>
      <c r="E20" s="49"/>
      <c r="F20" s="50"/>
      <c r="G20" s="53"/>
      <c r="H20" s="51"/>
      <c r="I20" s="21"/>
      <c r="J20" s="21"/>
      <c r="K20" s="21"/>
      <c r="L20" s="21"/>
      <c r="M20" s="76"/>
      <c r="N20" s="21">
        <v>200</v>
      </c>
      <c r="O20" s="76" t="s">
        <v>57</v>
      </c>
      <c r="P20" s="86" t="s">
        <v>71</v>
      </c>
      <c r="Q20" s="85"/>
      <c r="R20" s="85"/>
      <c r="S20" s="114">
        <v>1080000</v>
      </c>
      <c r="T20" s="109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0"/>
      <c r="B21" s="55"/>
      <c r="C21" s="52"/>
      <c r="D21" s="48"/>
      <c r="E21" s="49"/>
      <c r="F21" s="50"/>
      <c r="G21" s="53"/>
      <c r="H21" s="51"/>
      <c r="I21" s="21"/>
      <c r="J21" s="21"/>
      <c r="K21" s="21"/>
      <c r="L21" s="21"/>
      <c r="M21" s="76"/>
      <c r="N21" s="21"/>
      <c r="O21" s="76"/>
      <c r="P21" s="86"/>
      <c r="Q21" s="85"/>
      <c r="R21" s="85"/>
      <c r="S21" s="114"/>
      <c r="T21" s="10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30" customHeight="1" spans="1:16384">
      <c r="A22" s="5" t="s">
        <v>61</v>
      </c>
      <c r="B22" s="5"/>
      <c r="C22" s="60">
        <f>SUM(C8:C18)</f>
        <v>2317905</v>
      </c>
      <c r="D22" s="61">
        <f>SUM(D8:D18)</f>
        <v>0</v>
      </c>
      <c r="E22" s="62"/>
      <c r="F22" s="62"/>
      <c r="G22" s="62"/>
      <c r="H22" s="60" t="s">
        <v>62</v>
      </c>
      <c r="I22" s="77">
        <f t="shared" ref="I22:L22" si="0">SUM(I8:I18)</f>
        <v>6499</v>
      </c>
      <c r="J22" s="62"/>
      <c r="K22" s="77">
        <f t="shared" si="0"/>
        <v>37584</v>
      </c>
      <c r="L22" s="77">
        <f t="shared" si="0"/>
        <v>1000</v>
      </c>
      <c r="M22" s="60" t="s">
        <v>62</v>
      </c>
      <c r="N22" s="77">
        <v>350</v>
      </c>
      <c r="O22" s="60" t="s">
        <v>62</v>
      </c>
      <c r="P22" s="60" t="s">
        <v>62</v>
      </c>
      <c r="Q22" s="60"/>
      <c r="R22" s="60"/>
      <c r="S22" s="77">
        <v>2266775</v>
      </c>
      <c r="T22" s="115">
        <f>C22+D22-I22-K22-L22-N22-S22</f>
        <v>5697</v>
      </c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30" customHeight="1" spans="1:16384">
      <c r="A23" s="63" t="s">
        <v>63</v>
      </c>
      <c r="B23" s="63"/>
      <c r="C23" s="63" t="s">
        <v>64</v>
      </c>
      <c r="D23" s="63"/>
      <c r="E23" s="63"/>
      <c r="F23" s="64">
        <v>1080000</v>
      </c>
      <c r="G23" s="65"/>
      <c r="H23" s="66" t="s">
        <v>65</v>
      </c>
      <c r="I23" s="90"/>
      <c r="J23" s="90"/>
      <c r="K23" s="90"/>
      <c r="L23" s="91"/>
      <c r="M23" s="63" t="s">
        <v>66</v>
      </c>
      <c r="N23" s="92">
        <v>1080000</v>
      </c>
      <c r="O23" s="93"/>
      <c r="P23" s="93"/>
      <c r="Q23" s="93"/>
      <c r="R23" s="93"/>
      <c r="S23" s="93"/>
      <c r="T23" s="116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30" customHeight="1" spans="1:16384">
      <c r="A24" s="63"/>
      <c r="B24" s="63"/>
      <c r="C24" s="63" t="s">
        <v>67</v>
      </c>
      <c r="D24" s="63"/>
      <c r="E24" s="63"/>
      <c r="F24" s="64">
        <v>1080000</v>
      </c>
      <c r="G24" s="65"/>
      <c r="H24" s="67"/>
      <c r="I24" s="94"/>
      <c r="J24" s="94"/>
      <c r="K24" s="94"/>
      <c r="L24" s="95"/>
      <c r="M24" s="63" t="s">
        <v>68</v>
      </c>
      <c r="N24" s="119" t="s">
        <v>72</v>
      </c>
      <c r="O24" s="120"/>
      <c r="P24" s="120"/>
      <c r="Q24" s="120"/>
      <c r="R24" s="120"/>
      <c r="S24" s="120"/>
      <c r="T24" s="121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68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2:B22"/>
    <mergeCell ref="C23:E23"/>
    <mergeCell ref="F23:G23"/>
    <mergeCell ref="N23:T23"/>
    <mergeCell ref="C24:E24"/>
    <mergeCell ref="F24:G24"/>
    <mergeCell ref="N24:T24"/>
    <mergeCell ref="A5:A7"/>
    <mergeCell ref="A8:A9"/>
    <mergeCell ref="A10:A11"/>
    <mergeCell ref="S5:S7"/>
    <mergeCell ref="T5:T7"/>
    <mergeCell ref="A23:B24"/>
    <mergeCell ref="H23:L24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10" workbookViewId="0">
      <selection activeCell="A10" sqref="$A1:$XFD1048576"/>
    </sheetView>
  </sheetViews>
  <sheetFormatPr defaultColWidth="9" defaultRowHeight="13.5"/>
  <cols>
    <col min="1" max="1" width="3.25" style="1" customWidth="1"/>
    <col min="2" max="2" width="15.875" style="2" customWidth="1"/>
    <col min="3" max="3" width="16.25" style="1" customWidth="1"/>
    <col min="4" max="4" width="15.375" style="1" customWidth="1"/>
    <col min="5" max="5" width="18.75" style="3" customWidth="1"/>
    <col min="6" max="6" width="19.125" style="3" customWidth="1"/>
    <col min="7" max="7" width="17.5" style="3" customWidth="1"/>
    <col min="8" max="8" width="4.875" style="1" customWidth="1"/>
    <col min="9" max="9" width="10.375" style="3" customWidth="1"/>
    <col min="10" max="10" width="10" style="3" customWidth="1"/>
    <col min="11" max="11" width="9.375" style="1" customWidth="1"/>
    <col min="12" max="12" width="9.625" style="3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3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9"/>
      <c r="J2" s="6" t="s">
        <v>4</v>
      </c>
      <c r="K2" s="6"/>
      <c r="L2" s="6"/>
      <c r="M2" s="6"/>
      <c r="N2" s="70" t="s">
        <v>5</v>
      </c>
      <c r="O2" s="70"/>
      <c r="P2" s="71">
        <v>10752</v>
      </c>
      <c r="Q2" s="42" t="s">
        <v>6</v>
      </c>
      <c r="R2" s="42"/>
      <c r="S2" s="98"/>
      <c r="T2" s="9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5" t="s">
        <v>7</v>
      </c>
      <c r="B3" s="5"/>
      <c r="C3" s="8">
        <v>3396399</v>
      </c>
      <c r="D3" s="8"/>
      <c r="E3" s="8"/>
      <c r="F3" s="8" t="s">
        <v>8</v>
      </c>
      <c r="G3" s="9">
        <v>43432</v>
      </c>
      <c r="H3" s="5" t="s">
        <v>9</v>
      </c>
      <c r="I3" s="5"/>
      <c r="J3" s="30" t="s">
        <v>73</v>
      </c>
      <c r="K3" s="30"/>
      <c r="L3" s="30"/>
      <c r="M3" s="30"/>
      <c r="N3" s="5" t="s">
        <v>11</v>
      </c>
      <c r="O3" s="5"/>
      <c r="P3" s="30" t="s">
        <v>12</v>
      </c>
      <c r="Q3" s="99" t="s">
        <v>13</v>
      </c>
      <c r="R3" s="100"/>
      <c r="S3" s="101" t="s">
        <v>14</v>
      </c>
      <c r="T3" s="10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5" t="s">
        <v>15</v>
      </c>
      <c r="B4" s="5"/>
      <c r="C4" s="8">
        <v>3397352</v>
      </c>
      <c r="D4" s="8"/>
      <c r="E4" s="8"/>
      <c r="F4" s="8" t="s">
        <v>16</v>
      </c>
      <c r="G4" s="118"/>
      <c r="H4" s="5" t="s">
        <v>17</v>
      </c>
      <c r="I4" s="5"/>
      <c r="J4" s="30" t="s">
        <v>74</v>
      </c>
      <c r="K4" s="30"/>
      <c r="L4" s="30"/>
      <c r="M4" s="30"/>
      <c r="N4" s="5" t="s">
        <v>18</v>
      </c>
      <c r="O4" s="5"/>
      <c r="P4" s="8" t="s">
        <v>75</v>
      </c>
      <c r="Q4" s="8" t="s">
        <v>20</v>
      </c>
      <c r="R4" s="76" t="s">
        <v>21</v>
      </c>
      <c r="S4" s="102" t="s">
        <v>22</v>
      </c>
      <c r="T4" s="103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5" t="s">
        <v>23</v>
      </c>
      <c r="B5" s="10" t="s">
        <v>24</v>
      </c>
      <c r="C5" s="11"/>
      <c r="D5" s="11"/>
      <c r="E5" s="11"/>
      <c r="F5" s="12"/>
      <c r="G5" s="13" t="s">
        <v>25</v>
      </c>
      <c r="H5" s="10" t="s">
        <v>24</v>
      </c>
      <c r="I5" s="11"/>
      <c r="J5" s="12"/>
      <c r="K5" s="13" t="s">
        <v>26</v>
      </c>
      <c r="L5" s="10" t="s">
        <v>27</v>
      </c>
      <c r="M5" s="12"/>
      <c r="N5" s="10" t="s">
        <v>28</v>
      </c>
      <c r="O5" s="12"/>
      <c r="P5" s="72" t="s">
        <v>29</v>
      </c>
      <c r="Q5" s="104"/>
      <c r="R5" s="104"/>
      <c r="S5" s="102" t="s">
        <v>30</v>
      </c>
      <c r="T5" s="105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5"/>
      <c r="B6" s="14" t="s">
        <v>32</v>
      </c>
      <c r="C6" s="15"/>
      <c r="D6" s="15"/>
      <c r="E6" s="15"/>
      <c r="F6" s="16"/>
      <c r="G6" s="5"/>
      <c r="H6" s="14" t="s">
        <v>33</v>
      </c>
      <c r="I6" s="15"/>
      <c r="J6" s="16"/>
      <c r="K6" s="5" t="s">
        <v>34</v>
      </c>
      <c r="L6" s="14" t="s">
        <v>35</v>
      </c>
      <c r="M6" s="16"/>
      <c r="N6" s="14" t="s">
        <v>36</v>
      </c>
      <c r="O6" s="16"/>
      <c r="P6" s="73" t="s">
        <v>37</v>
      </c>
      <c r="Q6" s="106"/>
      <c r="R6" s="106"/>
      <c r="S6" s="102"/>
      <c r="T6" s="10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5"/>
      <c r="B7" s="17" t="s">
        <v>38</v>
      </c>
      <c r="C7" s="5" t="s">
        <v>39</v>
      </c>
      <c r="D7" s="5" t="s">
        <v>40</v>
      </c>
      <c r="E7" s="8" t="s">
        <v>41</v>
      </c>
      <c r="F7" s="8" t="s">
        <v>42</v>
      </c>
      <c r="G7" s="17" t="s">
        <v>43</v>
      </c>
      <c r="H7" s="5" t="s">
        <v>44</v>
      </c>
      <c r="I7" s="8" t="s">
        <v>45</v>
      </c>
      <c r="J7" s="8" t="s">
        <v>46</v>
      </c>
      <c r="K7" s="42" t="s">
        <v>45</v>
      </c>
      <c r="L7" s="8" t="s">
        <v>45</v>
      </c>
      <c r="M7" s="5" t="s">
        <v>46</v>
      </c>
      <c r="N7" s="5" t="s">
        <v>45</v>
      </c>
      <c r="O7" s="5" t="s">
        <v>46</v>
      </c>
      <c r="P7" s="8" t="s">
        <v>47</v>
      </c>
      <c r="Q7" s="8" t="s">
        <v>48</v>
      </c>
      <c r="R7" s="8" t="s">
        <v>49</v>
      </c>
      <c r="S7" s="102"/>
      <c r="T7" s="10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18">
        <v>1</v>
      </c>
      <c r="B8" s="19">
        <v>43718</v>
      </c>
      <c r="C8" s="20">
        <v>730000</v>
      </c>
      <c r="D8" s="21"/>
      <c r="E8" s="22" t="s">
        <v>50</v>
      </c>
      <c r="F8" s="23" t="s">
        <v>51</v>
      </c>
      <c r="G8" s="21"/>
      <c r="H8" s="24">
        <v>0.006</v>
      </c>
      <c r="I8" s="74">
        <v>4380</v>
      </c>
      <c r="J8" s="29"/>
      <c r="K8" s="75">
        <v>115991</v>
      </c>
      <c r="L8" s="21">
        <v>1000</v>
      </c>
      <c r="M8" s="76" t="s">
        <v>52</v>
      </c>
      <c r="N8" s="77"/>
      <c r="O8" s="8"/>
      <c r="P8" s="78"/>
      <c r="Q8" s="8"/>
      <c r="R8" s="8"/>
      <c r="S8" s="107"/>
      <c r="T8" s="7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5"/>
      <c r="B9" s="26"/>
      <c r="C9" s="20"/>
      <c r="D9" s="27"/>
      <c r="E9" s="22"/>
      <c r="F9" s="23"/>
      <c r="G9" s="28"/>
      <c r="H9" s="24"/>
      <c r="I9" s="20"/>
      <c r="J9" s="29"/>
      <c r="K9" s="75"/>
      <c r="L9" s="21">
        <v>300600</v>
      </c>
      <c r="M9" s="76" t="s">
        <v>53</v>
      </c>
      <c r="N9" s="77"/>
      <c r="O9" s="8"/>
      <c r="P9" s="78"/>
      <c r="Q9" s="8"/>
      <c r="R9" s="8"/>
      <c r="S9" s="108"/>
      <c r="T9" s="7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18">
        <v>2</v>
      </c>
      <c r="B10" s="19">
        <v>43737</v>
      </c>
      <c r="C10" s="20"/>
      <c r="D10" s="27"/>
      <c r="E10" s="22"/>
      <c r="F10" s="23"/>
      <c r="G10" s="28"/>
      <c r="H10" s="24"/>
      <c r="I10" s="20"/>
      <c r="J10" s="29"/>
      <c r="K10" s="75">
        <v>-79702</v>
      </c>
      <c r="L10" s="21">
        <v>-300600</v>
      </c>
      <c r="M10" s="76" t="s">
        <v>54</v>
      </c>
      <c r="N10" s="77"/>
      <c r="O10" s="8"/>
      <c r="P10" s="78"/>
      <c r="Q10" s="8"/>
      <c r="R10" s="8"/>
      <c r="S10" s="108"/>
      <c r="T10" s="7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5"/>
      <c r="B11" s="19">
        <v>43819</v>
      </c>
      <c r="C11" s="20">
        <v>14805</v>
      </c>
      <c r="D11" s="27"/>
      <c r="E11" s="22"/>
      <c r="F11" s="23"/>
      <c r="G11" s="29"/>
      <c r="H11" s="24">
        <v>0.006</v>
      </c>
      <c r="I11" s="79">
        <v>89</v>
      </c>
      <c r="J11" s="29"/>
      <c r="K11" s="80">
        <v>1295</v>
      </c>
      <c r="L11" s="21"/>
      <c r="M11" s="76" t="s">
        <v>55</v>
      </c>
      <c r="N11" s="77"/>
      <c r="O11" s="8"/>
      <c r="P11" s="78"/>
      <c r="Q11" s="8"/>
      <c r="R11" s="8"/>
      <c r="S11" s="108"/>
      <c r="T11" s="7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0">
        <v>3</v>
      </c>
      <c r="B12" s="31">
        <v>43850</v>
      </c>
      <c r="C12" s="20">
        <v>490000</v>
      </c>
      <c r="D12" s="27"/>
      <c r="E12" s="22"/>
      <c r="F12" s="23"/>
      <c r="G12" s="29"/>
      <c r="H12" s="24">
        <v>0.006</v>
      </c>
      <c r="I12" s="21">
        <v>2940</v>
      </c>
      <c r="J12" s="29"/>
      <c r="K12" s="75"/>
      <c r="L12" s="21"/>
      <c r="M12" s="76"/>
      <c r="N12" s="77"/>
      <c r="O12" s="8"/>
      <c r="P12" s="78"/>
      <c r="Q12" s="8"/>
      <c r="R12" s="8"/>
      <c r="S12" s="108"/>
      <c r="T12" s="7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0"/>
      <c r="B13" s="32"/>
      <c r="C13" s="33"/>
      <c r="D13" s="27"/>
      <c r="E13" s="34"/>
      <c r="F13" s="35"/>
      <c r="G13" s="29"/>
      <c r="H13" s="36"/>
      <c r="I13" s="81">
        <v>-7409</v>
      </c>
      <c r="J13" s="29" t="s">
        <v>56</v>
      </c>
      <c r="K13" s="75"/>
      <c r="L13" s="21"/>
      <c r="M13" s="76"/>
      <c r="N13" s="77">
        <v>150</v>
      </c>
      <c r="O13" s="8" t="s">
        <v>57</v>
      </c>
      <c r="P13" s="78"/>
      <c r="Q13" s="8"/>
      <c r="R13" s="8"/>
      <c r="S13" s="108"/>
      <c r="T13" s="7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0">
        <v>4</v>
      </c>
      <c r="B14" s="37">
        <v>44116</v>
      </c>
      <c r="C14" s="38">
        <v>1083100</v>
      </c>
      <c r="D14" s="39"/>
      <c r="E14" s="40"/>
      <c r="F14" s="40"/>
      <c r="G14" s="29"/>
      <c r="H14" s="24">
        <v>0.006</v>
      </c>
      <c r="I14" s="81">
        <v>6499</v>
      </c>
      <c r="J14" s="29"/>
      <c r="K14" s="113">
        <v>391531.37</v>
      </c>
      <c r="L14" s="81"/>
      <c r="M14" s="76" t="s">
        <v>53</v>
      </c>
      <c r="N14" s="77"/>
      <c r="O14" s="8"/>
      <c r="P14" s="82"/>
      <c r="Q14" s="8"/>
      <c r="R14" s="8"/>
      <c r="S14" s="108"/>
      <c r="T14" s="10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0">
        <v>5</v>
      </c>
      <c r="B15" s="41">
        <v>44131</v>
      </c>
      <c r="C15" s="42">
        <v>1079447</v>
      </c>
      <c r="D15" s="43"/>
      <c r="E15" s="44"/>
      <c r="F15" s="45"/>
      <c r="G15" s="29"/>
      <c r="H15" s="24">
        <v>0.006</v>
      </c>
      <c r="I15" s="21">
        <v>6477</v>
      </c>
      <c r="J15" s="29" t="s">
        <v>76</v>
      </c>
      <c r="K15" s="75">
        <v>20357.02</v>
      </c>
      <c r="L15" s="21"/>
      <c r="M15" s="76" t="s">
        <v>77</v>
      </c>
      <c r="N15" s="77"/>
      <c r="O15" s="8"/>
      <c r="P15" s="83"/>
      <c r="Q15" s="8"/>
      <c r="R15" s="8"/>
      <c r="S15" s="110"/>
      <c r="T15" s="10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0"/>
      <c r="B16" s="46"/>
      <c r="C16" s="47"/>
      <c r="D16" s="48"/>
      <c r="E16" s="49"/>
      <c r="F16" s="50"/>
      <c r="G16" s="28"/>
      <c r="H16" s="51"/>
      <c r="I16" s="21"/>
      <c r="J16" s="21"/>
      <c r="K16" s="21">
        <v>1120.57</v>
      </c>
      <c r="L16" s="21"/>
      <c r="M16" s="76" t="s">
        <v>78</v>
      </c>
      <c r="N16" s="21"/>
      <c r="O16" s="76"/>
      <c r="P16" s="84"/>
      <c r="Q16" s="85"/>
      <c r="R16" s="85"/>
      <c r="S16" s="111"/>
      <c r="T16" s="10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0"/>
      <c r="B17" s="46"/>
      <c r="C17" s="47"/>
      <c r="D17" s="48"/>
      <c r="E17" s="49"/>
      <c r="F17" s="50"/>
      <c r="G17" s="28"/>
      <c r="H17" s="51"/>
      <c r="I17" s="21"/>
      <c r="J17" s="21"/>
      <c r="K17" s="21">
        <v>146421.13</v>
      </c>
      <c r="L17" s="21"/>
      <c r="M17" s="76" t="s">
        <v>79</v>
      </c>
      <c r="N17" s="21"/>
      <c r="O17" s="76"/>
      <c r="P17" s="85" t="s">
        <v>58</v>
      </c>
      <c r="Q17" s="85"/>
      <c r="R17" s="85"/>
      <c r="S17" s="111">
        <v>680500</v>
      </c>
      <c r="T17" s="10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0"/>
      <c r="B18" s="46">
        <v>43850</v>
      </c>
      <c r="C18" s="52"/>
      <c r="D18" s="48"/>
      <c r="E18" s="42"/>
      <c r="F18" s="45"/>
      <c r="G18" s="53"/>
      <c r="H18" s="51"/>
      <c r="I18" s="21"/>
      <c r="J18" s="21"/>
      <c r="K18" s="21">
        <v>-380000</v>
      </c>
      <c r="L18" s="21"/>
      <c r="M18" s="76" t="s">
        <v>80</v>
      </c>
      <c r="N18" s="21"/>
      <c r="O18" s="76"/>
      <c r="P18" s="86" t="s">
        <v>59</v>
      </c>
      <c r="Q18" s="85"/>
      <c r="R18" s="85"/>
      <c r="S18" s="111">
        <v>170275</v>
      </c>
      <c r="T18" s="109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0"/>
      <c r="B19" s="46">
        <v>43850</v>
      </c>
      <c r="C19" s="52"/>
      <c r="D19" s="48"/>
      <c r="E19" s="42"/>
      <c r="F19" s="45"/>
      <c r="G19" s="53"/>
      <c r="H19" s="51"/>
      <c r="I19" s="21"/>
      <c r="J19" s="21"/>
      <c r="K19" s="21"/>
      <c r="L19" s="21"/>
      <c r="M19" s="76"/>
      <c r="N19" s="21"/>
      <c r="O19" s="76"/>
      <c r="P19" s="86" t="s">
        <v>60</v>
      </c>
      <c r="Q19" s="85"/>
      <c r="R19" s="85"/>
      <c r="S19" s="111">
        <v>336000</v>
      </c>
      <c r="T19" s="10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0"/>
      <c r="B20" s="46">
        <v>44127</v>
      </c>
      <c r="C20" s="52"/>
      <c r="D20" s="48"/>
      <c r="E20" s="42"/>
      <c r="F20" s="45"/>
      <c r="G20" s="53"/>
      <c r="H20" s="51"/>
      <c r="I20" s="21"/>
      <c r="J20" s="21"/>
      <c r="K20" s="21"/>
      <c r="L20" s="21"/>
      <c r="M20" s="76"/>
      <c r="N20" s="21">
        <v>200</v>
      </c>
      <c r="O20" s="76" t="s">
        <v>57</v>
      </c>
      <c r="P20" s="86" t="s">
        <v>71</v>
      </c>
      <c r="Q20" s="85"/>
      <c r="R20" s="85"/>
      <c r="S20" s="111">
        <v>1080000</v>
      </c>
      <c r="T20" s="109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0"/>
      <c r="B21" s="46">
        <v>44133</v>
      </c>
      <c r="C21" s="52"/>
      <c r="D21" s="48"/>
      <c r="E21" s="42"/>
      <c r="F21" s="45"/>
      <c r="G21" s="53"/>
      <c r="H21" s="51"/>
      <c r="I21" s="21"/>
      <c r="J21" s="21"/>
      <c r="K21" s="21"/>
      <c r="L21" s="21"/>
      <c r="M21" s="76"/>
      <c r="N21" s="21">
        <v>50</v>
      </c>
      <c r="O21" s="76" t="s">
        <v>57</v>
      </c>
      <c r="P21" s="86" t="s">
        <v>81</v>
      </c>
      <c r="Q21" s="85"/>
      <c r="R21" s="85"/>
      <c r="S21" s="111">
        <v>79105</v>
      </c>
      <c r="T21" s="10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9.1" customHeight="1" spans="1:16384">
      <c r="A22" s="30"/>
      <c r="B22" s="46">
        <v>44138</v>
      </c>
      <c r="C22" s="52"/>
      <c r="D22" s="48"/>
      <c r="E22" s="42"/>
      <c r="F22" s="45"/>
      <c r="G22" s="53"/>
      <c r="H22" s="51"/>
      <c r="I22" s="21"/>
      <c r="J22" s="21"/>
      <c r="K22" s="21"/>
      <c r="L22" s="21"/>
      <c r="M22" s="76"/>
      <c r="N22" s="21">
        <v>100</v>
      </c>
      <c r="O22" s="76" t="s">
        <v>57</v>
      </c>
      <c r="P22" s="86" t="s">
        <v>71</v>
      </c>
      <c r="Q22" s="85"/>
      <c r="R22" s="85"/>
      <c r="S22" s="111">
        <v>110391.22</v>
      </c>
      <c r="T22" s="10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.1" customHeight="1" spans="1:16384">
      <c r="A23" s="30"/>
      <c r="B23" s="46">
        <v>44144</v>
      </c>
      <c r="C23" s="52"/>
      <c r="D23" s="48"/>
      <c r="E23" s="42"/>
      <c r="F23" s="45"/>
      <c r="G23" s="53"/>
      <c r="H23" s="51"/>
      <c r="I23" s="21"/>
      <c r="J23" s="21"/>
      <c r="K23" s="21"/>
      <c r="L23" s="21"/>
      <c r="M23" s="76"/>
      <c r="N23" s="21">
        <v>100</v>
      </c>
      <c r="O23" s="76" t="s">
        <v>57</v>
      </c>
      <c r="P23" s="86" t="s">
        <v>82</v>
      </c>
      <c r="Q23" s="85"/>
      <c r="R23" s="85"/>
      <c r="S23" s="111">
        <v>465015.8</v>
      </c>
      <c r="T23" s="109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.1" customHeight="1" spans="1:16384">
      <c r="A24" s="30"/>
      <c r="B24" s="46">
        <v>44182</v>
      </c>
      <c r="C24" s="52"/>
      <c r="D24" s="48"/>
      <c r="E24" s="42"/>
      <c r="F24" s="45"/>
      <c r="G24" s="53"/>
      <c r="H24" s="51"/>
      <c r="I24" s="21"/>
      <c r="J24" s="21"/>
      <c r="K24" s="21"/>
      <c r="L24" s="21"/>
      <c r="M24" s="76"/>
      <c r="N24" s="21">
        <v>50</v>
      </c>
      <c r="O24" s="76" t="s">
        <v>57</v>
      </c>
      <c r="P24" s="86" t="s">
        <v>83</v>
      </c>
      <c r="Q24" s="85"/>
      <c r="R24" s="85" t="s">
        <v>84</v>
      </c>
      <c r="S24" s="111">
        <v>73080</v>
      </c>
      <c r="T24" s="109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.1" customHeight="1" spans="1:16384">
      <c r="A25" s="30"/>
      <c r="B25" s="55">
        <v>44222</v>
      </c>
      <c r="C25" s="52"/>
      <c r="D25" s="48"/>
      <c r="E25" s="49" t="s">
        <v>85</v>
      </c>
      <c r="F25" s="50" t="s">
        <v>86</v>
      </c>
      <c r="G25" s="53"/>
      <c r="H25" s="51"/>
      <c r="I25" s="21"/>
      <c r="J25" s="21"/>
      <c r="K25" s="21"/>
      <c r="L25" s="21"/>
      <c r="M25" s="76"/>
      <c r="N25" s="81">
        <v>50</v>
      </c>
      <c r="O25" s="87" t="s">
        <v>57</v>
      </c>
      <c r="P25" s="88" t="s">
        <v>60</v>
      </c>
      <c r="Q25" s="85"/>
      <c r="R25" s="85"/>
      <c r="S25" s="114">
        <v>30000</v>
      </c>
      <c r="T25" s="109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.1" customHeight="1" spans="1:16384">
      <c r="A26" s="30"/>
      <c r="B26" s="55"/>
      <c r="C26" s="52"/>
      <c r="D26" s="48"/>
      <c r="E26" s="49"/>
      <c r="F26" s="50"/>
      <c r="G26" s="53"/>
      <c r="H26" s="51"/>
      <c r="I26" s="21"/>
      <c r="J26" s="21"/>
      <c r="K26" s="21"/>
      <c r="L26" s="21"/>
      <c r="M26" s="76"/>
      <c r="N26" s="21"/>
      <c r="O26" s="76"/>
      <c r="P26" s="86"/>
      <c r="Q26" s="85"/>
      <c r="R26" s="85"/>
      <c r="S26" s="114"/>
      <c r="T26" s="109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5" t="s">
        <v>61</v>
      </c>
      <c r="B27" s="5"/>
      <c r="C27" s="60">
        <f>SUM(C8:C18)</f>
        <v>3397352</v>
      </c>
      <c r="D27" s="61">
        <f>SUM(D8:D18)</f>
        <v>0</v>
      </c>
      <c r="E27" s="62"/>
      <c r="F27" s="62"/>
      <c r="G27" s="62"/>
      <c r="H27" s="60" t="s">
        <v>62</v>
      </c>
      <c r="I27" s="77">
        <f t="shared" ref="I27:L27" si="0">SUM(I8:I18)</f>
        <v>12976</v>
      </c>
      <c r="J27" s="89">
        <v>20385</v>
      </c>
      <c r="K27" s="77">
        <f t="shared" si="0"/>
        <v>217014.09</v>
      </c>
      <c r="L27" s="77">
        <f t="shared" si="0"/>
        <v>1000</v>
      </c>
      <c r="M27" s="60" t="s">
        <v>62</v>
      </c>
      <c r="N27" s="77">
        <v>700</v>
      </c>
      <c r="O27" s="60" t="s">
        <v>62</v>
      </c>
      <c r="P27" s="60" t="s">
        <v>62</v>
      </c>
      <c r="Q27" s="60"/>
      <c r="R27" s="60"/>
      <c r="S27" s="77">
        <v>3024367.02</v>
      </c>
      <c r="T27" s="115">
        <f>C27+D27-I27-K27-L27-N27-S27</f>
        <v>141294.89</v>
      </c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63" t="s">
        <v>63</v>
      </c>
      <c r="B28" s="63"/>
      <c r="C28" s="63" t="s">
        <v>64</v>
      </c>
      <c r="D28" s="63"/>
      <c r="E28" s="63"/>
      <c r="F28" s="64">
        <f>N28</f>
        <v>30000</v>
      </c>
      <c r="G28" s="65"/>
      <c r="H28" s="66" t="s">
        <v>65</v>
      </c>
      <c r="I28" s="90"/>
      <c r="J28" s="90"/>
      <c r="K28" s="90"/>
      <c r="L28" s="91"/>
      <c r="M28" s="63" t="s">
        <v>66</v>
      </c>
      <c r="N28" s="92">
        <f>S25</f>
        <v>30000</v>
      </c>
      <c r="O28" s="93"/>
      <c r="P28" s="93"/>
      <c r="Q28" s="93"/>
      <c r="R28" s="93"/>
      <c r="S28" s="93"/>
      <c r="T28" s="116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63"/>
      <c r="B29" s="63"/>
      <c r="C29" s="63" t="s">
        <v>67</v>
      </c>
      <c r="D29" s="63"/>
      <c r="E29" s="63"/>
      <c r="F29" s="64">
        <f>N28</f>
        <v>30000</v>
      </c>
      <c r="G29" s="65"/>
      <c r="H29" s="67"/>
      <c r="I29" s="94"/>
      <c r="J29" s="94"/>
      <c r="K29" s="94"/>
      <c r="L29" s="95"/>
      <c r="M29" s="63" t="s">
        <v>68</v>
      </c>
      <c r="N29" s="119" t="s">
        <v>87</v>
      </c>
      <c r="O29" s="120"/>
      <c r="P29" s="120"/>
      <c r="Q29" s="120"/>
      <c r="R29" s="120"/>
      <c r="S29" s="120"/>
      <c r="T29" s="121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>
        <f>C4*0.006</f>
        <v>20384.112</v>
      </c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68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7:B27"/>
    <mergeCell ref="C28:E28"/>
    <mergeCell ref="F28:G28"/>
    <mergeCell ref="N28:T28"/>
    <mergeCell ref="C29:E29"/>
    <mergeCell ref="F29:G29"/>
    <mergeCell ref="N29:T29"/>
    <mergeCell ref="A5:A7"/>
    <mergeCell ref="A8:A9"/>
    <mergeCell ref="A10:A11"/>
    <mergeCell ref="S5:S7"/>
    <mergeCell ref="T5:T7"/>
    <mergeCell ref="A28:B29"/>
    <mergeCell ref="H28:L29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opLeftCell="A16" workbookViewId="0">
      <selection activeCell="A16" sqref="$A1:$XFD1048576"/>
    </sheetView>
  </sheetViews>
  <sheetFormatPr defaultColWidth="9" defaultRowHeight="13.5"/>
  <cols>
    <col min="1" max="1" width="3.25" style="1" customWidth="1"/>
    <col min="2" max="2" width="15.875" style="2" customWidth="1"/>
    <col min="3" max="3" width="16.25" style="1" customWidth="1"/>
    <col min="4" max="4" width="15.375" style="1" customWidth="1"/>
    <col min="5" max="5" width="18.75" style="3" customWidth="1"/>
    <col min="6" max="6" width="19.125" style="3" customWidth="1"/>
    <col min="7" max="7" width="17.5" style="3" customWidth="1"/>
    <col min="8" max="8" width="4.875" style="1" customWidth="1"/>
    <col min="9" max="9" width="10.375" style="3" customWidth="1"/>
    <col min="10" max="10" width="10" style="3" customWidth="1"/>
    <col min="11" max="11" width="9.375" style="1" customWidth="1"/>
    <col min="12" max="12" width="9.625" style="3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3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9"/>
      <c r="J2" s="6" t="s">
        <v>4</v>
      </c>
      <c r="K2" s="6"/>
      <c r="L2" s="6"/>
      <c r="M2" s="6"/>
      <c r="N2" s="70" t="s">
        <v>5</v>
      </c>
      <c r="O2" s="70"/>
      <c r="P2" s="71">
        <v>10752</v>
      </c>
      <c r="Q2" s="42" t="s">
        <v>6</v>
      </c>
      <c r="R2" s="42"/>
      <c r="S2" s="98"/>
      <c r="T2" s="9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5" t="s">
        <v>7</v>
      </c>
      <c r="B3" s="5"/>
      <c r="C3" s="8">
        <v>3396399</v>
      </c>
      <c r="D3" s="8"/>
      <c r="E3" s="8"/>
      <c r="F3" s="8" t="s">
        <v>8</v>
      </c>
      <c r="G3" s="9">
        <v>43432</v>
      </c>
      <c r="H3" s="5" t="s">
        <v>9</v>
      </c>
      <c r="I3" s="5"/>
      <c r="J3" s="30" t="s">
        <v>88</v>
      </c>
      <c r="K3" s="30"/>
      <c r="L3" s="30"/>
      <c r="M3" s="30"/>
      <c r="N3" s="5" t="s">
        <v>11</v>
      </c>
      <c r="O3" s="5"/>
      <c r="P3" s="30" t="s">
        <v>12</v>
      </c>
      <c r="Q3" s="99" t="s">
        <v>13</v>
      </c>
      <c r="R3" s="100"/>
      <c r="S3" s="101" t="s">
        <v>14</v>
      </c>
      <c r="T3" s="10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5" t="s">
        <v>15</v>
      </c>
      <c r="B4" s="5"/>
      <c r="C4" s="8">
        <v>3397352</v>
      </c>
      <c r="D4" s="8"/>
      <c r="E4" s="8"/>
      <c r="F4" s="8" t="s">
        <v>16</v>
      </c>
      <c r="G4" s="9">
        <v>44042</v>
      </c>
      <c r="H4" s="5" t="s">
        <v>17</v>
      </c>
      <c r="I4" s="5"/>
      <c r="J4" s="30" t="s">
        <v>74</v>
      </c>
      <c r="K4" s="30"/>
      <c r="L4" s="30"/>
      <c r="M4" s="30"/>
      <c r="N4" s="5" t="s">
        <v>18</v>
      </c>
      <c r="O4" s="5"/>
      <c r="P4" s="8" t="s">
        <v>75</v>
      </c>
      <c r="Q4" s="8" t="s">
        <v>20</v>
      </c>
      <c r="R4" s="76" t="s">
        <v>21</v>
      </c>
      <c r="S4" s="102" t="s">
        <v>22</v>
      </c>
      <c r="T4" s="103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5" t="s">
        <v>23</v>
      </c>
      <c r="B5" s="10" t="s">
        <v>24</v>
      </c>
      <c r="C5" s="11"/>
      <c r="D5" s="11"/>
      <c r="E5" s="11"/>
      <c r="F5" s="12"/>
      <c r="G5" s="13" t="s">
        <v>25</v>
      </c>
      <c r="H5" s="10" t="s">
        <v>24</v>
      </c>
      <c r="I5" s="11"/>
      <c r="J5" s="12"/>
      <c r="K5" s="13" t="s">
        <v>26</v>
      </c>
      <c r="L5" s="10" t="s">
        <v>27</v>
      </c>
      <c r="M5" s="12"/>
      <c r="N5" s="10" t="s">
        <v>28</v>
      </c>
      <c r="O5" s="12"/>
      <c r="P5" s="72" t="s">
        <v>29</v>
      </c>
      <c r="Q5" s="104"/>
      <c r="R5" s="104"/>
      <c r="S5" s="102" t="s">
        <v>30</v>
      </c>
      <c r="T5" s="105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5"/>
      <c r="B6" s="14" t="s">
        <v>32</v>
      </c>
      <c r="C6" s="15"/>
      <c r="D6" s="15"/>
      <c r="E6" s="15"/>
      <c r="F6" s="16"/>
      <c r="G6" s="5"/>
      <c r="H6" s="14" t="s">
        <v>33</v>
      </c>
      <c r="I6" s="15"/>
      <c r="J6" s="16"/>
      <c r="K6" s="5" t="s">
        <v>34</v>
      </c>
      <c r="L6" s="14" t="s">
        <v>35</v>
      </c>
      <c r="M6" s="16"/>
      <c r="N6" s="14" t="s">
        <v>36</v>
      </c>
      <c r="O6" s="16"/>
      <c r="P6" s="73" t="s">
        <v>37</v>
      </c>
      <c r="Q6" s="106"/>
      <c r="R6" s="106"/>
      <c r="S6" s="102"/>
      <c r="T6" s="10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5"/>
      <c r="B7" s="17" t="s">
        <v>38</v>
      </c>
      <c r="C7" s="5" t="s">
        <v>39</v>
      </c>
      <c r="D7" s="5" t="s">
        <v>40</v>
      </c>
      <c r="E7" s="8" t="s">
        <v>41</v>
      </c>
      <c r="F7" s="8" t="s">
        <v>42</v>
      </c>
      <c r="G7" s="17" t="s">
        <v>43</v>
      </c>
      <c r="H7" s="5" t="s">
        <v>44</v>
      </c>
      <c r="I7" s="8" t="s">
        <v>45</v>
      </c>
      <c r="J7" s="8" t="s">
        <v>46</v>
      </c>
      <c r="K7" s="42" t="s">
        <v>45</v>
      </c>
      <c r="L7" s="8" t="s">
        <v>45</v>
      </c>
      <c r="M7" s="5" t="s">
        <v>46</v>
      </c>
      <c r="N7" s="5" t="s">
        <v>45</v>
      </c>
      <c r="O7" s="5" t="s">
        <v>46</v>
      </c>
      <c r="P7" s="8" t="s">
        <v>47</v>
      </c>
      <c r="Q7" s="8" t="s">
        <v>48</v>
      </c>
      <c r="R7" s="8" t="s">
        <v>49</v>
      </c>
      <c r="S7" s="102"/>
      <c r="T7" s="10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18">
        <v>1</v>
      </c>
      <c r="B8" s="19">
        <v>43718</v>
      </c>
      <c r="C8" s="20">
        <v>730000</v>
      </c>
      <c r="D8" s="21"/>
      <c r="E8" s="22" t="s">
        <v>50</v>
      </c>
      <c r="F8" s="23" t="s">
        <v>51</v>
      </c>
      <c r="G8" s="21"/>
      <c r="H8" s="24">
        <v>0.006</v>
      </c>
      <c r="I8" s="74">
        <v>4380</v>
      </c>
      <c r="J8" s="29"/>
      <c r="K8" s="75">
        <v>115991</v>
      </c>
      <c r="L8" s="21">
        <v>1000</v>
      </c>
      <c r="M8" s="76" t="s">
        <v>52</v>
      </c>
      <c r="N8" s="77"/>
      <c r="O8" s="8"/>
      <c r="P8" s="78"/>
      <c r="Q8" s="8"/>
      <c r="R8" s="8"/>
      <c r="S8" s="107"/>
      <c r="T8" s="7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5"/>
      <c r="B9" s="26"/>
      <c r="C9" s="20"/>
      <c r="D9" s="27"/>
      <c r="E9" s="22"/>
      <c r="F9" s="23"/>
      <c r="G9" s="28"/>
      <c r="H9" s="24"/>
      <c r="I9" s="20"/>
      <c r="J9" s="29"/>
      <c r="K9" s="75"/>
      <c r="L9" s="21">
        <v>300600</v>
      </c>
      <c r="M9" s="76" t="s">
        <v>53</v>
      </c>
      <c r="N9" s="77"/>
      <c r="O9" s="8"/>
      <c r="P9" s="78"/>
      <c r="Q9" s="8"/>
      <c r="R9" s="8"/>
      <c r="S9" s="108"/>
      <c r="T9" s="7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18">
        <v>2</v>
      </c>
      <c r="B10" s="19">
        <v>43737</v>
      </c>
      <c r="C10" s="20"/>
      <c r="D10" s="27"/>
      <c r="E10" s="22"/>
      <c r="F10" s="23"/>
      <c r="G10" s="28"/>
      <c r="H10" s="24"/>
      <c r="I10" s="20"/>
      <c r="J10" s="29"/>
      <c r="K10" s="75">
        <v>-79702</v>
      </c>
      <c r="L10" s="21">
        <v>-300600</v>
      </c>
      <c r="M10" s="76" t="s">
        <v>54</v>
      </c>
      <c r="N10" s="77"/>
      <c r="O10" s="8"/>
      <c r="P10" s="78"/>
      <c r="Q10" s="8"/>
      <c r="R10" s="8"/>
      <c r="S10" s="108"/>
      <c r="T10" s="7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5"/>
      <c r="B11" s="19">
        <v>43819</v>
      </c>
      <c r="C11" s="20">
        <v>14805</v>
      </c>
      <c r="D11" s="27"/>
      <c r="E11" s="22"/>
      <c r="F11" s="23"/>
      <c r="G11" s="29"/>
      <c r="H11" s="24">
        <v>0.006</v>
      </c>
      <c r="I11" s="79">
        <v>89</v>
      </c>
      <c r="J11" s="29"/>
      <c r="K11" s="80">
        <v>1295</v>
      </c>
      <c r="L11" s="21"/>
      <c r="M11" s="76" t="s">
        <v>55</v>
      </c>
      <c r="N11" s="77"/>
      <c r="O11" s="8"/>
      <c r="P11" s="78"/>
      <c r="Q11" s="8"/>
      <c r="R11" s="8"/>
      <c r="S11" s="108"/>
      <c r="T11" s="7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0">
        <v>3</v>
      </c>
      <c r="B12" s="31">
        <v>43850</v>
      </c>
      <c r="C12" s="20">
        <v>490000</v>
      </c>
      <c r="D12" s="27"/>
      <c r="E12" s="22"/>
      <c r="F12" s="23"/>
      <c r="G12" s="29"/>
      <c r="H12" s="24">
        <v>0.006</v>
      </c>
      <c r="I12" s="21">
        <v>2940</v>
      </c>
      <c r="J12" s="29"/>
      <c r="K12" s="75"/>
      <c r="L12" s="21"/>
      <c r="M12" s="76"/>
      <c r="N12" s="77"/>
      <c r="O12" s="8"/>
      <c r="P12" s="78"/>
      <c r="Q12" s="8"/>
      <c r="R12" s="8"/>
      <c r="S12" s="108"/>
      <c r="T12" s="7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0"/>
      <c r="B13" s="32"/>
      <c r="C13" s="33"/>
      <c r="D13" s="27"/>
      <c r="E13" s="34"/>
      <c r="F13" s="35"/>
      <c r="G13" s="29"/>
      <c r="H13" s="36"/>
      <c r="I13" s="21">
        <v>-7409</v>
      </c>
      <c r="J13" s="29" t="s">
        <v>56</v>
      </c>
      <c r="K13" s="75"/>
      <c r="L13" s="21"/>
      <c r="M13" s="76"/>
      <c r="N13" s="77">
        <v>150</v>
      </c>
      <c r="O13" s="8" t="s">
        <v>57</v>
      </c>
      <c r="P13" s="78"/>
      <c r="Q13" s="8"/>
      <c r="R13" s="8"/>
      <c r="S13" s="108"/>
      <c r="T13" s="7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0">
        <v>4</v>
      </c>
      <c r="B14" s="37">
        <v>44116</v>
      </c>
      <c r="C14" s="38">
        <v>1083100</v>
      </c>
      <c r="D14" s="39"/>
      <c r="E14" s="40"/>
      <c r="F14" s="40"/>
      <c r="G14" s="29"/>
      <c r="H14" s="24">
        <v>0.006</v>
      </c>
      <c r="I14" s="21">
        <v>6499</v>
      </c>
      <c r="J14" s="29"/>
      <c r="K14" s="75">
        <v>391531.37</v>
      </c>
      <c r="L14" s="81"/>
      <c r="M14" s="76" t="s">
        <v>53</v>
      </c>
      <c r="N14" s="77"/>
      <c r="O14" s="8"/>
      <c r="P14" s="82"/>
      <c r="Q14" s="8"/>
      <c r="R14" s="8"/>
      <c r="S14" s="108"/>
      <c r="T14" s="10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0">
        <v>5</v>
      </c>
      <c r="B15" s="41">
        <v>44131</v>
      </c>
      <c r="C15" s="42">
        <v>1079447</v>
      </c>
      <c r="D15" s="43"/>
      <c r="E15" s="44"/>
      <c r="F15" s="45"/>
      <c r="G15" s="29"/>
      <c r="H15" s="24">
        <v>0.006</v>
      </c>
      <c r="I15" s="21">
        <v>6477</v>
      </c>
      <c r="J15" s="29" t="s">
        <v>76</v>
      </c>
      <c r="K15" s="75">
        <v>20357.02</v>
      </c>
      <c r="L15" s="21"/>
      <c r="M15" s="76" t="s">
        <v>77</v>
      </c>
      <c r="N15" s="77"/>
      <c r="O15" s="8"/>
      <c r="P15" s="83"/>
      <c r="Q15" s="8"/>
      <c r="R15" s="8"/>
      <c r="S15" s="110"/>
      <c r="T15" s="10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0"/>
      <c r="B16" s="46"/>
      <c r="C16" s="47"/>
      <c r="D16" s="48"/>
      <c r="E16" s="49"/>
      <c r="F16" s="50"/>
      <c r="G16" s="28"/>
      <c r="H16" s="51"/>
      <c r="I16" s="21"/>
      <c r="J16" s="21"/>
      <c r="K16" s="21">
        <v>1120.57</v>
      </c>
      <c r="L16" s="21"/>
      <c r="M16" s="76" t="s">
        <v>78</v>
      </c>
      <c r="N16" s="21"/>
      <c r="O16" s="76"/>
      <c r="P16" s="84"/>
      <c r="Q16" s="85"/>
      <c r="R16" s="85"/>
      <c r="S16" s="111"/>
      <c r="T16" s="10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0"/>
      <c r="B17" s="46"/>
      <c r="C17" s="47"/>
      <c r="D17" s="48"/>
      <c r="E17" s="49"/>
      <c r="F17" s="50"/>
      <c r="G17" s="28"/>
      <c r="H17" s="51"/>
      <c r="I17" s="21"/>
      <c r="J17" s="21"/>
      <c r="K17" s="21">
        <v>146421.13</v>
      </c>
      <c r="L17" s="21"/>
      <c r="M17" s="76" t="s">
        <v>79</v>
      </c>
      <c r="N17" s="21"/>
      <c r="O17" s="76"/>
      <c r="P17" s="85" t="s">
        <v>58</v>
      </c>
      <c r="Q17" s="85"/>
      <c r="R17" s="85"/>
      <c r="S17" s="111">
        <v>680500</v>
      </c>
      <c r="T17" s="10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0"/>
      <c r="B18" s="46">
        <v>43850</v>
      </c>
      <c r="C18" s="52"/>
      <c r="D18" s="48"/>
      <c r="E18" s="42"/>
      <c r="F18" s="45"/>
      <c r="G18" s="53"/>
      <c r="H18" s="51"/>
      <c r="I18" s="21"/>
      <c r="J18" s="21"/>
      <c r="K18" s="21">
        <v>-380000</v>
      </c>
      <c r="L18" s="21"/>
      <c r="M18" s="76" t="s">
        <v>80</v>
      </c>
      <c r="N18" s="21"/>
      <c r="O18" s="76"/>
      <c r="P18" s="86" t="s">
        <v>59</v>
      </c>
      <c r="Q18" s="85"/>
      <c r="R18" s="85"/>
      <c r="S18" s="111">
        <v>170275</v>
      </c>
      <c r="T18" s="109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0"/>
      <c r="B19" s="46">
        <v>43850</v>
      </c>
      <c r="C19" s="52"/>
      <c r="D19" s="48"/>
      <c r="E19" s="42"/>
      <c r="F19" s="45"/>
      <c r="G19" s="53"/>
      <c r="H19" s="51"/>
      <c r="I19" s="21"/>
      <c r="J19" s="21"/>
      <c r="K19" s="21"/>
      <c r="L19" s="21"/>
      <c r="M19" s="76"/>
      <c r="N19" s="21"/>
      <c r="O19" s="76"/>
      <c r="P19" s="86" t="s">
        <v>60</v>
      </c>
      <c r="Q19" s="85"/>
      <c r="R19" s="85"/>
      <c r="S19" s="111">
        <v>336000</v>
      </c>
      <c r="T19" s="10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0"/>
      <c r="B20" s="46">
        <v>44127</v>
      </c>
      <c r="C20" s="52"/>
      <c r="D20" s="48"/>
      <c r="E20" s="42"/>
      <c r="F20" s="45"/>
      <c r="G20" s="53"/>
      <c r="H20" s="51"/>
      <c r="I20" s="21"/>
      <c r="J20" s="21"/>
      <c r="K20" s="21"/>
      <c r="L20" s="21"/>
      <c r="M20" s="76"/>
      <c r="N20" s="21">
        <v>200</v>
      </c>
      <c r="O20" s="76" t="s">
        <v>57</v>
      </c>
      <c r="P20" s="86" t="s">
        <v>71</v>
      </c>
      <c r="Q20" s="85"/>
      <c r="R20" s="85"/>
      <c r="S20" s="111">
        <v>1080000</v>
      </c>
      <c r="T20" s="109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0"/>
      <c r="B21" s="46">
        <v>44133</v>
      </c>
      <c r="C21" s="52"/>
      <c r="D21" s="48"/>
      <c r="E21" s="42"/>
      <c r="F21" s="45"/>
      <c r="G21" s="53"/>
      <c r="H21" s="51"/>
      <c r="I21" s="21"/>
      <c r="J21" s="21"/>
      <c r="K21" s="21"/>
      <c r="L21" s="21"/>
      <c r="M21" s="76"/>
      <c r="N21" s="21">
        <v>50</v>
      </c>
      <c r="O21" s="76" t="s">
        <v>57</v>
      </c>
      <c r="P21" s="86" t="s">
        <v>81</v>
      </c>
      <c r="Q21" s="85"/>
      <c r="R21" s="85"/>
      <c r="S21" s="111">
        <v>79105</v>
      </c>
      <c r="T21" s="10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9.1" customHeight="1" spans="1:16384">
      <c r="A22" s="30"/>
      <c r="B22" s="46">
        <v>44138</v>
      </c>
      <c r="C22" s="52"/>
      <c r="D22" s="48"/>
      <c r="E22" s="42"/>
      <c r="F22" s="45"/>
      <c r="G22" s="53"/>
      <c r="H22" s="51"/>
      <c r="I22" s="21"/>
      <c r="J22" s="21"/>
      <c r="K22" s="21"/>
      <c r="L22" s="21"/>
      <c r="M22" s="76"/>
      <c r="N22" s="21">
        <v>100</v>
      </c>
      <c r="O22" s="76" t="s">
        <v>57</v>
      </c>
      <c r="P22" s="86" t="s">
        <v>71</v>
      </c>
      <c r="Q22" s="85"/>
      <c r="R22" s="85"/>
      <c r="S22" s="111">
        <v>110391.22</v>
      </c>
      <c r="T22" s="10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.1" customHeight="1" spans="1:16384">
      <c r="A23" s="30"/>
      <c r="B23" s="46">
        <v>44144</v>
      </c>
      <c r="C23" s="52"/>
      <c r="D23" s="48"/>
      <c r="E23" s="42"/>
      <c r="F23" s="45"/>
      <c r="G23" s="53"/>
      <c r="H23" s="51"/>
      <c r="I23" s="21"/>
      <c r="J23" s="21"/>
      <c r="K23" s="21"/>
      <c r="L23" s="21"/>
      <c r="M23" s="76"/>
      <c r="N23" s="21">
        <v>100</v>
      </c>
      <c r="O23" s="76" t="s">
        <v>57</v>
      </c>
      <c r="P23" s="86" t="s">
        <v>82</v>
      </c>
      <c r="Q23" s="85"/>
      <c r="R23" s="85"/>
      <c r="S23" s="111">
        <v>465015.8</v>
      </c>
      <c r="T23" s="109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.1" customHeight="1" spans="1:16384">
      <c r="A24" s="30"/>
      <c r="B24" s="46">
        <v>44182</v>
      </c>
      <c r="C24" s="52"/>
      <c r="D24" s="48"/>
      <c r="E24" s="42"/>
      <c r="F24" s="45"/>
      <c r="G24" s="53"/>
      <c r="H24" s="51"/>
      <c r="I24" s="21"/>
      <c r="J24" s="21"/>
      <c r="K24" s="21"/>
      <c r="L24" s="21"/>
      <c r="M24" s="76"/>
      <c r="N24" s="21">
        <v>50</v>
      </c>
      <c r="O24" s="76" t="s">
        <v>57</v>
      </c>
      <c r="P24" s="86" t="s">
        <v>83</v>
      </c>
      <c r="Q24" s="85"/>
      <c r="R24" s="85" t="s">
        <v>84</v>
      </c>
      <c r="S24" s="111">
        <v>73080</v>
      </c>
      <c r="T24" s="109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.1" customHeight="1" spans="1:16384">
      <c r="A25" s="30"/>
      <c r="B25" s="46">
        <v>44222</v>
      </c>
      <c r="C25" s="52"/>
      <c r="D25" s="48"/>
      <c r="E25" s="42" t="s">
        <v>85</v>
      </c>
      <c r="F25" s="45" t="s">
        <v>86</v>
      </c>
      <c r="G25" s="53"/>
      <c r="H25" s="51"/>
      <c r="I25" s="21"/>
      <c r="J25" s="21"/>
      <c r="K25" s="21"/>
      <c r="L25" s="21"/>
      <c r="M25" s="76"/>
      <c r="N25" s="21">
        <v>50</v>
      </c>
      <c r="O25" s="76" t="s">
        <v>57</v>
      </c>
      <c r="P25" s="86" t="s">
        <v>60</v>
      </c>
      <c r="Q25" s="85"/>
      <c r="R25" s="85"/>
      <c r="S25" s="111">
        <v>30000</v>
      </c>
      <c r="T25" s="109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.1" customHeight="1" spans="1:16384">
      <c r="A26" s="54"/>
      <c r="B26" s="55">
        <v>44267</v>
      </c>
      <c r="C26" s="56"/>
      <c r="D26" s="57"/>
      <c r="E26" s="49"/>
      <c r="F26" s="50"/>
      <c r="G26" s="58"/>
      <c r="H26" s="59"/>
      <c r="I26" s="81"/>
      <c r="J26" s="81"/>
      <c r="K26" s="81">
        <v>-11531.37</v>
      </c>
      <c r="L26" s="81"/>
      <c r="M26" s="87" t="s">
        <v>80</v>
      </c>
      <c r="N26" s="81">
        <v>150</v>
      </c>
      <c r="O26" s="87" t="s">
        <v>57</v>
      </c>
      <c r="P26" s="88" t="s">
        <v>89</v>
      </c>
      <c r="Q26" s="84"/>
      <c r="R26" s="84"/>
      <c r="S26" s="114">
        <v>8179.32</v>
      </c>
      <c r="T26" s="112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9.1" customHeight="1" spans="1:16384">
      <c r="A27" s="54"/>
      <c r="B27" s="55"/>
      <c r="C27" s="56"/>
      <c r="D27" s="57"/>
      <c r="E27" s="49"/>
      <c r="F27" s="50"/>
      <c r="G27" s="58"/>
      <c r="H27" s="59"/>
      <c r="I27" s="81"/>
      <c r="J27" s="81"/>
      <c r="K27" s="81"/>
      <c r="L27" s="81"/>
      <c r="M27" s="87"/>
      <c r="N27" s="81"/>
      <c r="O27" s="87"/>
      <c r="P27" s="88" t="s">
        <v>90</v>
      </c>
      <c r="Q27" s="84"/>
      <c r="R27" s="84"/>
      <c r="S27" s="114">
        <v>55277.19</v>
      </c>
      <c r="T27" s="112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9.1" customHeight="1" spans="1:16384">
      <c r="A28" s="54"/>
      <c r="B28" s="55"/>
      <c r="C28" s="56"/>
      <c r="D28" s="57"/>
      <c r="E28" s="49"/>
      <c r="F28" s="50"/>
      <c r="G28" s="58"/>
      <c r="H28" s="59"/>
      <c r="I28" s="81"/>
      <c r="J28" s="81"/>
      <c r="K28" s="81"/>
      <c r="L28" s="81"/>
      <c r="M28" s="87"/>
      <c r="N28" s="81"/>
      <c r="O28" s="87"/>
      <c r="P28" s="88" t="s">
        <v>91</v>
      </c>
      <c r="Q28" s="84"/>
      <c r="R28" s="84"/>
      <c r="S28" s="114">
        <v>38223.75</v>
      </c>
      <c r="T28" s="112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9.1" customHeight="1" spans="1:16384">
      <c r="A29" s="54"/>
      <c r="B29" s="55"/>
      <c r="C29" s="56"/>
      <c r="D29" s="57"/>
      <c r="E29" s="49"/>
      <c r="F29" s="50"/>
      <c r="G29" s="58"/>
      <c r="H29" s="59"/>
      <c r="I29" s="81"/>
      <c r="J29" s="81"/>
      <c r="K29" s="81"/>
      <c r="L29" s="81"/>
      <c r="M29" s="87"/>
      <c r="N29" s="81"/>
      <c r="O29" s="87"/>
      <c r="P29" s="75"/>
      <c r="Q29" s="75"/>
      <c r="R29" s="75"/>
      <c r="S29" s="75"/>
      <c r="T29" s="112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5" t="s">
        <v>61</v>
      </c>
      <c r="B30" s="5"/>
      <c r="C30" s="60">
        <f>SUM(C8:C29)</f>
        <v>3397352</v>
      </c>
      <c r="D30" s="61">
        <f>SUM(D8:D29)</f>
        <v>0</v>
      </c>
      <c r="E30" s="62"/>
      <c r="F30" s="62"/>
      <c r="G30" s="62"/>
      <c r="H30" s="60" t="s">
        <v>62</v>
      </c>
      <c r="I30" s="77">
        <f>SUM(I8:I29)</f>
        <v>12976</v>
      </c>
      <c r="J30" s="89"/>
      <c r="K30" s="77">
        <f>SUM(K8:K29)</f>
        <v>205482.72</v>
      </c>
      <c r="L30" s="77">
        <f>SUM(L8:L29)</f>
        <v>1000</v>
      </c>
      <c r="M30" s="60" t="s">
        <v>62</v>
      </c>
      <c r="N30" s="77">
        <f>SUM(N8:N29)</f>
        <v>850</v>
      </c>
      <c r="O30" s="60" t="s">
        <v>62</v>
      </c>
      <c r="P30" s="60" t="s">
        <v>62</v>
      </c>
      <c r="Q30" s="60"/>
      <c r="R30" s="60"/>
      <c r="S30" s="77">
        <f>SUM(S8:S28)</f>
        <v>3126047.28</v>
      </c>
      <c r="T30" s="115">
        <f>C30+D30-I30-K30-L30-N30-S30</f>
        <v>50996</v>
      </c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63" t="s">
        <v>63</v>
      </c>
      <c r="B31" s="63"/>
      <c r="C31" s="63" t="s">
        <v>64</v>
      </c>
      <c r="D31" s="63"/>
      <c r="E31" s="63"/>
      <c r="F31" s="64">
        <f>N31</f>
        <v>101680.26</v>
      </c>
      <c r="G31" s="65"/>
      <c r="H31" s="66" t="s">
        <v>65</v>
      </c>
      <c r="I31" s="90"/>
      <c r="J31" s="90"/>
      <c r="K31" s="90"/>
      <c r="L31" s="91"/>
      <c r="M31" s="63" t="s">
        <v>66</v>
      </c>
      <c r="N31" s="92">
        <f>S26+S27+S28</f>
        <v>101680.26</v>
      </c>
      <c r="O31" s="93"/>
      <c r="P31" s="93"/>
      <c r="Q31" s="93"/>
      <c r="R31" s="93"/>
      <c r="S31" s="93"/>
      <c r="T31" s="116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63"/>
      <c r="B32" s="63"/>
      <c r="C32" s="63" t="s">
        <v>67</v>
      </c>
      <c r="D32" s="63"/>
      <c r="E32" s="63"/>
      <c r="F32" s="64">
        <v>0</v>
      </c>
      <c r="G32" s="65"/>
      <c r="H32" s="67"/>
      <c r="I32" s="94"/>
      <c r="J32" s="94"/>
      <c r="K32" s="94"/>
      <c r="L32" s="95"/>
      <c r="M32" s="63" t="s">
        <v>68</v>
      </c>
      <c r="N32" s="96">
        <f>N31</f>
        <v>101680.26</v>
      </c>
      <c r="O32" s="97"/>
      <c r="P32" s="97"/>
      <c r="Q32" s="97"/>
      <c r="R32" s="97"/>
      <c r="S32" s="97"/>
      <c r="T32" s="117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68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0:B30"/>
    <mergeCell ref="C31:E31"/>
    <mergeCell ref="F31:G31"/>
    <mergeCell ref="N31:T31"/>
    <mergeCell ref="C32:E32"/>
    <mergeCell ref="F32:G32"/>
    <mergeCell ref="N32:T32"/>
    <mergeCell ref="A5:A7"/>
    <mergeCell ref="A8:A9"/>
    <mergeCell ref="A10:A11"/>
    <mergeCell ref="S5:S7"/>
    <mergeCell ref="T5:T7"/>
    <mergeCell ref="A31:B32"/>
    <mergeCell ref="H31:L32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abSelected="1" topLeftCell="G13" workbookViewId="0">
      <selection activeCell="N29" sqref="S29 N29"/>
    </sheetView>
  </sheetViews>
  <sheetFormatPr defaultColWidth="9" defaultRowHeight="13.5"/>
  <cols>
    <col min="1" max="1" width="3.25" style="1" customWidth="1"/>
    <col min="2" max="2" width="15.875" style="2" customWidth="1"/>
    <col min="3" max="3" width="16.25" style="1" customWidth="1"/>
    <col min="4" max="4" width="15.375" style="1" customWidth="1"/>
    <col min="5" max="5" width="18.75" style="3" customWidth="1"/>
    <col min="6" max="6" width="19.125" style="3" customWidth="1"/>
    <col min="7" max="7" width="17.5" style="3" customWidth="1"/>
    <col min="8" max="8" width="4.875" style="1" customWidth="1"/>
    <col min="9" max="9" width="10.375" style="3" customWidth="1"/>
    <col min="10" max="10" width="10" style="3" customWidth="1"/>
    <col min="11" max="11" width="9.375" style="1" customWidth="1"/>
    <col min="12" max="12" width="9.625" style="3" customWidth="1"/>
    <col min="13" max="13" width="16.125" style="1" customWidth="1"/>
    <col min="14" max="14" width="10.125" style="1" customWidth="1"/>
    <col min="15" max="15" width="9.125" style="1" customWidth="1"/>
    <col min="16" max="16" width="34.625" style="1" customWidth="1"/>
    <col min="17" max="17" width="14.75" style="1" customWidth="1"/>
    <col min="18" max="18" width="14.5" style="1" customWidth="1"/>
    <col min="19" max="19" width="15.5" style="3" customWidth="1"/>
    <col min="20" max="20" width="15.5" style="1" customWidth="1"/>
    <col min="21" max="16361" width="9" style="1" customWidth="1"/>
  </cols>
  <sheetData>
    <row r="1" s="1" customFormat="1" ht="24.95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5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3</v>
      </c>
      <c r="I2" s="69"/>
      <c r="J2" s="6" t="s">
        <v>4</v>
      </c>
      <c r="K2" s="6"/>
      <c r="L2" s="6"/>
      <c r="M2" s="6"/>
      <c r="N2" s="70" t="s">
        <v>5</v>
      </c>
      <c r="O2" s="70"/>
      <c r="P2" s="71">
        <v>10752</v>
      </c>
      <c r="Q2" s="42" t="s">
        <v>6</v>
      </c>
      <c r="R2" s="42"/>
      <c r="S2" s="98"/>
      <c r="T2" s="9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5" customHeight="1" spans="1:16384">
      <c r="A3" s="5" t="s">
        <v>7</v>
      </c>
      <c r="B3" s="5"/>
      <c r="C3" s="8">
        <v>3396399</v>
      </c>
      <c r="D3" s="8"/>
      <c r="E3" s="8"/>
      <c r="F3" s="8" t="s">
        <v>8</v>
      </c>
      <c r="G3" s="9">
        <v>43432</v>
      </c>
      <c r="H3" s="5" t="s">
        <v>9</v>
      </c>
      <c r="I3" s="5"/>
      <c r="J3" s="30" t="s">
        <v>88</v>
      </c>
      <c r="K3" s="30"/>
      <c r="L3" s="30"/>
      <c r="M3" s="30"/>
      <c r="N3" s="5" t="s">
        <v>11</v>
      </c>
      <c r="O3" s="5"/>
      <c r="P3" s="30" t="s">
        <v>12</v>
      </c>
      <c r="Q3" s="99" t="s">
        <v>13</v>
      </c>
      <c r="R3" s="100"/>
      <c r="S3" s="101" t="s">
        <v>14</v>
      </c>
      <c r="T3" s="10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5" customHeight="1" spans="1:16384">
      <c r="A4" s="5" t="s">
        <v>15</v>
      </c>
      <c r="B4" s="5"/>
      <c r="C4" s="8">
        <v>3397352</v>
      </c>
      <c r="D4" s="8"/>
      <c r="E4" s="8"/>
      <c r="F4" s="8" t="s">
        <v>16</v>
      </c>
      <c r="G4" s="9">
        <v>44042</v>
      </c>
      <c r="H4" s="5" t="s">
        <v>17</v>
      </c>
      <c r="I4" s="5"/>
      <c r="J4" s="30" t="s">
        <v>74</v>
      </c>
      <c r="K4" s="30"/>
      <c r="L4" s="30"/>
      <c r="M4" s="30"/>
      <c r="N4" s="5" t="s">
        <v>18</v>
      </c>
      <c r="O4" s="5"/>
      <c r="P4" s="8" t="s">
        <v>75</v>
      </c>
      <c r="Q4" s="8" t="s">
        <v>20</v>
      </c>
      <c r="R4" s="76" t="s">
        <v>21</v>
      </c>
      <c r="S4" s="102" t="s">
        <v>22</v>
      </c>
      <c r="T4" s="103" t="s">
        <v>21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5" customHeight="1" spans="1:16384">
      <c r="A5" s="5" t="s">
        <v>23</v>
      </c>
      <c r="B5" s="10" t="s">
        <v>24</v>
      </c>
      <c r="C5" s="11"/>
      <c r="D5" s="11"/>
      <c r="E5" s="11"/>
      <c r="F5" s="12"/>
      <c r="G5" s="13" t="s">
        <v>25</v>
      </c>
      <c r="H5" s="10" t="s">
        <v>24</v>
      </c>
      <c r="I5" s="11"/>
      <c r="J5" s="12"/>
      <c r="K5" s="13" t="s">
        <v>26</v>
      </c>
      <c r="L5" s="10" t="s">
        <v>27</v>
      </c>
      <c r="M5" s="12"/>
      <c r="N5" s="10" t="s">
        <v>28</v>
      </c>
      <c r="O5" s="12"/>
      <c r="P5" s="72" t="s">
        <v>29</v>
      </c>
      <c r="Q5" s="104"/>
      <c r="R5" s="104"/>
      <c r="S5" s="102" t="s">
        <v>30</v>
      </c>
      <c r="T5" s="105" t="s">
        <v>31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5" customHeight="1" spans="1:16384">
      <c r="A6" s="5"/>
      <c r="B6" s="14" t="s">
        <v>32</v>
      </c>
      <c r="C6" s="15"/>
      <c r="D6" s="15"/>
      <c r="E6" s="15"/>
      <c r="F6" s="16"/>
      <c r="G6" s="5"/>
      <c r="H6" s="14" t="s">
        <v>33</v>
      </c>
      <c r="I6" s="15"/>
      <c r="J6" s="16"/>
      <c r="K6" s="5" t="s">
        <v>34</v>
      </c>
      <c r="L6" s="14" t="s">
        <v>35</v>
      </c>
      <c r="M6" s="16"/>
      <c r="N6" s="14" t="s">
        <v>36</v>
      </c>
      <c r="O6" s="16"/>
      <c r="P6" s="73" t="s">
        <v>37</v>
      </c>
      <c r="Q6" s="106"/>
      <c r="R6" s="106"/>
      <c r="S6" s="102"/>
      <c r="T6" s="10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5" customHeight="1" spans="1:16384">
      <c r="A7" s="5"/>
      <c r="B7" s="17" t="s">
        <v>38</v>
      </c>
      <c r="C7" s="5" t="s">
        <v>39</v>
      </c>
      <c r="D7" s="5" t="s">
        <v>40</v>
      </c>
      <c r="E7" s="8" t="s">
        <v>41</v>
      </c>
      <c r="F7" s="8" t="s">
        <v>42</v>
      </c>
      <c r="G7" s="17" t="s">
        <v>43</v>
      </c>
      <c r="H7" s="5" t="s">
        <v>44</v>
      </c>
      <c r="I7" s="8" t="s">
        <v>45</v>
      </c>
      <c r="J7" s="8" t="s">
        <v>46</v>
      </c>
      <c r="K7" s="42" t="s">
        <v>45</v>
      </c>
      <c r="L7" s="8" t="s">
        <v>45</v>
      </c>
      <c r="M7" s="5" t="s">
        <v>46</v>
      </c>
      <c r="N7" s="5" t="s">
        <v>45</v>
      </c>
      <c r="O7" s="5" t="s">
        <v>46</v>
      </c>
      <c r="P7" s="8" t="s">
        <v>47</v>
      </c>
      <c r="Q7" s="8" t="s">
        <v>48</v>
      </c>
      <c r="R7" s="8" t="s">
        <v>49</v>
      </c>
      <c r="S7" s="102"/>
      <c r="T7" s="10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29.1" customHeight="1" spans="1:16384">
      <c r="A8" s="18">
        <v>1</v>
      </c>
      <c r="B8" s="19">
        <v>43718</v>
      </c>
      <c r="C8" s="20">
        <v>730000</v>
      </c>
      <c r="D8" s="21"/>
      <c r="E8" s="22" t="s">
        <v>50</v>
      </c>
      <c r="F8" s="23" t="s">
        <v>51</v>
      </c>
      <c r="G8" s="21"/>
      <c r="H8" s="24">
        <v>0.006</v>
      </c>
      <c r="I8" s="74">
        <v>4380</v>
      </c>
      <c r="J8" s="29"/>
      <c r="K8" s="75">
        <v>115991</v>
      </c>
      <c r="L8" s="21">
        <v>1000</v>
      </c>
      <c r="M8" s="76" t="s">
        <v>52</v>
      </c>
      <c r="N8" s="77"/>
      <c r="O8" s="8"/>
      <c r="P8" s="78"/>
      <c r="Q8" s="8"/>
      <c r="R8" s="8"/>
      <c r="S8" s="107"/>
      <c r="T8" s="7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.1" customHeight="1" spans="1:16384">
      <c r="A9" s="25"/>
      <c r="B9" s="26"/>
      <c r="C9" s="20"/>
      <c r="D9" s="27"/>
      <c r="E9" s="22"/>
      <c r="F9" s="23"/>
      <c r="G9" s="28"/>
      <c r="H9" s="24"/>
      <c r="I9" s="20"/>
      <c r="J9" s="29"/>
      <c r="K9" s="75"/>
      <c r="L9" s="21">
        <v>300600</v>
      </c>
      <c r="M9" s="76" t="s">
        <v>53</v>
      </c>
      <c r="N9" s="77"/>
      <c r="O9" s="8"/>
      <c r="P9" s="78"/>
      <c r="Q9" s="8"/>
      <c r="R9" s="8"/>
      <c r="S9" s="108"/>
      <c r="T9" s="7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.1" customHeight="1" spans="1:16384">
      <c r="A10" s="18">
        <v>2</v>
      </c>
      <c r="B10" s="19">
        <v>43737</v>
      </c>
      <c r="C10" s="20"/>
      <c r="D10" s="27"/>
      <c r="E10" s="22"/>
      <c r="F10" s="23"/>
      <c r="G10" s="28"/>
      <c r="H10" s="24"/>
      <c r="I10" s="20"/>
      <c r="J10" s="29"/>
      <c r="K10" s="75">
        <v>-79702</v>
      </c>
      <c r="L10" s="21">
        <v>-300600</v>
      </c>
      <c r="M10" s="76" t="s">
        <v>54</v>
      </c>
      <c r="N10" s="77"/>
      <c r="O10" s="8"/>
      <c r="P10" s="78"/>
      <c r="Q10" s="8"/>
      <c r="R10" s="8"/>
      <c r="S10" s="108"/>
      <c r="T10" s="75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.1" customHeight="1" spans="1:16384">
      <c r="A11" s="25"/>
      <c r="B11" s="19">
        <v>43819</v>
      </c>
      <c r="C11" s="20">
        <v>14805</v>
      </c>
      <c r="D11" s="27"/>
      <c r="E11" s="22"/>
      <c r="F11" s="23"/>
      <c r="G11" s="29"/>
      <c r="H11" s="24">
        <v>0.006</v>
      </c>
      <c r="I11" s="79">
        <v>89</v>
      </c>
      <c r="J11" s="29"/>
      <c r="K11" s="80">
        <v>1295</v>
      </c>
      <c r="L11" s="21"/>
      <c r="M11" s="76" t="s">
        <v>55</v>
      </c>
      <c r="N11" s="77"/>
      <c r="O11" s="8"/>
      <c r="P11" s="78"/>
      <c r="Q11" s="8"/>
      <c r="R11" s="8"/>
      <c r="S11" s="108"/>
      <c r="T11" s="7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.1" customHeight="1" spans="1:16384">
      <c r="A12" s="30">
        <v>3</v>
      </c>
      <c r="B12" s="31">
        <v>43850</v>
      </c>
      <c r="C12" s="20">
        <v>490000</v>
      </c>
      <c r="D12" s="27"/>
      <c r="E12" s="22"/>
      <c r="F12" s="23"/>
      <c r="G12" s="29"/>
      <c r="H12" s="24">
        <v>0.006</v>
      </c>
      <c r="I12" s="21">
        <v>2940</v>
      </c>
      <c r="J12" s="29"/>
      <c r="K12" s="75"/>
      <c r="L12" s="21"/>
      <c r="M12" s="76"/>
      <c r="N12" s="77"/>
      <c r="O12" s="8"/>
      <c r="P12" s="78"/>
      <c r="Q12" s="8"/>
      <c r="R12" s="8"/>
      <c r="S12" s="108"/>
      <c r="T12" s="7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.1" customHeight="1" spans="1:16384">
      <c r="A13" s="30"/>
      <c r="B13" s="32"/>
      <c r="C13" s="33"/>
      <c r="D13" s="27"/>
      <c r="E13" s="34"/>
      <c r="F13" s="35"/>
      <c r="G13" s="29"/>
      <c r="H13" s="36"/>
      <c r="I13" s="21">
        <v>-7409</v>
      </c>
      <c r="J13" s="29" t="s">
        <v>56</v>
      </c>
      <c r="K13" s="75"/>
      <c r="L13" s="21"/>
      <c r="M13" s="76"/>
      <c r="N13" s="77">
        <v>150</v>
      </c>
      <c r="O13" s="8" t="s">
        <v>57</v>
      </c>
      <c r="P13" s="78"/>
      <c r="Q13" s="8"/>
      <c r="R13" s="8"/>
      <c r="S13" s="108"/>
      <c r="T13" s="7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.1" customHeight="1" spans="1:16384">
      <c r="A14" s="30">
        <v>4</v>
      </c>
      <c r="B14" s="37">
        <v>44116</v>
      </c>
      <c r="C14" s="38">
        <v>1083100</v>
      </c>
      <c r="D14" s="39"/>
      <c r="E14" s="40"/>
      <c r="F14" s="40"/>
      <c r="G14" s="29"/>
      <c r="H14" s="24">
        <v>0.006</v>
      </c>
      <c r="I14" s="21">
        <v>6499</v>
      </c>
      <c r="J14" s="29"/>
      <c r="K14" s="75">
        <v>391531.37</v>
      </c>
      <c r="L14" s="81"/>
      <c r="M14" s="76" t="s">
        <v>53</v>
      </c>
      <c r="N14" s="77"/>
      <c r="O14" s="8"/>
      <c r="P14" s="82"/>
      <c r="Q14" s="8"/>
      <c r="R14" s="8"/>
      <c r="S14" s="108"/>
      <c r="T14" s="109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.1" customHeight="1" spans="1:16384">
      <c r="A15" s="30">
        <v>5</v>
      </c>
      <c r="B15" s="41">
        <v>44131</v>
      </c>
      <c r="C15" s="42">
        <v>1079447</v>
      </c>
      <c r="D15" s="43"/>
      <c r="E15" s="44"/>
      <c r="F15" s="45"/>
      <c r="G15" s="29"/>
      <c r="H15" s="24">
        <v>0.006</v>
      </c>
      <c r="I15" s="21">
        <v>6477</v>
      </c>
      <c r="J15" s="29" t="s">
        <v>76</v>
      </c>
      <c r="K15" s="75">
        <v>20357.02</v>
      </c>
      <c r="L15" s="21"/>
      <c r="M15" s="76" t="s">
        <v>77</v>
      </c>
      <c r="N15" s="77"/>
      <c r="O15" s="8"/>
      <c r="P15" s="83"/>
      <c r="Q15" s="8"/>
      <c r="R15" s="8"/>
      <c r="S15" s="110"/>
      <c r="T15" s="109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.1" customHeight="1" spans="1:16384">
      <c r="A16" s="30"/>
      <c r="B16" s="46"/>
      <c r="C16" s="47"/>
      <c r="D16" s="48"/>
      <c r="E16" s="49"/>
      <c r="F16" s="50"/>
      <c r="G16" s="28"/>
      <c r="H16" s="51"/>
      <c r="I16" s="21"/>
      <c r="J16" s="21"/>
      <c r="K16" s="21">
        <v>1120.57</v>
      </c>
      <c r="L16" s="21"/>
      <c r="M16" s="76" t="s">
        <v>78</v>
      </c>
      <c r="N16" s="21"/>
      <c r="O16" s="76"/>
      <c r="P16" s="84"/>
      <c r="Q16" s="85"/>
      <c r="R16" s="85"/>
      <c r="S16" s="111"/>
      <c r="T16" s="109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.1" customHeight="1" spans="1:16384">
      <c r="A17" s="30"/>
      <c r="B17" s="46"/>
      <c r="C17" s="47"/>
      <c r="D17" s="48"/>
      <c r="E17" s="49"/>
      <c r="F17" s="50"/>
      <c r="G17" s="28"/>
      <c r="H17" s="51"/>
      <c r="I17" s="21"/>
      <c r="J17" s="21"/>
      <c r="K17" s="21">
        <v>146421.13</v>
      </c>
      <c r="L17" s="21"/>
      <c r="M17" s="76" t="s">
        <v>79</v>
      </c>
      <c r="N17" s="21"/>
      <c r="O17" s="76"/>
      <c r="P17" s="85" t="s">
        <v>58</v>
      </c>
      <c r="Q17" s="85"/>
      <c r="R17" s="85"/>
      <c r="S17" s="111">
        <v>680500</v>
      </c>
      <c r="T17" s="109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.1" customHeight="1" spans="1:16384">
      <c r="A18" s="30"/>
      <c r="B18" s="46">
        <v>43850</v>
      </c>
      <c r="C18" s="52"/>
      <c r="D18" s="48"/>
      <c r="E18" s="42"/>
      <c r="F18" s="45"/>
      <c r="G18" s="53"/>
      <c r="H18" s="51"/>
      <c r="I18" s="21"/>
      <c r="J18" s="21"/>
      <c r="K18" s="21">
        <v>-380000</v>
      </c>
      <c r="L18" s="21"/>
      <c r="M18" s="76" t="s">
        <v>80</v>
      </c>
      <c r="N18" s="21"/>
      <c r="O18" s="76"/>
      <c r="P18" s="86" t="s">
        <v>59</v>
      </c>
      <c r="Q18" s="85"/>
      <c r="R18" s="85"/>
      <c r="S18" s="111">
        <v>170275</v>
      </c>
      <c r="T18" s="109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.1" customHeight="1" spans="1:16384">
      <c r="A19" s="30"/>
      <c r="B19" s="46">
        <v>43850</v>
      </c>
      <c r="C19" s="52"/>
      <c r="D19" s="48"/>
      <c r="E19" s="42"/>
      <c r="F19" s="45"/>
      <c r="G19" s="53"/>
      <c r="H19" s="51"/>
      <c r="I19" s="21"/>
      <c r="J19" s="21"/>
      <c r="K19" s="21"/>
      <c r="L19" s="21"/>
      <c r="M19" s="76"/>
      <c r="N19" s="21"/>
      <c r="O19" s="76"/>
      <c r="P19" s="86" t="s">
        <v>60</v>
      </c>
      <c r="Q19" s="85"/>
      <c r="R19" s="85"/>
      <c r="S19" s="111">
        <v>336000</v>
      </c>
      <c r="T19" s="10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.1" customHeight="1" spans="1:16384">
      <c r="A20" s="30"/>
      <c r="B20" s="46">
        <v>44127</v>
      </c>
      <c r="C20" s="52"/>
      <c r="D20" s="48"/>
      <c r="E20" s="42"/>
      <c r="F20" s="45"/>
      <c r="G20" s="53"/>
      <c r="H20" s="51"/>
      <c r="I20" s="21"/>
      <c r="J20" s="21"/>
      <c r="K20" s="21"/>
      <c r="L20" s="21"/>
      <c r="M20" s="76"/>
      <c r="N20" s="21">
        <v>200</v>
      </c>
      <c r="O20" s="76" t="s">
        <v>57</v>
      </c>
      <c r="P20" s="86" t="s">
        <v>71</v>
      </c>
      <c r="Q20" s="85"/>
      <c r="R20" s="85"/>
      <c r="S20" s="111">
        <v>1080000</v>
      </c>
      <c r="T20" s="109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29.1" customHeight="1" spans="1:16384">
      <c r="A21" s="30"/>
      <c r="B21" s="46">
        <v>44133</v>
      </c>
      <c r="C21" s="52"/>
      <c r="D21" s="48"/>
      <c r="E21" s="42"/>
      <c r="F21" s="45"/>
      <c r="G21" s="53"/>
      <c r="H21" s="51"/>
      <c r="I21" s="21"/>
      <c r="J21" s="21"/>
      <c r="K21" s="21"/>
      <c r="L21" s="21"/>
      <c r="M21" s="76"/>
      <c r="N21" s="21">
        <v>50</v>
      </c>
      <c r="O21" s="76" t="s">
        <v>57</v>
      </c>
      <c r="P21" s="86" t="s">
        <v>81</v>
      </c>
      <c r="Q21" s="85"/>
      <c r="R21" s="85"/>
      <c r="S21" s="111">
        <v>79105</v>
      </c>
      <c r="T21" s="10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29.1" customHeight="1" spans="1:16384">
      <c r="A22" s="30"/>
      <c r="B22" s="46">
        <v>44138</v>
      </c>
      <c r="C22" s="52"/>
      <c r="D22" s="48"/>
      <c r="E22" s="42"/>
      <c r="F22" s="45"/>
      <c r="G22" s="53"/>
      <c r="H22" s="51"/>
      <c r="I22" s="21"/>
      <c r="J22" s="21"/>
      <c r="K22" s="21"/>
      <c r="L22" s="21"/>
      <c r="M22" s="76"/>
      <c r="N22" s="21">
        <v>100</v>
      </c>
      <c r="O22" s="76" t="s">
        <v>57</v>
      </c>
      <c r="P22" s="86" t="s">
        <v>71</v>
      </c>
      <c r="Q22" s="85"/>
      <c r="R22" s="85"/>
      <c r="S22" s="111">
        <v>110391.22</v>
      </c>
      <c r="T22" s="10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29.1" customHeight="1" spans="1:16384">
      <c r="A23" s="30"/>
      <c r="B23" s="46">
        <v>44144</v>
      </c>
      <c r="C23" s="52"/>
      <c r="D23" s="48"/>
      <c r="E23" s="42"/>
      <c r="F23" s="45"/>
      <c r="G23" s="53"/>
      <c r="H23" s="51"/>
      <c r="I23" s="21"/>
      <c r="J23" s="21"/>
      <c r="K23" s="21"/>
      <c r="L23" s="21"/>
      <c r="M23" s="76"/>
      <c r="N23" s="21">
        <v>100</v>
      </c>
      <c r="O23" s="76" t="s">
        <v>57</v>
      </c>
      <c r="P23" s="86" t="s">
        <v>82</v>
      </c>
      <c r="Q23" s="85"/>
      <c r="R23" s="85"/>
      <c r="S23" s="111">
        <v>465015.8</v>
      </c>
      <c r="T23" s="109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29.1" customHeight="1" spans="1:16384">
      <c r="A24" s="30"/>
      <c r="B24" s="46">
        <v>44182</v>
      </c>
      <c r="C24" s="52"/>
      <c r="D24" s="48"/>
      <c r="E24" s="42"/>
      <c r="F24" s="45"/>
      <c r="G24" s="53"/>
      <c r="H24" s="51"/>
      <c r="I24" s="21"/>
      <c r="J24" s="21"/>
      <c r="K24" s="21"/>
      <c r="L24" s="21"/>
      <c r="M24" s="76"/>
      <c r="N24" s="21">
        <v>50</v>
      </c>
      <c r="O24" s="76" t="s">
        <v>57</v>
      </c>
      <c r="P24" s="86" t="s">
        <v>83</v>
      </c>
      <c r="Q24" s="85"/>
      <c r="R24" s="85" t="s">
        <v>84</v>
      </c>
      <c r="S24" s="111">
        <v>73080</v>
      </c>
      <c r="T24" s="109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.1" customHeight="1" spans="1:16384">
      <c r="A25" s="30"/>
      <c r="B25" s="46">
        <v>44222</v>
      </c>
      <c r="C25" s="52"/>
      <c r="D25" s="48"/>
      <c r="E25" s="42" t="s">
        <v>85</v>
      </c>
      <c r="F25" s="45" t="s">
        <v>86</v>
      </c>
      <c r="G25" s="53"/>
      <c r="H25" s="51"/>
      <c r="I25" s="21"/>
      <c r="J25" s="21"/>
      <c r="K25" s="21"/>
      <c r="L25" s="21"/>
      <c r="M25" s="76"/>
      <c r="N25" s="21">
        <v>50</v>
      </c>
      <c r="O25" s="76" t="s">
        <v>57</v>
      </c>
      <c r="P25" s="86" t="s">
        <v>60</v>
      </c>
      <c r="Q25" s="85"/>
      <c r="R25" s="85"/>
      <c r="S25" s="111">
        <v>30000</v>
      </c>
      <c r="T25" s="109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.1" customHeight="1" spans="1:16384">
      <c r="A26" s="30"/>
      <c r="B26" s="46">
        <v>44267</v>
      </c>
      <c r="C26" s="52"/>
      <c r="D26" s="48"/>
      <c r="E26" s="42"/>
      <c r="F26" s="45"/>
      <c r="G26" s="53"/>
      <c r="H26" s="51"/>
      <c r="I26" s="21"/>
      <c r="J26" s="21"/>
      <c r="K26" s="21">
        <v>-11531.37</v>
      </c>
      <c r="L26" s="21"/>
      <c r="M26" s="76" t="s">
        <v>80</v>
      </c>
      <c r="N26" s="21">
        <v>150</v>
      </c>
      <c r="O26" s="76" t="s">
        <v>57</v>
      </c>
      <c r="P26" s="86" t="s">
        <v>89</v>
      </c>
      <c r="Q26" s="85"/>
      <c r="R26" s="85"/>
      <c r="S26" s="111">
        <v>8179.32</v>
      </c>
      <c r="T26" s="112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29.1" customHeight="1" spans="1:16384">
      <c r="A27" s="30"/>
      <c r="B27" s="46"/>
      <c r="C27" s="52"/>
      <c r="D27" s="48"/>
      <c r="E27" s="42"/>
      <c r="F27" s="45"/>
      <c r="G27" s="53"/>
      <c r="H27" s="51"/>
      <c r="I27" s="21"/>
      <c r="J27" s="21"/>
      <c r="K27" s="21"/>
      <c r="L27" s="21"/>
      <c r="M27" s="76"/>
      <c r="N27" s="21"/>
      <c r="O27" s="76"/>
      <c r="P27" s="86" t="s">
        <v>90</v>
      </c>
      <c r="Q27" s="85"/>
      <c r="R27" s="85"/>
      <c r="S27" s="111">
        <v>55277.19</v>
      </c>
      <c r="T27" s="112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29.1" customHeight="1" spans="1:16384">
      <c r="A28" s="30"/>
      <c r="B28" s="46"/>
      <c r="C28" s="52"/>
      <c r="D28" s="48"/>
      <c r="E28" s="42"/>
      <c r="F28" s="45"/>
      <c r="G28" s="53"/>
      <c r="H28" s="51"/>
      <c r="I28" s="21"/>
      <c r="J28" s="21"/>
      <c r="K28" s="21"/>
      <c r="L28" s="21"/>
      <c r="M28" s="76"/>
      <c r="N28" s="21"/>
      <c r="O28" s="76"/>
      <c r="P28" s="86" t="s">
        <v>91</v>
      </c>
      <c r="Q28" s="85"/>
      <c r="R28" s="85"/>
      <c r="S28" s="111">
        <v>38223.75</v>
      </c>
      <c r="T28" s="112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29.1" customHeight="1" spans="1:16384">
      <c r="A29" s="54"/>
      <c r="B29" s="55">
        <v>44286</v>
      </c>
      <c r="C29" s="56"/>
      <c r="D29" s="57"/>
      <c r="E29" s="49"/>
      <c r="F29" s="50"/>
      <c r="G29" s="58"/>
      <c r="H29" s="59"/>
      <c r="I29" s="81"/>
      <c r="J29" s="81"/>
      <c r="K29" s="81"/>
      <c r="L29" s="81"/>
      <c r="M29" s="87"/>
      <c r="N29" s="81">
        <v>50</v>
      </c>
      <c r="O29" s="87" t="s">
        <v>57</v>
      </c>
      <c r="P29" s="88" t="s">
        <v>91</v>
      </c>
      <c r="Q29" s="113"/>
      <c r="R29" s="113"/>
      <c r="S29" s="114">
        <v>50946</v>
      </c>
      <c r="T29" s="112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5" t="s">
        <v>61</v>
      </c>
      <c r="B30" s="5"/>
      <c r="C30" s="60">
        <f>SUM(C8:C29)</f>
        <v>3397352</v>
      </c>
      <c r="D30" s="61">
        <f>SUM(D8:D29)</f>
        <v>0</v>
      </c>
      <c r="E30" s="62"/>
      <c r="F30" s="62"/>
      <c r="G30" s="62"/>
      <c r="H30" s="60" t="s">
        <v>62</v>
      </c>
      <c r="I30" s="77">
        <f t="shared" ref="I30:L30" si="0">SUM(I8:I29)</f>
        <v>12976</v>
      </c>
      <c r="J30" s="89"/>
      <c r="K30" s="77">
        <f t="shared" si="0"/>
        <v>205482.72</v>
      </c>
      <c r="L30" s="77">
        <f t="shared" si="0"/>
        <v>1000</v>
      </c>
      <c r="M30" s="60" t="s">
        <v>62</v>
      </c>
      <c r="N30" s="77">
        <f>SUM(N8:N29)</f>
        <v>900</v>
      </c>
      <c r="O30" s="60" t="s">
        <v>62</v>
      </c>
      <c r="P30" s="60" t="s">
        <v>62</v>
      </c>
      <c r="Q30" s="60"/>
      <c r="R30" s="60"/>
      <c r="S30" s="77">
        <f>SUM(S8:S29)</f>
        <v>3176993.28</v>
      </c>
      <c r="T30" s="115">
        <f>C30+D30-I30-K30-L30-N30-S30</f>
        <v>0</v>
      </c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63" t="s">
        <v>63</v>
      </c>
      <c r="B31" s="63"/>
      <c r="C31" s="63" t="s">
        <v>64</v>
      </c>
      <c r="D31" s="63"/>
      <c r="E31" s="63"/>
      <c r="F31" s="64">
        <f>N31</f>
        <v>50946</v>
      </c>
      <c r="G31" s="65"/>
      <c r="H31" s="66" t="s">
        <v>65</v>
      </c>
      <c r="I31" s="90"/>
      <c r="J31" s="90"/>
      <c r="K31" s="90"/>
      <c r="L31" s="91"/>
      <c r="M31" s="63" t="s">
        <v>66</v>
      </c>
      <c r="N31" s="92">
        <v>50946</v>
      </c>
      <c r="O31" s="93"/>
      <c r="P31" s="93"/>
      <c r="Q31" s="93"/>
      <c r="R31" s="93"/>
      <c r="S31" s="93"/>
      <c r="T31" s="116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63"/>
      <c r="B32" s="63"/>
      <c r="C32" s="63" t="s">
        <v>67</v>
      </c>
      <c r="D32" s="63"/>
      <c r="E32" s="63"/>
      <c r="F32" s="64">
        <v>0</v>
      </c>
      <c r="G32" s="65"/>
      <c r="H32" s="67"/>
      <c r="I32" s="94"/>
      <c r="J32" s="94"/>
      <c r="K32" s="94"/>
      <c r="L32" s="95"/>
      <c r="M32" s="63" t="s">
        <v>68</v>
      </c>
      <c r="N32" s="96">
        <f>N31</f>
        <v>50946</v>
      </c>
      <c r="O32" s="97"/>
      <c r="P32" s="97"/>
      <c r="Q32" s="97"/>
      <c r="R32" s="97"/>
      <c r="S32" s="97"/>
      <c r="T32" s="117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68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</sheetData>
  <mergeCells count="43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0:B30"/>
    <mergeCell ref="C31:E31"/>
    <mergeCell ref="F31:G31"/>
    <mergeCell ref="N31:T31"/>
    <mergeCell ref="C32:E32"/>
    <mergeCell ref="F32:G32"/>
    <mergeCell ref="N32:T32"/>
    <mergeCell ref="A5:A7"/>
    <mergeCell ref="A8:A9"/>
    <mergeCell ref="A10:A11"/>
    <mergeCell ref="S5:S7"/>
    <mergeCell ref="T5:T7"/>
    <mergeCell ref="A31:B32"/>
    <mergeCell ref="H31:L3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第1次</vt:lpstr>
      <vt:lpstr>第2次</vt:lpstr>
      <vt:lpstr>第三次</vt:lpstr>
      <vt:lpstr>3-2</vt:lpstr>
      <vt:lpstr>3-3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2021-04-01T05:56:34Z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AE5DE3625B604EDDAB92B27806221455</vt:lpwstr>
  </property>
</Properties>
</file>