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 activeTab="5"/>
  </bookViews>
  <sheets>
    <sheet name="第1次" sheetId="1" r:id="rId1"/>
    <sheet name="1-2" sheetId="2" r:id="rId2"/>
    <sheet name="第二次" sheetId="3" r:id="rId3"/>
    <sheet name="第三次" sheetId="4" r:id="rId4"/>
    <sheet name="第四次" sheetId="5" r:id="rId5"/>
    <sheet name="5-1" sheetId="6" r:id="rId6"/>
  </sheets>
  <definedNames>
    <definedName name="_xlnm._FilterDatabase" localSheetId="3" hidden="1">第三次!$7:$27</definedName>
    <definedName name="_xlnm._FilterDatabase" localSheetId="4" hidden="1">第四次!$7:$35</definedName>
  </definedNames>
  <calcPr calcId="144525"/>
</workbook>
</file>

<file path=xl/sharedStrings.xml><?xml version="1.0" encoding="utf-8"?>
<sst xmlns="http://schemas.openxmlformats.org/spreadsheetml/2006/main" count="647" uniqueCount="107">
  <si>
    <t xml:space="preserve">工程款支付证书 </t>
  </si>
  <si>
    <t>工程名称</t>
  </si>
  <si>
    <t>歙县狮石公路（狮石至营川）养护大中修工程</t>
  </si>
  <si>
    <t>建设单位</t>
  </si>
  <si>
    <t>歙县农村公路管理局</t>
  </si>
  <si>
    <t>ERP编号</t>
  </si>
  <si>
    <t>档案编号</t>
  </si>
  <si>
    <t>CD2018-106</t>
  </si>
  <si>
    <t>合同金额</t>
  </si>
  <si>
    <t>中标时间</t>
  </si>
  <si>
    <t>已提供工程资料</t>
  </si>
  <si>
    <t>中标书、施工合同、辅助协议、项目经理变更及委托代建合同原件</t>
  </si>
  <si>
    <t>保存地址</t>
  </si>
  <si>
    <t>庐江</t>
  </si>
  <si>
    <t>责任单位</t>
  </si>
  <si>
    <t>第十大区安徽省</t>
  </si>
  <si>
    <t>决算金额</t>
  </si>
  <si>
    <t>决算时间</t>
  </si>
  <si>
    <t>项目部印章</t>
  </si>
  <si>
    <t>有，圆章在公司</t>
  </si>
  <si>
    <t>施工人</t>
  </si>
  <si>
    <t>李小龙13805597858</t>
  </si>
  <si>
    <t>区域责任人</t>
  </si>
  <si>
    <t>施迎东</t>
  </si>
  <si>
    <t>省办负责人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</si>
  <si>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</si>
  <si>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</si>
  <si>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</si>
  <si>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</si>
  <si>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</si>
  <si>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</si>
  <si>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</si>
  <si>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</si>
  <si>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</si>
  <si>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</si>
  <si>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</si>
  <si>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</si>
  <si>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</si>
  <si>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</si>
  <si>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</si>
  <si>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</si>
  <si>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</si>
  <si>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</si>
  <si>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</si>
  <si>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</si>
  <si>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</si>
  <si>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</si>
  <si>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</si>
  <si>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</si>
  <si>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</si>
  <si>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合同额</t>
  </si>
  <si>
    <t>成本票额</t>
  </si>
  <si>
    <t>徽行太湖路支行</t>
  </si>
  <si>
    <t>1020501021000416507</t>
  </si>
  <si>
    <t>中国人寿财产保险股份有限公司黄山市中心支公司</t>
  </si>
  <si>
    <t>安徽精强新材料有限公司</t>
  </si>
  <si>
    <t>冠县辉达交通设施有限公司</t>
  </si>
  <si>
    <t>中行</t>
  </si>
  <si>
    <t>19年5月13日外经证办理500元，建造师占用费1500/月，工期180日历天，共9000元</t>
  </si>
  <si>
    <t>王文菊
开户行：建行屯溪黄山黎阳支行
账号:6217 0017 1000 4885 189</t>
  </si>
  <si>
    <t>王文菊-建行屯溪黄山黎阳支行</t>
  </si>
  <si>
    <t>6217 0017 1000 4885 189</t>
  </si>
  <si>
    <t>黄山新洲建设集团有限公司歙县分公司
开户行：安徽歙县农村商业银行股份有限公司
账号：20000478834710300000091</t>
  </si>
  <si>
    <t>刘日成
开户行：歙县农商行王村支行
账号：6215508413400014528</t>
  </si>
  <si>
    <t>歙县长陔学良建筑机械服务中心
开户行：安徽歙县农村商业银行股份有限公司
账号：20010011428366600000014</t>
  </si>
  <si>
    <t>黄山市龙闯商贸有限公司
开户行：黄山屯溪农村商业银行股份有限公司
账号：20000550121710300000147</t>
  </si>
  <si>
    <t>合计</t>
  </si>
  <si>
    <t>-</t>
  </si>
  <si>
    <t>本次结算、支付明细</t>
  </si>
  <si>
    <t>应支付金额</t>
  </si>
  <si>
    <t>本次支付金额</t>
  </si>
  <si>
    <t>小写</t>
  </si>
  <si>
    <t>已支付金额</t>
  </si>
  <si>
    <t>大写</t>
  </si>
  <si>
    <t>壹佰叁拾叁万捌仟玖佰壹拾陆元壹角柒分</t>
  </si>
  <si>
    <t>叁万捌仟捌佰肆拾捌元贰角玖分</t>
  </si>
  <si>
    <t>2019.9.5外经证</t>
  </si>
  <si>
    <t>黄山新洲建设集团有限公司歙县分公司-劳务
开户行：安徽歙县农村商业银行股份有限公司
账号：20000478834710300000091</t>
  </si>
  <si>
    <t>钱彬-农行丁桥支行</t>
  </si>
  <si>
    <t>6228 4303 2964 1741 370</t>
  </si>
  <si>
    <t>歙县小川俊位建材销售经营部-碎石款
开户行：安徽歙县嘉银村镇银行
账号：3080 2010 0100 0055 334</t>
  </si>
  <si>
    <t>壹佰伍拾叁万壹仟陆佰陆拾伍元捌角叁分</t>
  </si>
  <si>
    <t>张远林18355991025</t>
  </si>
  <si>
    <t>歙县长陔学良建筑机械服务中心-石子
开户行：安徽歙县农村商业银行股份有限公司
账号：20010011428366600000014</t>
  </si>
  <si>
    <t>黄山市龙闯商贸有限公司-水泥
开户行：黄山屯溪农村商业银行股份有限公司
账号：20000550121710300000147</t>
  </si>
  <si>
    <t>暂扣</t>
  </si>
  <si>
    <t>退上次暂扣</t>
  </si>
  <si>
    <t>1.6%企税</t>
  </si>
  <si>
    <t>转账费已转黄会计</t>
  </si>
  <si>
    <t>安徽精强新材料有限公司-水泥
开户行：黄山徽州农村商业银行营业部
账号：2000 0298 2732 1030 0000 034</t>
  </si>
  <si>
    <t>黄山益诚建筑工程有限公司-机械租赁
开户行：安徽歙县农村商业银行王村支行
账号：2001 0009 9590 6660 0000 011</t>
  </si>
  <si>
    <t>江小兰-水泥（歙县八村香香建材店法人户）
开户行：安徽歙县农村商业银行王村支行
账号：1004 0235 4896 1000 0000 024</t>
  </si>
  <si>
    <t>壹佰贰拾壹万捌仟壹佰捌拾元整</t>
  </si>
  <si>
    <t>中标书、施工合同、辅助协议、项目经理变更及委托代建合同原件、交工证书、终结结算承诺书、审计</t>
  </si>
  <si>
    <t>合肥</t>
  </si>
  <si>
    <t>有，已销毁</t>
  </si>
  <si>
    <t>工行</t>
  </si>
  <si>
    <t>1302 0107 9200 1443 16</t>
  </si>
  <si>
    <t>扣除全部管理费</t>
  </si>
  <si>
    <t>转账费</t>
  </si>
  <si>
    <t>歙县长陔学良建筑机械服务中心-水泥
开户行：安徽歙县农村商业银行股份有限公司
账号：20010011428366600000014</t>
  </si>
  <si>
    <t>田洪菁-水泥
开户行：建行歙县支行
账号：6217 0017 1000 3458 343</t>
  </si>
  <si>
    <t>歙县利红机械租赁服务部-安全用品
开户行：中国银行歙县支行
账号：185 755 322 869</t>
  </si>
  <si>
    <t>歙县利红机械租赁服务部-机械租赁
开户行：中国银行歙县支行
账号：185 755 322 869</t>
  </si>
  <si>
    <t>壹佰陆拾肆万伍仟壹佰零肆元壹角陆分</t>
  </si>
  <si>
    <t>1752 5719 0682</t>
  </si>
  <si>
    <t>张远林-退税
开户行：
账号：</t>
  </si>
</sst>
</file>

<file path=xl/styles.xml><?xml version="1.0" encoding="utf-8"?>
<styleSheet xmlns="http://schemas.openxmlformats.org/spreadsheetml/2006/main">
  <numFmts count="13">
    <numFmt numFmtId="176" formatCode="0.00_);[Red]\(0.00\)"/>
    <numFmt numFmtId="177" formatCode="yy/m/d;@"/>
    <numFmt numFmtId="178" formatCode="#,##0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9" formatCode="#,##0.00_ "/>
    <numFmt numFmtId="180" formatCode="yyyy&quot;年&quot;m&quot;月&quot;d&quot;日&quot;;@"/>
    <numFmt numFmtId="181" formatCode="0.00_ "/>
    <numFmt numFmtId="182" formatCode="0.0%"/>
    <numFmt numFmtId="183" formatCode="0_ "/>
    <numFmt numFmtId="184" formatCode="[DBNum2][$RMB]General;[Red][DBNum2][$RMB]General"/>
  </numFmts>
  <fonts count="36">
    <font>
      <sz val="11"/>
      <name val="宋体"/>
      <charset val="134"/>
    </font>
    <font>
      <sz val="9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1"/>
      <color rgb="FF000000"/>
      <name val="宋体"/>
      <charset val="134"/>
    </font>
    <font>
      <sz val="8"/>
      <name val="宋体"/>
      <charset val="134"/>
    </font>
    <font>
      <sz val="10"/>
      <name val="宋体"/>
      <charset val="134"/>
    </font>
    <font>
      <sz val="11"/>
      <color rgb="FFFF0000"/>
      <name val="宋体"/>
      <charset val="134"/>
    </font>
    <font>
      <sz val="9"/>
      <color rgb="FFFF0000"/>
      <name val="宋体"/>
      <charset val="134"/>
    </font>
    <font>
      <sz val="10"/>
      <color rgb="FFFF0000"/>
      <name val="宋体"/>
      <charset val="134"/>
    </font>
    <font>
      <b/>
      <sz val="9"/>
      <name val="Arial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9"/>
      <color rgb="FFFF0000"/>
      <name val="宋体"/>
      <charset val="134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2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3" fillId="10" borderId="12" applyNumberFormat="0" applyAlignment="0" applyProtection="0">
      <alignment vertical="center"/>
    </xf>
    <xf numFmtId="44" fontId="5" fillId="0" borderId="0">
      <protection locked="0"/>
    </xf>
    <xf numFmtId="41" fontId="21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1" fillId="13" borderId="13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5" fillId="0" borderId="0">
      <protection locked="0"/>
    </xf>
    <xf numFmtId="0" fontId="29" fillId="0" borderId="14" applyNumberFormat="0" applyFill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32" fillId="7" borderId="17" applyNumberFormat="0" applyAlignment="0" applyProtection="0">
      <alignment vertical="center"/>
    </xf>
    <xf numFmtId="0" fontId="18" fillId="7" borderId="12" applyNumberFormat="0" applyAlignment="0" applyProtection="0">
      <alignment vertical="center"/>
    </xf>
    <xf numFmtId="0" fontId="33" fillId="25" borderId="18" applyNumberFormat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4" fillId="0" borderId="0">
      <protection locked="0"/>
    </xf>
  </cellStyleXfs>
  <cellXfs count="118">
    <xf numFmtId="0" fontId="0" fillId="0" borderId="0" xfId="0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177" fontId="1" fillId="2" borderId="0" xfId="50" applyNumberFormat="1" applyFont="1" applyFill="1" applyBorder="1" applyAlignment="1" applyProtection="1">
      <alignment horizontal="center" vertical="center"/>
    </xf>
    <xf numFmtId="179" fontId="1" fillId="2" borderId="0" xfId="50" applyNumberFormat="1" applyFont="1" applyFill="1" applyBorder="1" applyAlignment="1" applyProtection="1">
      <alignment horizontal="center" vertical="center"/>
    </xf>
    <xf numFmtId="0" fontId="2" fillId="2" borderId="1" xfId="50" applyFont="1" applyFill="1" applyBorder="1" applyAlignment="1" applyProtection="1">
      <alignment horizontal="center" vertical="center"/>
    </xf>
    <xf numFmtId="0" fontId="3" fillId="2" borderId="2" xfId="50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 shrinkToFit="1"/>
    </xf>
    <xf numFmtId="0" fontId="4" fillId="2" borderId="3" xfId="50" applyFont="1" applyFill="1" applyBorder="1" applyAlignment="1" applyProtection="1">
      <alignment horizontal="center" vertical="center" shrinkToFit="1"/>
    </xf>
    <xf numFmtId="179" fontId="3" fillId="2" borderId="2" xfId="50" applyNumberFormat="1" applyFont="1" applyFill="1" applyBorder="1" applyAlignment="1" applyProtection="1">
      <alignment horizontal="center" vertical="center" wrapText="1"/>
    </xf>
    <xf numFmtId="180" fontId="3" fillId="2" borderId="4" xfId="50" applyNumberFormat="1" applyFont="1" applyFill="1" applyBorder="1" applyAlignment="1" applyProtection="1">
      <alignment horizontal="center" vertical="center" wrapText="1"/>
    </xf>
    <xf numFmtId="179" fontId="1" fillId="2" borderId="4" xfId="50" applyNumberFormat="1" applyFont="1" applyFill="1" applyBorder="1" applyAlignment="1" applyProtection="1">
      <alignment horizontal="center" vertical="center" wrapText="1"/>
    </xf>
    <xf numFmtId="0" fontId="3" fillId="3" borderId="3" xfId="50" applyFont="1" applyFill="1" applyBorder="1" applyAlignment="1" applyProtection="1">
      <alignment horizontal="center" vertical="center" wrapText="1"/>
    </xf>
    <xf numFmtId="0" fontId="3" fillId="3" borderId="5" xfId="50" applyFont="1" applyFill="1" applyBorder="1" applyAlignment="1" applyProtection="1">
      <alignment horizontal="center" vertical="center" wrapText="1"/>
    </xf>
    <xf numFmtId="0" fontId="3" fillId="3" borderId="4" xfId="50" applyFont="1" applyFill="1" applyBorder="1" applyAlignment="1" applyProtection="1">
      <alignment horizontal="center" vertical="center" wrapText="1"/>
    </xf>
    <xf numFmtId="0" fontId="3" fillId="3" borderId="2" xfId="50" applyFont="1" applyFill="1" applyBorder="1" applyAlignment="1" applyProtection="1">
      <alignment horizontal="center" vertical="center" wrapText="1"/>
    </xf>
    <xf numFmtId="0" fontId="3" fillId="2" borderId="3" xfId="50" applyFont="1" applyFill="1" applyBorder="1" applyAlignment="1" applyProtection="1">
      <alignment horizontal="center" vertical="center" wrapText="1"/>
    </xf>
    <xf numFmtId="0" fontId="3" fillId="2" borderId="5" xfId="50" applyFont="1" applyFill="1" applyBorder="1" applyAlignment="1" applyProtection="1">
      <alignment horizontal="center" vertical="center" wrapText="1"/>
    </xf>
    <xf numFmtId="0" fontId="3" fillId="2" borderId="4" xfId="50" applyFont="1" applyFill="1" applyBorder="1" applyAlignment="1" applyProtection="1">
      <alignment horizontal="center" vertical="center" wrapText="1"/>
    </xf>
    <xf numFmtId="177" fontId="3" fillId="2" borderId="2" xfId="50" applyNumberFormat="1" applyFont="1" applyFill="1" applyBorder="1" applyAlignment="1" applyProtection="1">
      <alignment horizontal="center" vertical="center" wrapText="1"/>
    </xf>
    <xf numFmtId="0" fontId="1" fillId="2" borderId="2" xfId="50" applyFont="1" applyFill="1" applyBorder="1" applyAlignment="1" applyProtection="1">
      <alignment horizontal="center" vertical="center" wrapText="1"/>
    </xf>
    <xf numFmtId="180" fontId="5" fillId="0" borderId="2" xfId="0" applyNumberFormat="1" applyFont="1" applyFill="1" applyBorder="1" applyAlignment="1">
      <alignment horizontal="left" vertical="center"/>
    </xf>
    <xf numFmtId="179" fontId="1" fillId="2" borderId="2" xfId="50" applyNumberFormat="1" applyFont="1" applyFill="1" applyBorder="1" applyAlignment="1" applyProtection="1">
      <alignment horizontal="right" vertical="center" shrinkToFit="1"/>
    </xf>
    <xf numFmtId="181" fontId="5" fillId="0" borderId="2" xfId="0" applyNumberFormat="1" applyFont="1" applyFill="1" applyBorder="1" applyAlignment="1">
      <alignment horizontal="right" vertical="center"/>
    </xf>
    <xf numFmtId="181" fontId="5" fillId="0" borderId="2" xfId="0" applyNumberFormat="1" applyFont="1" applyFill="1" applyBorder="1" applyAlignment="1">
      <alignment horizontal="center" vertical="center"/>
    </xf>
    <xf numFmtId="182" fontId="1" fillId="2" borderId="2" xfId="19" applyNumberFormat="1" applyFont="1" applyFill="1" applyBorder="1" applyAlignment="1" applyProtection="1">
      <alignment horizontal="center" vertical="center" wrapText="1"/>
    </xf>
    <xf numFmtId="179" fontId="1" fillId="2" borderId="4" xfId="50" applyNumberFormat="1" applyFont="1" applyFill="1" applyBorder="1" applyAlignment="1" applyProtection="1">
      <alignment horizontal="right" vertical="center" shrinkToFit="1"/>
    </xf>
    <xf numFmtId="179" fontId="1" fillId="2" borderId="2" xfId="50" applyNumberFormat="1" applyFont="1" applyFill="1" applyBorder="1" applyAlignment="1" applyProtection="1">
      <alignment vertical="center" shrinkToFit="1"/>
    </xf>
    <xf numFmtId="181" fontId="5" fillId="0" borderId="2" xfId="0" applyNumberFormat="1" applyFont="1" applyFill="1" applyBorder="1">
      <alignment vertical="center"/>
    </xf>
    <xf numFmtId="179" fontId="1" fillId="2" borderId="2" xfId="50" applyNumberFormat="1" applyFont="1" applyFill="1" applyBorder="1" applyAlignment="1" applyProtection="1">
      <alignment horizontal="left" vertical="center" wrapText="1" shrinkToFit="1"/>
    </xf>
    <xf numFmtId="183" fontId="5" fillId="0" borderId="2" xfId="0" applyNumberFormat="1" applyFont="1" applyFill="1" applyBorder="1" applyAlignment="1">
      <alignment horizontal="center" vertical="center"/>
    </xf>
    <xf numFmtId="180" fontId="5" fillId="0" borderId="2" xfId="0" applyNumberFormat="1" applyFont="1" applyFill="1" applyBorder="1" applyAlignment="1">
      <alignment horizontal="center" vertical="center"/>
    </xf>
    <xf numFmtId="181" fontId="5" fillId="0" borderId="2" xfId="0" applyNumberFormat="1" applyFont="1" applyFill="1" applyBorder="1" applyAlignment="1">
      <alignment horizontal="center" vertical="center" wrapText="1"/>
    </xf>
    <xf numFmtId="180" fontId="5" fillId="0" borderId="6" xfId="0" applyNumberFormat="1" applyFont="1" applyFill="1" applyBorder="1" applyAlignment="1">
      <alignment horizontal="center" vertical="center"/>
    </xf>
    <xf numFmtId="180" fontId="0" fillId="2" borderId="2" xfId="50" applyNumberFormat="1" applyFont="1" applyFill="1" applyBorder="1" applyAlignment="1" applyProtection="1">
      <alignment horizontal="center" vertical="center" shrinkToFit="1"/>
    </xf>
    <xf numFmtId="179" fontId="6" fillId="2" borderId="2" xfId="50" applyNumberFormat="1" applyFont="1" applyFill="1" applyBorder="1" applyAlignment="1" applyProtection="1">
      <alignment horizontal="right" vertical="center" shrinkToFit="1"/>
    </xf>
    <xf numFmtId="180" fontId="7" fillId="2" borderId="2" xfId="50" applyNumberFormat="1" applyFont="1" applyFill="1" applyBorder="1" applyAlignment="1" applyProtection="1">
      <alignment horizontal="center" vertical="center" shrinkToFit="1"/>
    </xf>
    <xf numFmtId="49" fontId="1" fillId="2" borderId="2" xfId="50" applyNumberFormat="1" applyFont="1" applyFill="1" applyBorder="1" applyAlignment="1" applyProtection="1">
      <alignment horizontal="center" vertical="center" wrapText="1"/>
    </xf>
    <xf numFmtId="181" fontId="1" fillId="2" borderId="2" xfId="4" applyNumberFormat="1" applyFont="1" applyFill="1" applyBorder="1" applyAlignment="1" applyProtection="1">
      <alignment horizontal="center" vertical="center" wrapText="1"/>
    </xf>
    <xf numFmtId="179" fontId="1" fillId="2" borderId="2" xfId="50" applyNumberFormat="1" applyFont="1" applyFill="1" applyBorder="1" applyAlignment="1" applyProtection="1">
      <alignment horizontal="center" vertical="center" wrapText="1" shrinkToFit="1"/>
    </xf>
    <xf numFmtId="49" fontId="1" fillId="2" borderId="2" xfId="50" applyNumberFormat="1" applyFont="1" applyFill="1" applyBorder="1" applyAlignment="1" applyProtection="1">
      <alignment horizontal="center" vertical="center" wrapText="1" shrinkToFit="1"/>
    </xf>
    <xf numFmtId="9" fontId="1" fillId="2" borderId="2" xfId="19" applyFont="1" applyFill="1" applyBorder="1" applyAlignment="1" applyProtection="1">
      <alignment horizontal="center" vertical="center" wrapText="1"/>
    </xf>
    <xf numFmtId="181" fontId="0" fillId="0" borderId="2" xfId="0" applyNumberFormat="1" applyFont="1" applyFill="1" applyBorder="1">
      <alignment vertical="center"/>
    </xf>
    <xf numFmtId="181" fontId="0" fillId="0" borderId="2" xfId="0" applyNumberFormat="1" applyFont="1" applyFill="1" applyBorder="1" applyAlignment="1">
      <alignment horizontal="center" vertical="center"/>
    </xf>
    <xf numFmtId="183" fontId="0" fillId="0" borderId="2" xfId="0" applyNumberFormat="1" applyFont="1" applyFill="1" applyBorder="1" applyAlignment="1">
      <alignment horizontal="center" vertical="center"/>
    </xf>
    <xf numFmtId="179" fontId="1" fillId="2" borderId="2" xfId="50" applyNumberFormat="1" applyFont="1" applyFill="1" applyBorder="1" applyAlignment="1" applyProtection="1">
      <alignment vertical="center" wrapText="1" shrinkToFit="1"/>
    </xf>
    <xf numFmtId="183" fontId="0" fillId="0" borderId="2" xfId="0" applyNumberFormat="1" applyFont="1" applyFill="1" applyBorder="1" applyAlignment="1">
      <alignment horizontal="center" vertical="center" wrapText="1"/>
    </xf>
    <xf numFmtId="0" fontId="8" fillId="2" borderId="2" xfId="50" applyFont="1" applyFill="1" applyBorder="1" applyAlignment="1" applyProtection="1">
      <alignment horizontal="center" vertical="center" wrapText="1"/>
    </xf>
    <xf numFmtId="180" fontId="8" fillId="2" borderId="2" xfId="50" applyNumberFormat="1" applyFont="1" applyFill="1" applyBorder="1" applyAlignment="1" applyProtection="1">
      <alignment horizontal="center" vertical="center" shrinkToFit="1"/>
    </xf>
    <xf numFmtId="181" fontId="8" fillId="0" borderId="2" xfId="0" applyNumberFormat="1" applyFont="1" applyFill="1" applyBorder="1">
      <alignment vertical="center"/>
    </xf>
    <xf numFmtId="181" fontId="9" fillId="2" borderId="2" xfId="4" applyNumberFormat="1" applyFont="1" applyFill="1" applyBorder="1" applyAlignment="1" applyProtection="1">
      <alignment horizontal="center" vertical="center" wrapText="1"/>
    </xf>
    <xf numFmtId="181" fontId="8" fillId="0" borderId="2" xfId="0" applyNumberFormat="1" applyFont="1" applyFill="1" applyBorder="1" applyAlignment="1">
      <alignment horizontal="center" vertical="center"/>
    </xf>
    <xf numFmtId="183" fontId="8" fillId="0" borderId="2" xfId="0" applyNumberFormat="1" applyFont="1" applyFill="1" applyBorder="1" applyAlignment="1">
      <alignment horizontal="center" vertical="center"/>
    </xf>
    <xf numFmtId="179" fontId="9" fillId="2" borderId="2" xfId="50" applyNumberFormat="1" applyFont="1" applyFill="1" applyBorder="1" applyAlignment="1" applyProtection="1">
      <alignment vertical="center" wrapText="1" shrinkToFit="1"/>
    </xf>
    <xf numFmtId="182" fontId="9" fillId="2" borderId="2" xfId="19" applyNumberFormat="1" applyFont="1" applyFill="1" applyBorder="1" applyAlignment="1" applyProtection="1">
      <alignment horizontal="center" vertical="center" wrapText="1"/>
    </xf>
    <xf numFmtId="0" fontId="9" fillId="2" borderId="2" xfId="50" applyFont="1" applyFill="1" applyBorder="1" applyAlignment="1" applyProtection="1">
      <alignment horizontal="center" vertical="center" wrapText="1"/>
    </xf>
    <xf numFmtId="180" fontId="10" fillId="2" borderId="2" xfId="50" applyNumberFormat="1" applyFont="1" applyFill="1" applyBorder="1" applyAlignment="1" applyProtection="1">
      <alignment horizontal="center" vertical="center" shrinkToFit="1"/>
    </xf>
    <xf numFmtId="0" fontId="3" fillId="2" borderId="2" xfId="50" applyFont="1" applyFill="1" applyBorder="1" applyAlignment="1" applyProtection="1">
      <alignment horizontal="center" vertical="center" shrinkToFit="1"/>
    </xf>
    <xf numFmtId="181" fontId="3" fillId="2" borderId="2" xfId="50" applyNumberFormat="1" applyFont="1" applyFill="1" applyBorder="1" applyAlignment="1" applyProtection="1">
      <alignment horizontal="center" vertical="center" shrinkToFit="1"/>
    </xf>
    <xf numFmtId="179" fontId="11" fillId="2" borderId="2" xfId="50" applyNumberFormat="1" applyFont="1" applyFill="1" applyBorder="1" applyAlignment="1" applyProtection="1">
      <alignment horizontal="right" vertical="center" shrinkToFit="1"/>
    </xf>
    <xf numFmtId="0" fontId="12" fillId="2" borderId="2" xfId="50" applyFont="1" applyFill="1" applyBorder="1" applyAlignment="1" applyProtection="1">
      <alignment horizontal="center" vertical="center" wrapText="1"/>
    </xf>
    <xf numFmtId="176" fontId="13" fillId="2" borderId="3" xfId="50" applyNumberFormat="1" applyFont="1" applyFill="1" applyBorder="1" applyAlignment="1" applyProtection="1">
      <alignment horizontal="center" vertical="center" shrinkToFit="1"/>
    </xf>
    <xf numFmtId="176" fontId="13" fillId="2" borderId="5" xfId="50" applyNumberFormat="1" applyFont="1" applyFill="1" applyBorder="1" applyAlignment="1" applyProtection="1">
      <alignment horizontal="center" vertical="center" shrinkToFit="1"/>
    </xf>
    <xf numFmtId="0" fontId="13" fillId="2" borderId="7" xfId="50" applyFont="1" applyFill="1" applyBorder="1" applyAlignment="1" applyProtection="1">
      <alignment horizontal="center" vertical="center" wrapText="1"/>
    </xf>
    <xf numFmtId="0" fontId="13" fillId="2" borderId="8" xfId="50" applyFont="1" applyFill="1" applyBorder="1" applyAlignment="1" applyProtection="1">
      <alignment horizontal="center" vertical="center" wrapText="1"/>
    </xf>
    <xf numFmtId="0" fontId="0" fillId="2" borderId="0" xfId="0" applyFont="1" applyFill="1">
      <alignment vertical="center"/>
    </xf>
    <xf numFmtId="0" fontId="4" fillId="2" borderId="5" xfId="50" applyFont="1" applyFill="1" applyBorder="1" applyAlignment="1" applyProtection="1">
      <alignment horizontal="center" vertical="center" shrinkToFit="1"/>
    </xf>
    <xf numFmtId="0" fontId="3" fillId="2" borderId="2" xfId="50" applyFont="1" applyFill="1" applyBorder="1" applyAlignment="1" applyProtection="1">
      <alignment horizontal="center" vertical="center"/>
    </xf>
    <xf numFmtId="0" fontId="3" fillId="2" borderId="2" xfId="50" applyNumberFormat="1" applyFont="1" applyFill="1" applyBorder="1" applyAlignment="1" applyProtection="1">
      <alignment horizontal="center" vertical="center" shrinkToFit="1"/>
    </xf>
    <xf numFmtId="179" fontId="1" fillId="2" borderId="2" xfId="50" applyNumberFormat="1" applyFont="1" applyFill="1" applyBorder="1" applyAlignment="1" applyProtection="1">
      <alignment horizontal="center" vertical="center" wrapText="1"/>
    </xf>
    <xf numFmtId="179" fontId="3" fillId="3" borderId="3" xfId="50" applyNumberFormat="1" applyFont="1" applyFill="1" applyBorder="1" applyAlignment="1" applyProtection="1">
      <alignment horizontal="center" vertical="center" wrapText="1"/>
    </xf>
    <xf numFmtId="179" fontId="3" fillId="2" borderId="3" xfId="50" applyNumberFormat="1" applyFont="1" applyFill="1" applyBorder="1" applyAlignment="1" applyProtection="1">
      <alignment vertical="center" wrapText="1"/>
    </xf>
    <xf numFmtId="179" fontId="3" fillId="2" borderId="2" xfId="50" applyNumberFormat="1" applyFont="1" applyFill="1" applyBorder="1" applyAlignment="1" applyProtection="1">
      <alignment horizontal="center" vertical="center" shrinkToFit="1"/>
    </xf>
    <xf numFmtId="0" fontId="1" fillId="2" borderId="2" xfId="50" applyFont="1" applyFill="1" applyBorder="1" applyAlignment="1" applyProtection="1">
      <alignment horizontal="center" vertical="center"/>
    </xf>
    <xf numFmtId="179" fontId="3" fillId="2" borderId="2" xfId="50" applyNumberFormat="1" applyFont="1" applyFill="1" applyBorder="1" applyAlignment="1" applyProtection="1">
      <alignment horizontal="right" vertical="center" shrinkToFit="1"/>
    </xf>
    <xf numFmtId="179" fontId="0" fillId="2" borderId="2" xfId="50" applyNumberFormat="1" applyFont="1" applyFill="1" applyBorder="1" applyAlignment="1" applyProtection="1">
      <alignment horizontal="left" vertical="center" wrapText="1"/>
    </xf>
    <xf numFmtId="178" fontId="1" fillId="2" borderId="2" xfId="50" applyNumberFormat="1" applyFont="1" applyFill="1" applyBorder="1" applyAlignment="1" applyProtection="1">
      <alignment vertical="center" shrinkToFit="1"/>
    </xf>
    <xf numFmtId="179" fontId="1" fillId="2" borderId="2" xfId="50" applyNumberFormat="1" applyFont="1" applyFill="1" applyBorder="1" applyAlignment="1" applyProtection="1">
      <alignment vertical="center" wrapText="1"/>
    </xf>
    <xf numFmtId="10" fontId="0" fillId="0" borderId="2" xfId="0" applyNumberFormat="1" applyFont="1" applyBorder="1" applyAlignment="1">
      <alignment vertical="center" wrapText="1"/>
    </xf>
    <xf numFmtId="179" fontId="9" fillId="2" borderId="2" xfId="50" applyNumberFormat="1" applyFont="1" applyFill="1" applyBorder="1" applyAlignment="1" applyProtection="1">
      <alignment horizontal="right" vertical="center" shrinkToFit="1"/>
    </xf>
    <xf numFmtId="179" fontId="9" fillId="2" borderId="2" xfId="50" applyNumberFormat="1" applyFont="1" applyFill="1" applyBorder="1" applyAlignment="1" applyProtection="1">
      <alignment horizontal="center" vertical="center" wrapText="1"/>
    </xf>
    <xf numFmtId="179" fontId="8" fillId="2" borderId="2" xfId="50" applyNumberFormat="1" applyFont="1" applyFill="1" applyBorder="1" applyAlignment="1" applyProtection="1">
      <alignment horizontal="left" vertical="center" wrapText="1"/>
    </xf>
    <xf numFmtId="0" fontId="13" fillId="2" borderId="9" xfId="50" applyFont="1" applyFill="1" applyBorder="1" applyAlignment="1" applyProtection="1">
      <alignment horizontal="center" vertical="center" wrapText="1"/>
    </xf>
    <xf numFmtId="0" fontId="13" fillId="2" borderId="10" xfId="50" applyFont="1" applyFill="1" applyBorder="1" applyAlignment="1" applyProtection="1">
      <alignment horizontal="center" vertical="center" wrapText="1"/>
    </xf>
    <xf numFmtId="179" fontId="13" fillId="2" borderId="3" xfId="50" applyNumberFormat="1" applyFont="1" applyFill="1" applyBorder="1" applyAlignment="1" applyProtection="1">
      <alignment horizontal="center" vertical="center" shrinkToFit="1"/>
    </xf>
    <xf numFmtId="179" fontId="13" fillId="2" borderId="5" xfId="50" applyNumberFormat="1" applyFont="1" applyFill="1" applyBorder="1" applyAlignment="1" applyProtection="1">
      <alignment horizontal="center" vertical="center" shrinkToFit="1"/>
    </xf>
    <xf numFmtId="0" fontId="13" fillId="2" borderId="1" xfId="50" applyFont="1" applyFill="1" applyBorder="1" applyAlignment="1" applyProtection="1">
      <alignment horizontal="center" vertical="center" wrapText="1"/>
    </xf>
    <xf numFmtId="0" fontId="13" fillId="2" borderId="11" xfId="50" applyFont="1" applyFill="1" applyBorder="1" applyAlignment="1" applyProtection="1">
      <alignment horizontal="center" vertical="center" wrapText="1"/>
    </xf>
    <xf numFmtId="184" fontId="13" fillId="2" borderId="3" xfId="50" applyNumberFormat="1" applyFont="1" applyFill="1" applyBorder="1" applyAlignment="1" applyProtection="1">
      <alignment horizontal="center" vertical="center" shrinkToFit="1"/>
    </xf>
    <xf numFmtId="184" fontId="13" fillId="2" borderId="5" xfId="50" applyNumberFormat="1" applyFont="1" applyFill="1" applyBorder="1" applyAlignment="1" applyProtection="1">
      <alignment horizontal="center" vertical="center" shrinkToFit="1"/>
    </xf>
    <xf numFmtId="49" fontId="0" fillId="2" borderId="2" xfId="50" applyNumberFormat="1" applyFont="1" applyFill="1" applyBorder="1" applyAlignment="1">
      <alignment horizontal="center" vertical="center"/>
      <protection locked="0"/>
    </xf>
    <xf numFmtId="0" fontId="4" fillId="2" borderId="3" xfId="50" applyFont="1" applyFill="1" applyBorder="1" applyAlignment="1" applyProtection="1">
      <alignment horizontal="center" vertical="center" wrapText="1"/>
    </xf>
    <xf numFmtId="0" fontId="4" fillId="2" borderId="5" xfId="50" applyFont="1" applyFill="1" applyBorder="1" applyAlignment="1" applyProtection="1">
      <alignment horizontal="center" vertical="center" wrapText="1"/>
    </xf>
    <xf numFmtId="0" fontId="7" fillId="2" borderId="2" xfId="50" applyFont="1" applyFill="1" applyBorder="1" applyAlignment="1" applyProtection="1">
      <alignment horizontal="center" vertical="center" wrapText="1"/>
    </xf>
    <xf numFmtId="179" fontId="4" fillId="2" borderId="2" xfId="50" applyNumberFormat="1" applyFont="1" applyFill="1" applyBorder="1" applyAlignment="1" applyProtection="1">
      <alignment horizontal="center" vertical="center" wrapText="1"/>
    </xf>
    <xf numFmtId="179" fontId="7" fillId="2" borderId="2" xfId="50" applyNumberFormat="1" applyFont="1" applyFill="1" applyBorder="1" applyAlignment="1" applyProtection="1">
      <alignment horizontal="center" vertical="center" wrapText="1"/>
    </xf>
    <xf numFmtId="179" fontId="3" fillId="3" borderId="5" xfId="50" applyNumberFormat="1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/>
    </xf>
    <xf numFmtId="179" fontId="3" fillId="2" borderId="5" xfId="50" applyNumberFormat="1" applyFont="1" applyFill="1" applyBorder="1" applyAlignment="1" applyProtection="1">
      <alignment vertical="center" wrapText="1"/>
    </xf>
    <xf numFmtId="179" fontId="0" fillId="2" borderId="2" xfId="50" applyNumberFormat="1" applyFont="1" applyFill="1" applyBorder="1" applyAlignment="1" applyProtection="1">
      <alignment horizontal="right" vertical="center" shrinkToFit="1"/>
    </xf>
    <xf numFmtId="181" fontId="0" fillId="2" borderId="2" xfId="0" applyNumberFormat="1" applyFont="1" applyFill="1" applyBorder="1">
      <alignment vertical="center"/>
    </xf>
    <xf numFmtId="181" fontId="1" fillId="2" borderId="2" xfId="50" applyNumberFormat="1" applyFont="1" applyFill="1" applyBorder="1" applyAlignment="1" applyProtection="1">
      <alignment horizontal="center" vertical="center"/>
    </xf>
    <xf numFmtId="181" fontId="9" fillId="2" borderId="2" xfId="50" applyNumberFormat="1" applyFont="1" applyFill="1" applyBorder="1" applyAlignment="1" applyProtection="1">
      <alignment horizontal="center" vertical="center"/>
    </xf>
    <xf numFmtId="179" fontId="14" fillId="2" borderId="2" xfId="50" applyNumberFormat="1" applyFont="1" applyFill="1" applyBorder="1" applyAlignment="1" applyProtection="1">
      <alignment horizontal="center" vertical="center" wrapText="1"/>
    </xf>
    <xf numFmtId="179" fontId="8" fillId="2" borderId="2" xfId="50" applyNumberFormat="1" applyFont="1" applyFill="1" applyBorder="1" applyAlignment="1" applyProtection="1">
      <alignment horizontal="right" vertical="center" shrinkToFit="1"/>
    </xf>
    <xf numFmtId="181" fontId="3" fillId="2" borderId="2" xfId="50" applyNumberFormat="1" applyFont="1" applyFill="1" applyBorder="1" applyAlignment="1" applyProtection="1">
      <alignment horizontal="right" vertical="center"/>
    </xf>
    <xf numFmtId="179" fontId="13" fillId="2" borderId="4" xfId="50" applyNumberFormat="1" applyFont="1" applyFill="1" applyBorder="1" applyAlignment="1" applyProtection="1">
      <alignment horizontal="center" vertical="center" shrinkToFit="1"/>
    </xf>
    <xf numFmtId="184" fontId="13" fillId="2" borderId="4" xfId="50" applyNumberFormat="1" applyFont="1" applyFill="1" applyBorder="1" applyAlignment="1" applyProtection="1">
      <alignment horizontal="center" vertical="center" shrinkToFit="1"/>
    </xf>
    <xf numFmtId="183" fontId="8" fillId="0" borderId="2" xfId="0" applyNumberFormat="1" applyFont="1" applyFill="1" applyBorder="1" applyAlignment="1">
      <alignment horizontal="center" vertical="center" wrapText="1"/>
    </xf>
    <xf numFmtId="0" fontId="13" fillId="2" borderId="3" xfId="50" applyFont="1" applyFill="1" applyBorder="1" applyAlignment="1" applyProtection="1">
      <alignment horizontal="center" vertical="center" shrinkToFit="1"/>
    </xf>
    <xf numFmtId="0" fontId="13" fillId="2" borderId="5" xfId="50" applyFont="1" applyFill="1" applyBorder="1" applyAlignment="1" applyProtection="1">
      <alignment horizontal="center" vertical="center" shrinkToFit="1"/>
    </xf>
    <xf numFmtId="0" fontId="13" fillId="2" borderId="4" xfId="50" applyFont="1" applyFill="1" applyBorder="1" applyAlignment="1" applyProtection="1">
      <alignment horizontal="center" vertical="center" shrinkToFit="1"/>
    </xf>
    <xf numFmtId="179" fontId="1" fillId="2" borderId="2" xfId="50" applyNumberFormat="1" applyFont="1" applyFill="1" applyBorder="1" applyAlignment="1" applyProtection="1">
      <alignment horizontal="right" vertical="center" wrapText="1"/>
    </xf>
    <xf numFmtId="179" fontId="9" fillId="2" borderId="2" xfId="50" applyNumberFormat="1" applyFont="1" applyFill="1" applyBorder="1" applyAlignment="1" applyProtection="1">
      <alignment vertical="center" shrinkToFit="1"/>
    </xf>
    <xf numFmtId="49" fontId="9" fillId="2" borderId="2" xfId="50" applyNumberFormat="1" applyFont="1" applyFill="1" applyBorder="1" applyAlignment="1" applyProtection="1">
      <alignment horizontal="center" vertical="center" wrapText="1"/>
    </xf>
    <xf numFmtId="179" fontId="9" fillId="2" borderId="2" xfId="50" applyNumberFormat="1" applyFont="1" applyFill="1" applyBorder="1" applyAlignment="1" applyProtection="1">
      <alignment horizontal="center" vertical="center" wrapText="1" shrinkToFit="1"/>
    </xf>
    <xf numFmtId="49" fontId="9" fillId="2" borderId="2" xfId="50" applyNumberFormat="1" applyFont="1" applyFill="1" applyBorder="1" applyAlignment="1" applyProtection="1">
      <alignment horizontal="center" vertical="center" wrapText="1" shrinkToFit="1"/>
    </xf>
    <xf numFmtId="9" fontId="9" fillId="2" borderId="2" xfId="19" applyFont="1" applyFill="1" applyBorder="1" applyAlignment="1" applyProtection="1">
      <alignment horizontal="center" vertical="center" wrapText="1"/>
    </xf>
    <xf numFmtId="179" fontId="1" fillId="2" borderId="2" xfId="50" applyNumberFormat="1" applyFont="1" applyFill="1" applyBorder="1" applyAlignment="1" applyProtection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百分比 2 2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5" Type="http://schemas.openxmlformats.org/officeDocument/2006/relationships/image" Target="../media/image8.png"/><Relationship Id="rId4" Type="http://schemas.openxmlformats.org/officeDocument/2006/relationships/image" Target="../media/image7.png"/><Relationship Id="rId3" Type="http://schemas.openxmlformats.org/officeDocument/2006/relationships/image" Target="../media/image6.png"/><Relationship Id="rId2" Type="http://schemas.openxmlformats.org/officeDocument/2006/relationships/image" Target="../media/image4.png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4" Type="http://schemas.openxmlformats.org/officeDocument/2006/relationships/image" Target="../media/image9.png"/><Relationship Id="rId3" Type="http://schemas.openxmlformats.org/officeDocument/2006/relationships/image" Target="../media/image8.png"/><Relationship Id="rId2" Type="http://schemas.openxmlformats.org/officeDocument/2006/relationships/image" Target="../media/image4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238125</xdr:colOff>
      <xdr:row>21</xdr:row>
      <xdr:rowOff>142240</xdr:rowOff>
    </xdr:from>
    <xdr:to>
      <xdr:col>8</xdr:col>
      <xdr:colOff>61595</xdr:colOff>
      <xdr:row>50</xdr:row>
      <xdr:rowOff>114300</xdr:rowOff>
    </xdr:to>
    <xdr:pic>
      <xdr:nvPicPr>
        <xdr:cNvPr id="2" name="图片 1" descr="247A31646F3E9B6D343B665BCF82572E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8125" y="9004300"/>
          <a:ext cx="8341995" cy="4944110"/>
        </a:xfrm>
        <a:prstGeom prst="rect">
          <a:avLst/>
        </a:prstGeom>
      </xdr:spPr>
    </xdr:pic>
    <xdr:clientData/>
  </xdr:twoCellAnchor>
  <xdr:twoCellAnchor editAs="oneCell">
    <xdr:from>
      <xdr:col>9</xdr:col>
      <xdr:colOff>382270</xdr:colOff>
      <xdr:row>12</xdr:row>
      <xdr:rowOff>3175</xdr:rowOff>
    </xdr:from>
    <xdr:to>
      <xdr:col>11</xdr:col>
      <xdr:colOff>476885</xdr:colOff>
      <xdr:row>12</xdr:row>
      <xdr:rowOff>238125</xdr:rowOff>
    </xdr:to>
    <xdr:pic>
      <xdr:nvPicPr>
        <xdr:cNvPr id="3" name="图片 2" descr="Y`@``C}7GR3YA$7L4%`TR@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688195" y="4553585"/>
          <a:ext cx="1567815" cy="234950"/>
        </a:xfrm>
        <a:prstGeom prst="rect">
          <a:avLst/>
        </a:prstGeom>
      </xdr:spPr>
    </xdr:pic>
    <xdr:clientData/>
  </xdr:twoCellAnchor>
  <xdr:twoCellAnchor editAs="oneCell">
    <xdr:from>
      <xdr:col>0</xdr:col>
      <xdr:colOff>238125</xdr:colOff>
      <xdr:row>21</xdr:row>
      <xdr:rowOff>142240</xdr:rowOff>
    </xdr:from>
    <xdr:to>
      <xdr:col>8</xdr:col>
      <xdr:colOff>61595</xdr:colOff>
      <xdr:row>50</xdr:row>
      <xdr:rowOff>114300</xdr:rowOff>
    </xdr:to>
    <xdr:pic>
      <xdr:nvPicPr>
        <xdr:cNvPr id="4" name="图片 3" descr="247A31646F3E9B6D343B665BCF82572E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8125" y="9004300"/>
          <a:ext cx="8341995" cy="4944110"/>
        </a:xfrm>
        <a:prstGeom prst="rect">
          <a:avLst/>
        </a:prstGeom>
      </xdr:spPr>
    </xdr:pic>
    <xdr:clientData/>
  </xdr:twoCellAnchor>
  <xdr:twoCellAnchor editAs="oneCell">
    <xdr:from>
      <xdr:col>9</xdr:col>
      <xdr:colOff>382270</xdr:colOff>
      <xdr:row>12</xdr:row>
      <xdr:rowOff>3175</xdr:rowOff>
    </xdr:from>
    <xdr:to>
      <xdr:col>11</xdr:col>
      <xdr:colOff>476885</xdr:colOff>
      <xdr:row>12</xdr:row>
      <xdr:rowOff>238125</xdr:rowOff>
    </xdr:to>
    <xdr:pic>
      <xdr:nvPicPr>
        <xdr:cNvPr id="5" name="图片 4" descr="Y`@``C}7GR3YA$7L4%`TR@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688195" y="4553585"/>
          <a:ext cx="1567815" cy="2349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238125</xdr:colOff>
      <xdr:row>21</xdr:row>
      <xdr:rowOff>142240</xdr:rowOff>
    </xdr:from>
    <xdr:to>
      <xdr:col>8</xdr:col>
      <xdr:colOff>61595</xdr:colOff>
      <xdr:row>50</xdr:row>
      <xdr:rowOff>114300</xdr:rowOff>
    </xdr:to>
    <xdr:pic>
      <xdr:nvPicPr>
        <xdr:cNvPr id="2" name="图片 1" descr="247A31646F3E9B6D343B665BCF82572E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8125" y="9245600"/>
          <a:ext cx="8341995" cy="4944110"/>
        </a:xfrm>
        <a:prstGeom prst="rect">
          <a:avLst/>
        </a:prstGeom>
      </xdr:spPr>
    </xdr:pic>
    <xdr:clientData/>
  </xdr:twoCellAnchor>
  <xdr:twoCellAnchor editAs="oneCell">
    <xdr:from>
      <xdr:col>9</xdr:col>
      <xdr:colOff>382270</xdr:colOff>
      <xdr:row>12</xdr:row>
      <xdr:rowOff>3175</xdr:rowOff>
    </xdr:from>
    <xdr:to>
      <xdr:col>11</xdr:col>
      <xdr:colOff>476885</xdr:colOff>
      <xdr:row>12</xdr:row>
      <xdr:rowOff>238125</xdr:rowOff>
    </xdr:to>
    <xdr:pic>
      <xdr:nvPicPr>
        <xdr:cNvPr id="3" name="图片 2" descr="Y`@``C}7GR3YA$7L4%`TR@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688195" y="4629785"/>
          <a:ext cx="1567815" cy="2349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9</xdr:col>
      <xdr:colOff>382270</xdr:colOff>
      <xdr:row>12</xdr:row>
      <xdr:rowOff>3175</xdr:rowOff>
    </xdr:from>
    <xdr:to>
      <xdr:col>11</xdr:col>
      <xdr:colOff>476885</xdr:colOff>
      <xdr:row>12</xdr:row>
      <xdr:rowOff>238125</xdr:rowOff>
    </xdr:to>
    <xdr:pic>
      <xdr:nvPicPr>
        <xdr:cNvPr id="3" name="图片 2" descr="Y`@``C}7GR3YA$7L4%`TR@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688195" y="4629785"/>
          <a:ext cx="1567815" cy="234950"/>
        </a:xfrm>
        <a:prstGeom prst="rect">
          <a:avLst/>
        </a:prstGeom>
      </xdr:spPr>
    </xdr:pic>
    <xdr:clientData/>
  </xdr:twoCellAnchor>
  <xdr:twoCellAnchor editAs="oneCell">
    <xdr:from>
      <xdr:col>0</xdr:col>
      <xdr:colOff>635</xdr:colOff>
      <xdr:row>23</xdr:row>
      <xdr:rowOff>66675</xdr:rowOff>
    </xdr:from>
    <xdr:to>
      <xdr:col>6</xdr:col>
      <xdr:colOff>1139190</xdr:colOff>
      <xdr:row>53</xdr:row>
      <xdr:rowOff>9525</xdr:rowOff>
    </xdr:to>
    <xdr:pic>
      <xdr:nvPicPr>
        <xdr:cNvPr id="4" name="图片 3" descr="QJ`JE1QY1C@R{T3TSG7UAU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35" y="11563985"/>
          <a:ext cx="7955280" cy="5086350"/>
        </a:xfrm>
        <a:prstGeom prst="rect">
          <a:avLst/>
        </a:prstGeom>
      </xdr:spPr>
    </xdr:pic>
    <xdr:clientData/>
  </xdr:twoCellAnchor>
  <xdr:twoCellAnchor editAs="oneCell">
    <xdr:from>
      <xdr:col>8</xdr:col>
      <xdr:colOff>771525</xdr:colOff>
      <xdr:row>17</xdr:row>
      <xdr:rowOff>38100</xdr:rowOff>
    </xdr:from>
    <xdr:to>
      <xdr:col>11</xdr:col>
      <xdr:colOff>137795</xdr:colOff>
      <xdr:row>17</xdr:row>
      <xdr:rowOff>250825</xdr:rowOff>
    </xdr:to>
    <xdr:pic>
      <xdr:nvPicPr>
        <xdr:cNvPr id="2" name="图片 1" descr="SPD~T4GEVOF`A]@C$BPP6}P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290050" y="8423910"/>
          <a:ext cx="1626870" cy="21272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9</xdr:col>
      <xdr:colOff>382270</xdr:colOff>
      <xdr:row>12</xdr:row>
      <xdr:rowOff>3175</xdr:rowOff>
    </xdr:from>
    <xdr:to>
      <xdr:col>11</xdr:col>
      <xdr:colOff>476885</xdr:colOff>
      <xdr:row>12</xdr:row>
      <xdr:rowOff>238125</xdr:rowOff>
    </xdr:to>
    <xdr:pic>
      <xdr:nvPicPr>
        <xdr:cNvPr id="2" name="图片 1" descr="Y`@``C}7GR3YA$7L4%`TR@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688195" y="4629785"/>
          <a:ext cx="1567815" cy="234950"/>
        </a:xfrm>
        <a:prstGeom prst="rect">
          <a:avLst/>
        </a:prstGeom>
      </xdr:spPr>
    </xdr:pic>
    <xdr:clientData/>
  </xdr:twoCellAnchor>
  <xdr:twoCellAnchor editAs="oneCell">
    <xdr:from>
      <xdr:col>8</xdr:col>
      <xdr:colOff>708660</xdr:colOff>
      <xdr:row>17</xdr:row>
      <xdr:rowOff>38100</xdr:rowOff>
    </xdr:from>
    <xdr:to>
      <xdr:col>11</xdr:col>
      <xdr:colOff>137795</xdr:colOff>
      <xdr:row>17</xdr:row>
      <xdr:rowOff>250825</xdr:rowOff>
    </xdr:to>
    <xdr:pic>
      <xdr:nvPicPr>
        <xdr:cNvPr id="4" name="图片 3" descr="SPD~T4GEVOF`A]@C$BPP6}P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227185" y="7915910"/>
          <a:ext cx="1689735" cy="212725"/>
        </a:xfrm>
        <a:prstGeom prst="rect">
          <a:avLst/>
        </a:prstGeom>
      </xdr:spPr>
    </xdr:pic>
    <xdr:clientData/>
  </xdr:twoCellAnchor>
  <xdr:twoCellAnchor editAs="oneCell">
    <xdr:from>
      <xdr:col>1</xdr:col>
      <xdr:colOff>15875</xdr:colOff>
      <xdr:row>27</xdr:row>
      <xdr:rowOff>113665</xdr:rowOff>
    </xdr:from>
    <xdr:to>
      <xdr:col>6</xdr:col>
      <xdr:colOff>213360</xdr:colOff>
      <xdr:row>47</xdr:row>
      <xdr:rowOff>119380</xdr:rowOff>
    </xdr:to>
    <xdr:pic>
      <xdr:nvPicPr>
        <xdr:cNvPr id="5" name="图片 4" descr="]REBB~G3DD8Q]29}W{WA_RM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60985" y="13909675"/>
          <a:ext cx="6769100" cy="343471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9</xdr:col>
      <xdr:colOff>382270</xdr:colOff>
      <xdr:row>12</xdr:row>
      <xdr:rowOff>3175</xdr:rowOff>
    </xdr:from>
    <xdr:to>
      <xdr:col>11</xdr:col>
      <xdr:colOff>476885</xdr:colOff>
      <xdr:row>12</xdr:row>
      <xdr:rowOff>238125</xdr:rowOff>
    </xdr:to>
    <xdr:pic>
      <xdr:nvPicPr>
        <xdr:cNvPr id="2" name="图片 1" descr="Y`@``C}7GR3YA$7L4%`TR@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688195" y="4629785"/>
          <a:ext cx="1567815" cy="234950"/>
        </a:xfrm>
        <a:prstGeom prst="rect">
          <a:avLst/>
        </a:prstGeom>
      </xdr:spPr>
    </xdr:pic>
    <xdr:clientData/>
  </xdr:twoCellAnchor>
  <xdr:twoCellAnchor editAs="oneCell">
    <xdr:from>
      <xdr:col>8</xdr:col>
      <xdr:colOff>708660</xdr:colOff>
      <xdr:row>17</xdr:row>
      <xdr:rowOff>38100</xdr:rowOff>
    </xdr:from>
    <xdr:to>
      <xdr:col>11</xdr:col>
      <xdr:colOff>137795</xdr:colOff>
      <xdr:row>17</xdr:row>
      <xdr:rowOff>250825</xdr:rowOff>
    </xdr:to>
    <xdr:pic>
      <xdr:nvPicPr>
        <xdr:cNvPr id="3" name="图片 2" descr="SPD~T4GEVOF`A]@C$BPP6}P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227185" y="7661910"/>
          <a:ext cx="1689735" cy="212725"/>
        </a:xfrm>
        <a:prstGeom prst="rect">
          <a:avLst/>
        </a:prstGeom>
      </xdr:spPr>
    </xdr:pic>
    <xdr:clientData/>
  </xdr:twoCellAnchor>
  <xdr:twoCellAnchor editAs="oneCell">
    <xdr:from>
      <xdr:col>0</xdr:col>
      <xdr:colOff>635</xdr:colOff>
      <xdr:row>35</xdr:row>
      <xdr:rowOff>57150</xdr:rowOff>
    </xdr:from>
    <xdr:to>
      <xdr:col>6</xdr:col>
      <xdr:colOff>334010</xdr:colOff>
      <xdr:row>60</xdr:row>
      <xdr:rowOff>95250</xdr:rowOff>
    </xdr:to>
    <xdr:pic>
      <xdr:nvPicPr>
        <xdr:cNvPr id="5" name="图片 4" descr="Q1ISLL}JP)D4}9I7BL9E%ZJ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635" y="17650460"/>
          <a:ext cx="7150100" cy="4324350"/>
        </a:xfrm>
        <a:prstGeom prst="rect">
          <a:avLst/>
        </a:prstGeom>
      </xdr:spPr>
    </xdr:pic>
    <xdr:clientData/>
  </xdr:twoCellAnchor>
  <xdr:twoCellAnchor editAs="oneCell">
    <xdr:from>
      <xdr:col>6</xdr:col>
      <xdr:colOff>374015</xdr:colOff>
      <xdr:row>35</xdr:row>
      <xdr:rowOff>27940</xdr:rowOff>
    </xdr:from>
    <xdr:to>
      <xdr:col>13</xdr:col>
      <xdr:colOff>571500</xdr:colOff>
      <xdr:row>64</xdr:row>
      <xdr:rowOff>114300</xdr:rowOff>
    </xdr:to>
    <xdr:pic>
      <xdr:nvPicPr>
        <xdr:cNvPr id="6" name="图片 5" descr="外经证核销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190740" y="17621250"/>
          <a:ext cx="6123940" cy="5058410"/>
        </a:xfrm>
        <a:prstGeom prst="rect">
          <a:avLst/>
        </a:prstGeom>
      </xdr:spPr>
    </xdr:pic>
    <xdr:clientData/>
  </xdr:twoCellAnchor>
  <xdr:twoCellAnchor editAs="oneCell">
    <xdr:from>
      <xdr:col>6</xdr:col>
      <xdr:colOff>685800</xdr:colOff>
      <xdr:row>24</xdr:row>
      <xdr:rowOff>676275</xdr:rowOff>
    </xdr:from>
    <xdr:to>
      <xdr:col>12</xdr:col>
      <xdr:colOff>596900</xdr:colOff>
      <xdr:row>25</xdr:row>
      <xdr:rowOff>514350</xdr:rowOff>
    </xdr:to>
    <xdr:pic>
      <xdr:nvPicPr>
        <xdr:cNvPr id="4" name="图片 3" descr="ECF6F2B69BB272B242633031AE6F7AFE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7502525" y="12208510"/>
          <a:ext cx="4610100" cy="51435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9</xdr:col>
      <xdr:colOff>382270</xdr:colOff>
      <xdr:row>12</xdr:row>
      <xdr:rowOff>3175</xdr:rowOff>
    </xdr:from>
    <xdr:to>
      <xdr:col>11</xdr:col>
      <xdr:colOff>476885</xdr:colOff>
      <xdr:row>12</xdr:row>
      <xdr:rowOff>238125</xdr:rowOff>
    </xdr:to>
    <xdr:pic>
      <xdr:nvPicPr>
        <xdr:cNvPr id="2" name="图片 1" descr="Y`@``C}7GR3YA$7L4%`TR@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688195" y="4629785"/>
          <a:ext cx="1567815" cy="234950"/>
        </a:xfrm>
        <a:prstGeom prst="rect">
          <a:avLst/>
        </a:prstGeom>
      </xdr:spPr>
    </xdr:pic>
    <xdr:clientData/>
  </xdr:twoCellAnchor>
  <xdr:twoCellAnchor editAs="oneCell">
    <xdr:from>
      <xdr:col>8</xdr:col>
      <xdr:colOff>708660</xdr:colOff>
      <xdr:row>17</xdr:row>
      <xdr:rowOff>38100</xdr:rowOff>
    </xdr:from>
    <xdr:to>
      <xdr:col>11</xdr:col>
      <xdr:colOff>137795</xdr:colOff>
      <xdr:row>17</xdr:row>
      <xdr:rowOff>250825</xdr:rowOff>
    </xdr:to>
    <xdr:pic>
      <xdr:nvPicPr>
        <xdr:cNvPr id="3" name="图片 2" descr="SPD~T4GEVOF`A]@C$BPP6}P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227185" y="7661910"/>
          <a:ext cx="1689735" cy="212725"/>
        </a:xfrm>
        <a:prstGeom prst="rect">
          <a:avLst/>
        </a:prstGeom>
      </xdr:spPr>
    </xdr:pic>
    <xdr:clientData/>
  </xdr:twoCellAnchor>
  <xdr:twoCellAnchor editAs="oneCell">
    <xdr:from>
      <xdr:col>6</xdr:col>
      <xdr:colOff>685800</xdr:colOff>
      <xdr:row>24</xdr:row>
      <xdr:rowOff>609600</xdr:rowOff>
    </xdr:from>
    <xdr:to>
      <xdr:col>12</xdr:col>
      <xdr:colOff>596900</xdr:colOff>
      <xdr:row>25</xdr:row>
      <xdr:rowOff>514350</xdr:rowOff>
    </xdr:to>
    <xdr:pic>
      <xdr:nvPicPr>
        <xdr:cNvPr id="6" name="图片 5" descr="ECF6F2B69BB272B242633031AE6F7AFE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502525" y="12208510"/>
          <a:ext cx="4610100" cy="514350"/>
        </a:xfrm>
        <a:prstGeom prst="rect">
          <a:avLst/>
        </a:prstGeom>
      </xdr:spPr>
    </xdr:pic>
    <xdr:clientData/>
  </xdr:twoCellAnchor>
  <xdr:twoCellAnchor editAs="oneCell">
    <xdr:from>
      <xdr:col>0</xdr:col>
      <xdr:colOff>635</xdr:colOff>
      <xdr:row>36</xdr:row>
      <xdr:rowOff>85725</xdr:rowOff>
    </xdr:from>
    <xdr:to>
      <xdr:col>7</xdr:col>
      <xdr:colOff>93980</xdr:colOff>
      <xdr:row>67</xdr:row>
      <xdr:rowOff>57150</xdr:rowOff>
    </xdr:to>
    <xdr:pic>
      <xdr:nvPicPr>
        <xdr:cNvPr id="4" name="图片 3" descr="2022-3-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5" y="18212435"/>
          <a:ext cx="8239125" cy="52863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XFD26"/>
  <sheetViews>
    <sheetView workbookViewId="0">
      <selection activeCell="K17" sqref="K17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20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4.675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3</v>
      </c>
      <c r="I2" s="65"/>
      <c r="J2" s="6" t="s">
        <v>4</v>
      </c>
      <c r="K2" s="6"/>
      <c r="L2" s="6"/>
      <c r="M2" s="6"/>
      <c r="N2" s="66" t="s">
        <v>5</v>
      </c>
      <c r="O2" s="66"/>
      <c r="P2" s="67">
        <v>10751</v>
      </c>
      <c r="Q2" s="71" t="s">
        <v>6</v>
      </c>
      <c r="R2" s="71"/>
      <c r="S2" s="89" t="s">
        <v>7</v>
      </c>
      <c r="T2" s="89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8</v>
      </c>
      <c r="B3" s="5"/>
      <c r="C3" s="8">
        <v>7391178</v>
      </c>
      <c r="D3" s="8"/>
      <c r="E3" s="8"/>
      <c r="F3" s="8" t="s">
        <v>9</v>
      </c>
      <c r="G3" s="9">
        <v>43448</v>
      </c>
      <c r="H3" s="5" t="s">
        <v>10</v>
      </c>
      <c r="I3" s="5"/>
      <c r="J3" s="19" t="s">
        <v>11</v>
      </c>
      <c r="K3" s="19"/>
      <c r="L3" s="19"/>
      <c r="M3" s="19"/>
      <c r="N3" s="5" t="s">
        <v>12</v>
      </c>
      <c r="O3" s="5"/>
      <c r="P3" s="19" t="s">
        <v>13</v>
      </c>
      <c r="Q3" s="90" t="s">
        <v>14</v>
      </c>
      <c r="R3" s="91"/>
      <c r="S3" s="92" t="s">
        <v>15</v>
      </c>
      <c r="T3" s="92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16</v>
      </c>
      <c r="B4" s="5"/>
      <c r="C4" s="111"/>
      <c r="D4" s="111"/>
      <c r="E4" s="111"/>
      <c r="F4" s="8" t="s">
        <v>17</v>
      </c>
      <c r="G4" s="10"/>
      <c r="H4" s="5" t="s">
        <v>18</v>
      </c>
      <c r="I4" s="5"/>
      <c r="J4" s="19" t="s">
        <v>19</v>
      </c>
      <c r="K4" s="19"/>
      <c r="L4" s="19"/>
      <c r="M4" s="19"/>
      <c r="N4" s="5" t="s">
        <v>20</v>
      </c>
      <c r="O4" s="5"/>
      <c r="P4" s="68" t="s">
        <v>21</v>
      </c>
      <c r="Q4" s="8" t="s">
        <v>22</v>
      </c>
      <c r="R4" s="68" t="s">
        <v>23</v>
      </c>
      <c r="S4" s="93" t="s">
        <v>24</v>
      </c>
      <c r="T4" s="94" t="s">
        <v>23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25</v>
      </c>
      <c r="B5" s="11" t="s">
        <v>26</v>
      </c>
      <c r="C5" s="12"/>
      <c r="D5" s="12"/>
      <c r="E5" s="12"/>
      <c r="F5" s="13"/>
      <c r="G5" s="14" t="s">
        <v>27</v>
      </c>
      <c r="H5" s="11" t="s">
        <v>26</v>
      </c>
      <c r="I5" s="12"/>
      <c r="J5" s="13"/>
      <c r="K5" s="14" t="s">
        <v>28</v>
      </c>
      <c r="L5" s="11" t="s">
        <v>29</v>
      </c>
      <c r="M5" s="13"/>
      <c r="N5" s="11" t="s">
        <v>30</v>
      </c>
      <c r="O5" s="13"/>
      <c r="P5" s="69" t="s">
        <v>31</v>
      </c>
      <c r="Q5" s="95"/>
      <c r="R5" s="95"/>
      <c r="S5" s="93" t="s">
        <v>32</v>
      </c>
      <c r="T5" s="96" t="s">
        <v>33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5" t="s">
        <v>34</v>
      </c>
      <c r="C6" s="16"/>
      <c r="D6" s="16"/>
      <c r="E6" s="16"/>
      <c r="F6" s="17"/>
      <c r="G6" s="5"/>
      <c r="H6" s="15" t="s">
        <v>35</v>
      </c>
      <c r="I6" s="16"/>
      <c r="J6" s="17"/>
      <c r="K6" s="5" t="s">
        <v>36</v>
      </c>
      <c r="L6" s="15" t="s">
        <v>37</v>
      </c>
      <c r="M6" s="17"/>
      <c r="N6" s="15" t="s">
        <v>38</v>
      </c>
      <c r="O6" s="17"/>
      <c r="P6" s="70" t="s">
        <v>39</v>
      </c>
      <c r="Q6" s="97"/>
      <c r="R6" s="97"/>
      <c r="S6" s="93"/>
      <c r="T6" s="96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8" t="s">
        <v>40</v>
      </c>
      <c r="C7" s="5" t="s">
        <v>41</v>
      </c>
      <c r="D7" s="5" t="s">
        <v>42</v>
      </c>
      <c r="E7" s="8" t="s">
        <v>43</v>
      </c>
      <c r="F7" s="8" t="s">
        <v>44</v>
      </c>
      <c r="G7" s="18" t="s">
        <v>45</v>
      </c>
      <c r="H7" s="5" t="s">
        <v>46</v>
      </c>
      <c r="I7" s="8" t="s">
        <v>47</v>
      </c>
      <c r="J7" s="8" t="s">
        <v>48</v>
      </c>
      <c r="K7" s="71" t="s">
        <v>47</v>
      </c>
      <c r="L7" s="8" t="s">
        <v>47</v>
      </c>
      <c r="M7" s="5" t="s">
        <v>48</v>
      </c>
      <c r="N7" s="5" t="s">
        <v>47</v>
      </c>
      <c r="O7" s="5" t="s">
        <v>48</v>
      </c>
      <c r="P7" s="8" t="s">
        <v>49</v>
      </c>
      <c r="Q7" s="8" t="s">
        <v>50</v>
      </c>
      <c r="R7" s="8" t="s">
        <v>51</v>
      </c>
      <c r="S7" s="93"/>
      <c r="T7" s="96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29" customHeight="1" spans="1:16384">
      <c r="A8" s="19">
        <v>1</v>
      </c>
      <c r="B8" s="20">
        <v>43550</v>
      </c>
      <c r="C8" s="21"/>
      <c r="D8" s="22">
        <v>31437</v>
      </c>
      <c r="E8" s="23" t="s">
        <v>52</v>
      </c>
      <c r="F8" s="23" t="s">
        <v>53</v>
      </c>
      <c r="G8" s="21"/>
      <c r="H8" s="24"/>
      <c r="I8" s="21"/>
      <c r="J8" s="28"/>
      <c r="K8" s="72"/>
      <c r="L8" s="21"/>
      <c r="M8" s="68"/>
      <c r="N8" s="73"/>
      <c r="O8" s="8"/>
      <c r="P8" s="74" t="s">
        <v>54</v>
      </c>
      <c r="Q8" s="8"/>
      <c r="R8" s="8">
        <v>31437</v>
      </c>
      <c r="S8" s="98">
        <v>31437</v>
      </c>
      <c r="T8" s="72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29" customHeight="1" spans="1:16384">
      <c r="A9" s="19">
        <v>2</v>
      </c>
      <c r="B9" s="20">
        <v>43551</v>
      </c>
      <c r="C9" s="25"/>
      <c r="D9" s="22">
        <v>100000</v>
      </c>
      <c r="E9" s="23" t="s">
        <v>52</v>
      </c>
      <c r="F9" s="23" t="s">
        <v>53</v>
      </c>
      <c r="G9" s="26"/>
      <c r="H9" s="24"/>
      <c r="I9" s="21"/>
      <c r="J9" s="28"/>
      <c r="K9" s="72"/>
      <c r="L9" s="21"/>
      <c r="M9" s="68"/>
      <c r="N9" s="73"/>
      <c r="O9" s="8"/>
      <c r="P9" s="74" t="s">
        <v>55</v>
      </c>
      <c r="Q9" s="8">
        <v>465000</v>
      </c>
      <c r="R9" s="8">
        <v>379905</v>
      </c>
      <c r="S9" s="98">
        <v>100000</v>
      </c>
      <c r="T9" s="72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29" customHeight="1" spans="1:16384">
      <c r="A10" s="19">
        <v>3</v>
      </c>
      <c r="B10" s="20">
        <v>43574</v>
      </c>
      <c r="C10" s="25"/>
      <c r="D10" s="22">
        <v>100000</v>
      </c>
      <c r="E10" s="23" t="s">
        <v>52</v>
      </c>
      <c r="F10" s="23" t="s">
        <v>53</v>
      </c>
      <c r="G10" s="26"/>
      <c r="H10" s="24"/>
      <c r="I10" s="21"/>
      <c r="J10" s="28"/>
      <c r="K10" s="72"/>
      <c r="L10" s="21"/>
      <c r="M10" s="68"/>
      <c r="N10" s="75"/>
      <c r="O10" s="76"/>
      <c r="P10" s="74" t="s">
        <v>55</v>
      </c>
      <c r="Q10" s="8">
        <v>465000</v>
      </c>
      <c r="R10" s="8">
        <v>379905</v>
      </c>
      <c r="S10" s="98">
        <v>100000</v>
      </c>
      <c r="T10" s="72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9" customHeight="1" spans="1:16384">
      <c r="A11" s="19">
        <v>4</v>
      </c>
      <c r="B11" s="20">
        <v>43691</v>
      </c>
      <c r="C11" s="25"/>
      <c r="D11" s="27">
        <v>325040</v>
      </c>
      <c r="E11" s="23" t="s">
        <v>52</v>
      </c>
      <c r="F11" s="23" t="s">
        <v>53</v>
      </c>
      <c r="G11" s="28"/>
      <c r="H11" s="24"/>
      <c r="I11" s="21"/>
      <c r="J11" s="28"/>
      <c r="K11" s="72"/>
      <c r="L11" s="21"/>
      <c r="M11" s="68"/>
      <c r="N11" s="75"/>
      <c r="O11" s="76"/>
      <c r="P11" s="74" t="s">
        <v>56</v>
      </c>
      <c r="Q11" s="8">
        <v>325040</v>
      </c>
      <c r="R11" s="8"/>
      <c r="S11" s="98">
        <v>325040</v>
      </c>
      <c r="T11" s="72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50" customHeight="1" spans="1:16384">
      <c r="A12" s="19">
        <v>5</v>
      </c>
      <c r="B12" s="20">
        <v>43707</v>
      </c>
      <c r="C12" s="27">
        <v>1405383.17</v>
      </c>
      <c r="D12" s="27"/>
      <c r="E12" s="23" t="s">
        <v>57</v>
      </c>
      <c r="F12" s="29">
        <v>175202745165</v>
      </c>
      <c r="G12" s="28"/>
      <c r="H12" s="24">
        <v>0.025</v>
      </c>
      <c r="I12" s="21">
        <v>35135</v>
      </c>
      <c r="J12" s="28"/>
      <c r="K12" s="72">
        <v>21832</v>
      </c>
      <c r="L12" s="21">
        <v>9500</v>
      </c>
      <c r="M12" s="68" t="s">
        <v>58</v>
      </c>
      <c r="N12" s="75"/>
      <c r="O12" s="76"/>
      <c r="P12" s="74" t="s">
        <v>59</v>
      </c>
      <c r="Q12" s="8"/>
      <c r="R12" s="8"/>
      <c r="S12" s="98">
        <v>38848.29</v>
      </c>
      <c r="T12" s="72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58" customHeight="1" spans="1:16384">
      <c r="A13" s="19"/>
      <c r="B13" s="30"/>
      <c r="C13" s="25"/>
      <c r="D13" s="27">
        <v>-31437</v>
      </c>
      <c r="E13" s="31" t="s">
        <v>60</v>
      </c>
      <c r="F13" s="31" t="s">
        <v>61</v>
      </c>
      <c r="G13" s="28"/>
      <c r="H13" s="24"/>
      <c r="I13" s="21"/>
      <c r="J13" s="28"/>
      <c r="K13" s="72"/>
      <c r="L13" s="21"/>
      <c r="M13" s="68"/>
      <c r="N13" s="75"/>
      <c r="O13" s="76"/>
      <c r="P13" s="74" t="s">
        <v>62</v>
      </c>
      <c r="Q13" s="8">
        <v>2071863.82</v>
      </c>
      <c r="R13" s="8">
        <v>350000</v>
      </c>
      <c r="S13" s="98">
        <v>278625.88</v>
      </c>
      <c r="T13" s="72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45" customHeight="1" spans="1:16384">
      <c r="A14" s="19"/>
      <c r="B14" s="32"/>
      <c r="C14" s="25"/>
      <c r="D14" s="27">
        <v>-200000</v>
      </c>
      <c r="E14" s="31" t="s">
        <v>60</v>
      </c>
      <c r="F14" s="31" t="s">
        <v>61</v>
      </c>
      <c r="G14" s="28"/>
      <c r="H14" s="24"/>
      <c r="I14" s="21"/>
      <c r="J14" s="28"/>
      <c r="K14" s="72"/>
      <c r="L14" s="21"/>
      <c r="M14" s="68"/>
      <c r="N14" s="73"/>
      <c r="O14" s="8"/>
      <c r="P14" s="77" t="s">
        <v>63</v>
      </c>
      <c r="Q14" s="8">
        <v>90000</v>
      </c>
      <c r="R14" s="8">
        <v>90000</v>
      </c>
      <c r="S14" s="99">
        <v>90000</v>
      </c>
      <c r="T14" s="100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59" customHeight="1" spans="1:16384">
      <c r="A15" s="19"/>
      <c r="B15" s="33"/>
      <c r="C15" s="21"/>
      <c r="D15" s="34"/>
      <c r="E15" s="23"/>
      <c r="F15" s="23"/>
      <c r="G15" s="28"/>
      <c r="H15" s="24"/>
      <c r="I15" s="21"/>
      <c r="J15" s="28"/>
      <c r="K15" s="72"/>
      <c r="L15" s="21"/>
      <c r="M15" s="68"/>
      <c r="N15" s="73"/>
      <c r="O15" s="8"/>
      <c r="P15" s="77" t="s">
        <v>64</v>
      </c>
      <c r="Q15" s="8">
        <v>600000</v>
      </c>
      <c r="R15" s="8">
        <v>600000</v>
      </c>
      <c r="S15" s="99">
        <v>300000</v>
      </c>
      <c r="T15" s="100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45" customHeight="1" spans="1:16384">
      <c r="A16" s="19"/>
      <c r="B16" s="35"/>
      <c r="C16" s="36"/>
      <c r="D16" s="37"/>
      <c r="E16" s="38"/>
      <c r="F16" s="39"/>
      <c r="G16" s="26"/>
      <c r="H16" s="40"/>
      <c r="I16" s="21"/>
      <c r="J16" s="21"/>
      <c r="K16" s="21"/>
      <c r="L16" s="21"/>
      <c r="M16" s="68"/>
      <c r="N16" s="21"/>
      <c r="O16" s="68"/>
      <c r="P16" s="74" t="s">
        <v>65</v>
      </c>
      <c r="Q16" s="8">
        <v>400005</v>
      </c>
      <c r="R16" s="8">
        <v>400005</v>
      </c>
      <c r="S16" s="98">
        <v>400005</v>
      </c>
      <c r="T16" s="100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19"/>
      <c r="B17" s="35"/>
      <c r="C17" s="36"/>
      <c r="D17" s="37"/>
      <c r="E17" s="38"/>
      <c r="F17" s="39"/>
      <c r="G17" s="44"/>
      <c r="H17" s="40"/>
      <c r="I17" s="21"/>
      <c r="J17" s="21"/>
      <c r="K17" s="21"/>
      <c r="L17" s="21"/>
      <c r="M17" s="68"/>
      <c r="N17" s="21"/>
      <c r="O17" s="68"/>
      <c r="P17" s="72"/>
      <c r="Q17" s="72"/>
      <c r="R17" s="72"/>
      <c r="S17" s="117"/>
      <c r="T17" s="100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30" customHeight="1" spans="1:16384">
      <c r="A18" s="5" t="s">
        <v>66</v>
      </c>
      <c r="B18" s="5"/>
      <c r="C18" s="56">
        <f>SUM(C8:C17)</f>
        <v>1405383.17</v>
      </c>
      <c r="D18" s="57">
        <f>SUM(D8:D17)</f>
        <v>325040</v>
      </c>
      <c r="E18" s="58"/>
      <c r="F18" s="58"/>
      <c r="G18" s="58"/>
      <c r="H18" s="56" t="s">
        <v>67</v>
      </c>
      <c r="I18" s="73">
        <f t="shared" ref="I18:L18" si="0">SUM(I8:I17)</f>
        <v>35135</v>
      </c>
      <c r="J18" s="58"/>
      <c r="K18" s="73">
        <f t="shared" si="0"/>
        <v>21832</v>
      </c>
      <c r="L18" s="73">
        <f t="shared" si="0"/>
        <v>9500</v>
      </c>
      <c r="M18" s="56" t="s">
        <v>67</v>
      </c>
      <c r="N18" s="73">
        <f>SUM(N8:N17)</f>
        <v>0</v>
      </c>
      <c r="O18" s="56" t="s">
        <v>67</v>
      </c>
      <c r="P18" s="56" t="s">
        <v>67</v>
      </c>
      <c r="Q18" s="56"/>
      <c r="R18" s="56"/>
      <c r="S18" s="73">
        <f>SUM(S8:S17)</f>
        <v>1663956.17</v>
      </c>
      <c r="T18" s="104">
        <f>D18+C18-S18-I18-K18-L18-N18</f>
        <v>0</v>
      </c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30" customHeight="1" spans="1:16384">
      <c r="A19" s="59" t="s">
        <v>68</v>
      </c>
      <c r="B19" s="59"/>
      <c r="C19" s="59" t="s">
        <v>69</v>
      </c>
      <c r="D19" s="59"/>
      <c r="E19" s="59"/>
      <c r="F19" s="60">
        <f>N19</f>
        <v>1338916.17</v>
      </c>
      <c r="G19" s="61"/>
      <c r="H19" s="62" t="s">
        <v>70</v>
      </c>
      <c r="I19" s="81"/>
      <c r="J19" s="81"/>
      <c r="K19" s="81"/>
      <c r="L19" s="82"/>
      <c r="M19" s="59" t="s">
        <v>71</v>
      </c>
      <c r="N19" s="83">
        <v>1338916.17</v>
      </c>
      <c r="O19" s="84"/>
      <c r="P19" s="84"/>
      <c r="Q19" s="84"/>
      <c r="R19" s="84"/>
      <c r="S19" s="84"/>
      <c r="T19" s="105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30" customHeight="1" spans="1:16384">
      <c r="A20" s="59"/>
      <c r="B20" s="59"/>
      <c r="C20" s="59" t="s">
        <v>72</v>
      </c>
      <c r="D20" s="59"/>
      <c r="E20" s="59"/>
      <c r="F20" s="60">
        <v>0</v>
      </c>
      <c r="G20" s="61"/>
      <c r="H20" s="63"/>
      <c r="I20" s="85"/>
      <c r="J20" s="85"/>
      <c r="K20" s="85"/>
      <c r="L20" s="86"/>
      <c r="M20" s="59" t="s">
        <v>73</v>
      </c>
      <c r="N20" s="108" t="s">
        <v>74</v>
      </c>
      <c r="O20" s="109"/>
      <c r="P20" s="109"/>
      <c r="Q20" s="109"/>
      <c r="R20" s="109"/>
      <c r="S20" s="109"/>
      <c r="T20" s="110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spans="2:16384">
      <c r="B21" s="2"/>
      <c r="E21" s="3"/>
      <c r="F21" s="3"/>
      <c r="G21" s="3"/>
      <c r="I21" s="3"/>
      <c r="J21" s="3"/>
      <c r="L21" s="3"/>
      <c r="S21" s="3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spans="2:16384">
      <c r="B22" s="2"/>
      <c r="E22" s="3"/>
      <c r="F22" s="3"/>
      <c r="G22" s="3"/>
      <c r="I22" s="3"/>
      <c r="J22" s="3"/>
      <c r="L22" s="3"/>
      <c r="S22" s="3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spans="2:16384">
      <c r="B23" s="2"/>
      <c r="E23" s="3"/>
      <c r="F23" s="3"/>
      <c r="G23" s="3"/>
      <c r="I23" s="3"/>
      <c r="J23" s="3"/>
      <c r="L23" s="3"/>
      <c r="S23" s="3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spans="2:16384">
      <c r="B24" s="2"/>
      <c r="E24" s="3"/>
      <c r="F24" s="3"/>
      <c r="G24" s="3"/>
      <c r="I24" s="3"/>
      <c r="J24" s="3"/>
      <c r="L24" s="3"/>
      <c r="S24" s="3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spans="2:16384">
      <c r="B25" s="2"/>
      <c r="E25" s="3"/>
      <c r="F25" s="3"/>
      <c r="G25" s="3"/>
      <c r="I25" s="3"/>
      <c r="J25" s="3"/>
      <c r="L25" s="3"/>
      <c r="S25" s="3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spans="2:16384">
      <c r="B26" s="64"/>
      <c r="E26" s="3"/>
      <c r="F26" s="3"/>
      <c r="G26" s="3"/>
      <c r="I26" s="3"/>
      <c r="J26" s="3"/>
      <c r="L26" s="3"/>
      <c r="S26" s="3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18:B18"/>
    <mergeCell ref="C19:E19"/>
    <mergeCell ref="F19:G19"/>
    <mergeCell ref="N19:T19"/>
    <mergeCell ref="C20:E20"/>
    <mergeCell ref="F20:G20"/>
    <mergeCell ref="N20:T20"/>
    <mergeCell ref="A5:A7"/>
    <mergeCell ref="S5:S7"/>
    <mergeCell ref="T5:T7"/>
    <mergeCell ref="A19:B20"/>
    <mergeCell ref="H19:L20"/>
  </mergeCells>
  <printOptions horizontalCentered="1" verticalCentered="1"/>
  <pageMargins left="0" right="0" top="0" bottom="0" header="0" footer="0"/>
  <pageSetup paperSize="9" scale="90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6"/>
  <sheetViews>
    <sheetView topLeftCell="A4" workbookViewId="0">
      <selection activeCell="N20" sqref="N20:T20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20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4.675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3</v>
      </c>
      <c r="I2" s="65"/>
      <c r="J2" s="6" t="s">
        <v>4</v>
      </c>
      <c r="K2" s="6"/>
      <c r="L2" s="6"/>
      <c r="M2" s="6"/>
      <c r="N2" s="66" t="s">
        <v>5</v>
      </c>
      <c r="O2" s="66"/>
      <c r="P2" s="67">
        <v>10751</v>
      </c>
      <c r="Q2" s="71" t="s">
        <v>6</v>
      </c>
      <c r="R2" s="71"/>
      <c r="S2" s="89" t="s">
        <v>7</v>
      </c>
      <c r="T2" s="89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8</v>
      </c>
      <c r="B3" s="5"/>
      <c r="C3" s="8">
        <v>7391178</v>
      </c>
      <c r="D3" s="8"/>
      <c r="E3" s="8"/>
      <c r="F3" s="8" t="s">
        <v>9</v>
      </c>
      <c r="G3" s="9">
        <v>43448</v>
      </c>
      <c r="H3" s="5" t="s">
        <v>10</v>
      </c>
      <c r="I3" s="5"/>
      <c r="J3" s="19" t="s">
        <v>11</v>
      </c>
      <c r="K3" s="19"/>
      <c r="L3" s="19"/>
      <c r="M3" s="19"/>
      <c r="N3" s="5" t="s">
        <v>12</v>
      </c>
      <c r="O3" s="5"/>
      <c r="P3" s="19" t="s">
        <v>13</v>
      </c>
      <c r="Q3" s="90" t="s">
        <v>14</v>
      </c>
      <c r="R3" s="91"/>
      <c r="S3" s="92" t="s">
        <v>15</v>
      </c>
      <c r="T3" s="92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16</v>
      </c>
      <c r="B4" s="5"/>
      <c r="C4" s="111"/>
      <c r="D4" s="111"/>
      <c r="E4" s="111"/>
      <c r="F4" s="8" t="s">
        <v>17</v>
      </c>
      <c r="G4" s="10"/>
      <c r="H4" s="5" t="s">
        <v>18</v>
      </c>
      <c r="I4" s="5"/>
      <c r="J4" s="19" t="s">
        <v>19</v>
      </c>
      <c r="K4" s="19"/>
      <c r="L4" s="19"/>
      <c r="M4" s="19"/>
      <c r="N4" s="5" t="s">
        <v>20</v>
      </c>
      <c r="O4" s="5"/>
      <c r="P4" s="68" t="s">
        <v>21</v>
      </c>
      <c r="Q4" s="8" t="s">
        <v>22</v>
      </c>
      <c r="R4" s="68" t="s">
        <v>23</v>
      </c>
      <c r="S4" s="93" t="s">
        <v>24</v>
      </c>
      <c r="T4" s="94" t="s">
        <v>23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25</v>
      </c>
      <c r="B5" s="11" t="s">
        <v>26</v>
      </c>
      <c r="C5" s="12"/>
      <c r="D5" s="12"/>
      <c r="E5" s="12"/>
      <c r="F5" s="13"/>
      <c r="G5" s="14" t="s">
        <v>27</v>
      </c>
      <c r="H5" s="11" t="s">
        <v>26</v>
      </c>
      <c r="I5" s="12"/>
      <c r="J5" s="13"/>
      <c r="K5" s="14" t="s">
        <v>28</v>
      </c>
      <c r="L5" s="11" t="s">
        <v>29</v>
      </c>
      <c r="M5" s="13"/>
      <c r="N5" s="11" t="s">
        <v>30</v>
      </c>
      <c r="O5" s="13"/>
      <c r="P5" s="69" t="s">
        <v>31</v>
      </c>
      <c r="Q5" s="95"/>
      <c r="R5" s="95"/>
      <c r="S5" s="93" t="s">
        <v>32</v>
      </c>
      <c r="T5" s="96" t="s">
        <v>33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5" t="s">
        <v>34</v>
      </c>
      <c r="C6" s="16"/>
      <c r="D6" s="16"/>
      <c r="E6" s="16"/>
      <c r="F6" s="17"/>
      <c r="G6" s="5"/>
      <c r="H6" s="15" t="s">
        <v>35</v>
      </c>
      <c r="I6" s="16"/>
      <c r="J6" s="17"/>
      <c r="K6" s="5" t="s">
        <v>36</v>
      </c>
      <c r="L6" s="15" t="s">
        <v>37</v>
      </c>
      <c r="M6" s="17"/>
      <c r="N6" s="15" t="s">
        <v>38</v>
      </c>
      <c r="O6" s="17"/>
      <c r="P6" s="70" t="s">
        <v>39</v>
      </c>
      <c r="Q6" s="97"/>
      <c r="R6" s="97"/>
      <c r="S6" s="93"/>
      <c r="T6" s="96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8" t="s">
        <v>40</v>
      </c>
      <c r="C7" s="5" t="s">
        <v>41</v>
      </c>
      <c r="D7" s="5" t="s">
        <v>42</v>
      </c>
      <c r="E7" s="8" t="s">
        <v>43</v>
      </c>
      <c r="F7" s="8" t="s">
        <v>44</v>
      </c>
      <c r="G7" s="18" t="s">
        <v>45</v>
      </c>
      <c r="H7" s="5" t="s">
        <v>46</v>
      </c>
      <c r="I7" s="8" t="s">
        <v>47</v>
      </c>
      <c r="J7" s="8" t="s">
        <v>48</v>
      </c>
      <c r="K7" s="71" t="s">
        <v>47</v>
      </c>
      <c r="L7" s="8" t="s">
        <v>47</v>
      </c>
      <c r="M7" s="5" t="s">
        <v>48</v>
      </c>
      <c r="N7" s="5" t="s">
        <v>47</v>
      </c>
      <c r="O7" s="5" t="s">
        <v>48</v>
      </c>
      <c r="P7" s="8" t="s">
        <v>49</v>
      </c>
      <c r="Q7" s="8" t="s">
        <v>50</v>
      </c>
      <c r="R7" s="8" t="s">
        <v>51</v>
      </c>
      <c r="S7" s="93"/>
      <c r="T7" s="96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29" customHeight="1" spans="1:16384">
      <c r="A8" s="19">
        <v>1</v>
      </c>
      <c r="B8" s="20">
        <v>43550</v>
      </c>
      <c r="C8" s="21"/>
      <c r="D8" s="22">
        <v>31437</v>
      </c>
      <c r="E8" s="23" t="s">
        <v>52</v>
      </c>
      <c r="F8" s="23" t="s">
        <v>53</v>
      </c>
      <c r="G8" s="21"/>
      <c r="H8" s="24"/>
      <c r="I8" s="21"/>
      <c r="J8" s="28"/>
      <c r="K8" s="72"/>
      <c r="L8" s="21"/>
      <c r="M8" s="68"/>
      <c r="N8" s="73"/>
      <c r="O8" s="8"/>
      <c r="P8" s="74" t="s">
        <v>54</v>
      </c>
      <c r="Q8" s="8"/>
      <c r="R8" s="8">
        <v>31437</v>
      </c>
      <c r="S8" s="98">
        <v>31437</v>
      </c>
      <c r="T8" s="72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29" customHeight="1" spans="1:16384">
      <c r="A9" s="19">
        <v>2</v>
      </c>
      <c r="B9" s="20">
        <v>43551</v>
      </c>
      <c r="C9" s="25"/>
      <c r="D9" s="22">
        <v>100000</v>
      </c>
      <c r="E9" s="23" t="s">
        <v>52</v>
      </c>
      <c r="F9" s="23" t="s">
        <v>53</v>
      </c>
      <c r="G9" s="26"/>
      <c r="H9" s="24"/>
      <c r="I9" s="21"/>
      <c r="J9" s="28"/>
      <c r="K9" s="72"/>
      <c r="L9" s="21"/>
      <c r="M9" s="68"/>
      <c r="N9" s="73"/>
      <c r="O9" s="8"/>
      <c r="P9" s="74" t="s">
        <v>55</v>
      </c>
      <c r="Q9" s="8">
        <v>465000</v>
      </c>
      <c r="R9" s="8">
        <v>379905</v>
      </c>
      <c r="S9" s="98">
        <v>100000</v>
      </c>
      <c r="T9" s="72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29" customHeight="1" spans="1:16384">
      <c r="A10" s="19">
        <v>3</v>
      </c>
      <c r="B10" s="20">
        <v>43574</v>
      </c>
      <c r="C10" s="25"/>
      <c r="D10" s="22">
        <v>100000</v>
      </c>
      <c r="E10" s="23" t="s">
        <v>52</v>
      </c>
      <c r="F10" s="23" t="s">
        <v>53</v>
      </c>
      <c r="G10" s="26"/>
      <c r="H10" s="24"/>
      <c r="I10" s="21"/>
      <c r="J10" s="28"/>
      <c r="K10" s="72"/>
      <c r="L10" s="21"/>
      <c r="M10" s="68"/>
      <c r="N10" s="75"/>
      <c r="O10" s="76"/>
      <c r="P10" s="74" t="s">
        <v>55</v>
      </c>
      <c r="Q10" s="8">
        <v>465000</v>
      </c>
      <c r="R10" s="8">
        <v>379905</v>
      </c>
      <c r="S10" s="98">
        <v>100000</v>
      </c>
      <c r="T10" s="72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9" customHeight="1" spans="1:16384">
      <c r="A11" s="19">
        <v>4</v>
      </c>
      <c r="B11" s="20">
        <v>43691</v>
      </c>
      <c r="C11" s="25"/>
      <c r="D11" s="27">
        <v>325040</v>
      </c>
      <c r="E11" s="23" t="s">
        <v>52</v>
      </c>
      <c r="F11" s="23" t="s">
        <v>53</v>
      </c>
      <c r="G11" s="28"/>
      <c r="H11" s="24"/>
      <c r="I11" s="21"/>
      <c r="J11" s="28"/>
      <c r="K11" s="72"/>
      <c r="L11" s="21"/>
      <c r="M11" s="68"/>
      <c r="N11" s="75"/>
      <c r="O11" s="76"/>
      <c r="P11" s="74" t="s">
        <v>56</v>
      </c>
      <c r="Q11" s="8">
        <v>325040</v>
      </c>
      <c r="R11" s="8"/>
      <c r="S11" s="98">
        <v>325040</v>
      </c>
      <c r="T11" s="72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56" customHeight="1" spans="1:16384">
      <c r="A12" s="19">
        <v>5</v>
      </c>
      <c r="B12" s="20">
        <v>43707</v>
      </c>
      <c r="C12" s="27">
        <v>1405383.17</v>
      </c>
      <c r="D12" s="27"/>
      <c r="E12" s="23" t="s">
        <v>57</v>
      </c>
      <c r="F12" s="29">
        <v>175202745165</v>
      </c>
      <c r="G12" s="28"/>
      <c r="H12" s="24">
        <v>0.025</v>
      </c>
      <c r="I12" s="21">
        <v>35135</v>
      </c>
      <c r="J12" s="28"/>
      <c r="K12" s="72">
        <v>21832</v>
      </c>
      <c r="L12" s="21">
        <v>9500</v>
      </c>
      <c r="M12" s="68" t="s">
        <v>58</v>
      </c>
      <c r="N12" s="75"/>
      <c r="O12" s="76"/>
      <c r="P12" s="74" t="s">
        <v>62</v>
      </c>
      <c r="Q12" s="8">
        <v>2071863.82</v>
      </c>
      <c r="R12" s="8">
        <v>350000</v>
      </c>
      <c r="S12" s="98">
        <v>278625.88</v>
      </c>
      <c r="T12" s="72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48" customHeight="1" spans="1:16384">
      <c r="A13" s="19"/>
      <c r="B13" s="30"/>
      <c r="C13" s="25"/>
      <c r="D13" s="27">
        <v>-31437</v>
      </c>
      <c r="E13" s="31" t="s">
        <v>60</v>
      </c>
      <c r="F13" s="31" t="s">
        <v>61</v>
      </c>
      <c r="G13" s="28"/>
      <c r="H13" s="24"/>
      <c r="I13" s="21"/>
      <c r="J13" s="28"/>
      <c r="K13" s="72"/>
      <c r="L13" s="21"/>
      <c r="M13" s="68"/>
      <c r="N13" s="75"/>
      <c r="O13" s="76"/>
      <c r="P13" s="77" t="s">
        <v>63</v>
      </c>
      <c r="Q13" s="8">
        <v>90000</v>
      </c>
      <c r="R13" s="8">
        <v>90000</v>
      </c>
      <c r="S13" s="99">
        <v>90000</v>
      </c>
      <c r="T13" s="72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57" customHeight="1" spans="1:16384">
      <c r="A14" s="19"/>
      <c r="B14" s="32"/>
      <c r="C14" s="25"/>
      <c r="D14" s="27">
        <v>-200000</v>
      </c>
      <c r="E14" s="31" t="s">
        <v>60</v>
      </c>
      <c r="F14" s="31" t="s">
        <v>61</v>
      </c>
      <c r="G14" s="28"/>
      <c r="H14" s="24"/>
      <c r="I14" s="21"/>
      <c r="J14" s="28"/>
      <c r="K14" s="72"/>
      <c r="L14" s="21"/>
      <c r="M14" s="68"/>
      <c r="N14" s="73"/>
      <c r="O14" s="8"/>
      <c r="P14" s="77" t="s">
        <v>64</v>
      </c>
      <c r="Q14" s="8">
        <v>600000</v>
      </c>
      <c r="R14" s="8">
        <v>600000</v>
      </c>
      <c r="S14" s="99">
        <v>300000</v>
      </c>
      <c r="T14" s="100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59" customHeight="1" spans="1:16384">
      <c r="A15" s="19"/>
      <c r="B15" s="33"/>
      <c r="C15" s="21"/>
      <c r="D15" s="34"/>
      <c r="E15" s="23"/>
      <c r="F15" s="23"/>
      <c r="G15" s="28"/>
      <c r="H15" s="24"/>
      <c r="I15" s="21"/>
      <c r="J15" s="28"/>
      <c r="K15" s="72"/>
      <c r="L15" s="21"/>
      <c r="M15" s="68"/>
      <c r="N15" s="73"/>
      <c r="O15" s="8"/>
      <c r="P15" s="74" t="s">
        <v>65</v>
      </c>
      <c r="Q15" s="8">
        <v>400005</v>
      </c>
      <c r="R15" s="8">
        <v>400005</v>
      </c>
      <c r="S15" s="98">
        <v>400005</v>
      </c>
      <c r="T15" s="100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56" customHeight="1" spans="1:16384">
      <c r="A16" s="19"/>
      <c r="B16" s="35"/>
      <c r="C16" s="36"/>
      <c r="D16" s="37"/>
      <c r="E16" s="38"/>
      <c r="F16" s="39"/>
      <c r="G16" s="26"/>
      <c r="H16" s="40"/>
      <c r="I16" s="21"/>
      <c r="J16" s="21"/>
      <c r="K16" s="21"/>
      <c r="L16" s="21"/>
      <c r="M16" s="68"/>
      <c r="N16" s="21"/>
      <c r="O16" s="68"/>
      <c r="P16" s="80" t="s">
        <v>62</v>
      </c>
      <c r="Q16" s="102">
        <v>2071863.82</v>
      </c>
      <c r="R16" s="102">
        <v>350000</v>
      </c>
      <c r="S16" s="103">
        <v>38848.29</v>
      </c>
      <c r="T16" s="100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19"/>
      <c r="B17" s="35"/>
      <c r="C17" s="36"/>
      <c r="D17" s="37"/>
      <c r="E17" s="38"/>
      <c r="F17" s="39"/>
      <c r="G17" s="44"/>
      <c r="H17" s="40"/>
      <c r="I17" s="21"/>
      <c r="J17" s="21"/>
      <c r="K17" s="21"/>
      <c r="L17" s="21"/>
      <c r="M17" s="68"/>
      <c r="N17" s="21"/>
      <c r="O17" s="68"/>
      <c r="P17" s="72"/>
      <c r="Q17" s="72"/>
      <c r="R17" s="72"/>
      <c r="S17" s="3"/>
      <c r="T17" s="100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30" customHeight="1" spans="1:16384">
      <c r="A18" s="5" t="s">
        <v>66</v>
      </c>
      <c r="B18" s="5"/>
      <c r="C18" s="56">
        <f>SUM(C8:C17)</f>
        <v>1405383.17</v>
      </c>
      <c r="D18" s="57">
        <f>SUM(D8:D17)</f>
        <v>325040</v>
      </c>
      <c r="E18" s="58"/>
      <c r="F18" s="58"/>
      <c r="G18" s="58"/>
      <c r="H18" s="56" t="s">
        <v>67</v>
      </c>
      <c r="I18" s="73">
        <f t="shared" ref="I18:L18" si="0">SUM(I8:I17)</f>
        <v>35135</v>
      </c>
      <c r="J18" s="58"/>
      <c r="K18" s="73">
        <f t="shared" si="0"/>
        <v>21832</v>
      </c>
      <c r="L18" s="73">
        <f t="shared" si="0"/>
        <v>9500</v>
      </c>
      <c r="M18" s="56" t="s">
        <v>67</v>
      </c>
      <c r="N18" s="73">
        <f>SUM(N8:N17)</f>
        <v>0</v>
      </c>
      <c r="O18" s="56" t="s">
        <v>67</v>
      </c>
      <c r="P18" s="56" t="s">
        <v>67</v>
      </c>
      <c r="Q18" s="56"/>
      <c r="R18" s="56"/>
      <c r="S18" s="73">
        <f>SUM(S8:S16)</f>
        <v>1663956.17</v>
      </c>
      <c r="T18" s="104">
        <f>D18+C18-S18-I18-K18-L18-N18</f>
        <v>0</v>
      </c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30" customHeight="1" spans="1:16384">
      <c r="A19" s="59" t="s">
        <v>68</v>
      </c>
      <c r="B19" s="59"/>
      <c r="C19" s="59" t="s">
        <v>69</v>
      </c>
      <c r="D19" s="59"/>
      <c r="E19" s="59"/>
      <c r="F19" s="60">
        <f>N19</f>
        <v>38848.29</v>
      </c>
      <c r="G19" s="61"/>
      <c r="H19" s="62" t="s">
        <v>70</v>
      </c>
      <c r="I19" s="81"/>
      <c r="J19" s="81"/>
      <c r="K19" s="81"/>
      <c r="L19" s="82"/>
      <c r="M19" s="59" t="s">
        <v>71</v>
      </c>
      <c r="N19" s="83">
        <v>38848.29</v>
      </c>
      <c r="O19" s="84"/>
      <c r="P19" s="84"/>
      <c r="Q19" s="84"/>
      <c r="R19" s="84"/>
      <c r="S19" s="84"/>
      <c r="T19" s="105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30" customHeight="1" spans="1:16384">
      <c r="A20" s="59"/>
      <c r="B20" s="59"/>
      <c r="C20" s="59" t="s">
        <v>72</v>
      </c>
      <c r="D20" s="59"/>
      <c r="E20" s="59"/>
      <c r="F20" s="60">
        <v>0</v>
      </c>
      <c r="G20" s="61"/>
      <c r="H20" s="63"/>
      <c r="I20" s="85"/>
      <c r="J20" s="85"/>
      <c r="K20" s="85"/>
      <c r="L20" s="86"/>
      <c r="M20" s="59" t="s">
        <v>73</v>
      </c>
      <c r="N20" s="108" t="s">
        <v>75</v>
      </c>
      <c r="O20" s="109"/>
      <c r="P20" s="109"/>
      <c r="Q20" s="109"/>
      <c r="R20" s="109"/>
      <c r="S20" s="109"/>
      <c r="T20" s="110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spans="2:16384">
      <c r="B21" s="2"/>
      <c r="E21" s="3"/>
      <c r="F21" s="3"/>
      <c r="G21" s="3"/>
      <c r="I21" s="3"/>
      <c r="J21" s="3"/>
      <c r="L21" s="3"/>
      <c r="S21" s="3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spans="2:16384">
      <c r="B22" s="2"/>
      <c r="E22" s="3"/>
      <c r="F22" s="3"/>
      <c r="G22" s="3"/>
      <c r="I22" s="3"/>
      <c r="J22" s="3"/>
      <c r="L22" s="3"/>
      <c r="S22" s="3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spans="2:16384">
      <c r="B23" s="2"/>
      <c r="E23" s="3"/>
      <c r="F23" s="3"/>
      <c r="G23" s="3"/>
      <c r="I23" s="3"/>
      <c r="J23" s="3"/>
      <c r="L23" s="3"/>
      <c r="S23" s="3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spans="2:16384">
      <c r="B24" s="2"/>
      <c r="E24" s="3"/>
      <c r="F24" s="3"/>
      <c r="G24" s="3"/>
      <c r="I24" s="3"/>
      <c r="J24" s="3"/>
      <c r="L24" s="3"/>
      <c r="S24" s="3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spans="2:16384">
      <c r="B25" s="2"/>
      <c r="E25" s="3"/>
      <c r="F25" s="3"/>
      <c r="G25" s="3"/>
      <c r="I25" s="3"/>
      <c r="J25" s="3"/>
      <c r="L25" s="3"/>
      <c r="S25" s="3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spans="2:16384">
      <c r="B26" s="64"/>
      <c r="E26" s="3"/>
      <c r="F26" s="3"/>
      <c r="G26" s="3"/>
      <c r="I26" s="3"/>
      <c r="J26" s="3"/>
      <c r="L26" s="3"/>
      <c r="S26" s="3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18:B18"/>
    <mergeCell ref="C19:E19"/>
    <mergeCell ref="F19:G19"/>
    <mergeCell ref="N19:T19"/>
    <mergeCell ref="C20:E20"/>
    <mergeCell ref="F20:G20"/>
    <mergeCell ref="N20:T20"/>
    <mergeCell ref="A5:A7"/>
    <mergeCell ref="S5:S7"/>
    <mergeCell ref="T5:T7"/>
    <mergeCell ref="A19:B20"/>
    <mergeCell ref="H19:L20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9"/>
  <sheetViews>
    <sheetView topLeftCell="A13"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20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4.675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3</v>
      </c>
      <c r="I2" s="65"/>
      <c r="J2" s="6" t="s">
        <v>4</v>
      </c>
      <c r="K2" s="6"/>
      <c r="L2" s="6"/>
      <c r="M2" s="6"/>
      <c r="N2" s="66" t="s">
        <v>5</v>
      </c>
      <c r="O2" s="66"/>
      <c r="P2" s="67">
        <v>10751</v>
      </c>
      <c r="Q2" s="71" t="s">
        <v>6</v>
      </c>
      <c r="R2" s="71"/>
      <c r="S2" s="89" t="s">
        <v>7</v>
      </c>
      <c r="T2" s="89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8</v>
      </c>
      <c r="B3" s="5"/>
      <c r="C3" s="8">
        <v>7391178</v>
      </c>
      <c r="D3" s="8"/>
      <c r="E3" s="8"/>
      <c r="F3" s="8" t="s">
        <v>9</v>
      </c>
      <c r="G3" s="9">
        <v>43448</v>
      </c>
      <c r="H3" s="5" t="s">
        <v>10</v>
      </c>
      <c r="I3" s="5"/>
      <c r="J3" s="19" t="s">
        <v>11</v>
      </c>
      <c r="K3" s="19"/>
      <c r="L3" s="19"/>
      <c r="M3" s="19"/>
      <c r="N3" s="5" t="s">
        <v>12</v>
      </c>
      <c r="O3" s="5"/>
      <c r="P3" s="19" t="s">
        <v>13</v>
      </c>
      <c r="Q3" s="90" t="s">
        <v>14</v>
      </c>
      <c r="R3" s="91"/>
      <c r="S3" s="92" t="s">
        <v>15</v>
      </c>
      <c r="T3" s="92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16</v>
      </c>
      <c r="B4" s="5"/>
      <c r="C4" s="111"/>
      <c r="D4" s="111"/>
      <c r="E4" s="111"/>
      <c r="F4" s="8" t="s">
        <v>17</v>
      </c>
      <c r="G4" s="10"/>
      <c r="H4" s="5" t="s">
        <v>18</v>
      </c>
      <c r="I4" s="5"/>
      <c r="J4" s="19" t="s">
        <v>19</v>
      </c>
      <c r="K4" s="19"/>
      <c r="L4" s="19"/>
      <c r="M4" s="19"/>
      <c r="N4" s="5" t="s">
        <v>20</v>
      </c>
      <c r="O4" s="5"/>
      <c r="P4" s="68" t="s">
        <v>21</v>
      </c>
      <c r="Q4" s="8" t="s">
        <v>22</v>
      </c>
      <c r="R4" s="68" t="s">
        <v>23</v>
      </c>
      <c r="S4" s="93" t="s">
        <v>24</v>
      </c>
      <c r="T4" s="94" t="s">
        <v>23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25</v>
      </c>
      <c r="B5" s="11" t="s">
        <v>26</v>
      </c>
      <c r="C5" s="12"/>
      <c r="D5" s="12"/>
      <c r="E5" s="12"/>
      <c r="F5" s="13"/>
      <c r="G5" s="14" t="s">
        <v>27</v>
      </c>
      <c r="H5" s="11" t="s">
        <v>26</v>
      </c>
      <c r="I5" s="12"/>
      <c r="J5" s="13"/>
      <c r="K5" s="14" t="s">
        <v>28</v>
      </c>
      <c r="L5" s="11" t="s">
        <v>29</v>
      </c>
      <c r="M5" s="13"/>
      <c r="N5" s="11" t="s">
        <v>30</v>
      </c>
      <c r="O5" s="13"/>
      <c r="P5" s="69" t="s">
        <v>31</v>
      </c>
      <c r="Q5" s="95"/>
      <c r="R5" s="95"/>
      <c r="S5" s="93" t="s">
        <v>32</v>
      </c>
      <c r="T5" s="96" t="s">
        <v>33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5" t="s">
        <v>34</v>
      </c>
      <c r="C6" s="16"/>
      <c r="D6" s="16"/>
      <c r="E6" s="16"/>
      <c r="F6" s="17"/>
      <c r="G6" s="5"/>
      <c r="H6" s="15" t="s">
        <v>35</v>
      </c>
      <c r="I6" s="16"/>
      <c r="J6" s="17"/>
      <c r="K6" s="5" t="s">
        <v>36</v>
      </c>
      <c r="L6" s="15" t="s">
        <v>37</v>
      </c>
      <c r="M6" s="17"/>
      <c r="N6" s="15" t="s">
        <v>38</v>
      </c>
      <c r="O6" s="17"/>
      <c r="P6" s="70" t="s">
        <v>39</v>
      </c>
      <c r="Q6" s="97"/>
      <c r="R6" s="97"/>
      <c r="S6" s="93"/>
      <c r="T6" s="96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8" t="s">
        <v>40</v>
      </c>
      <c r="C7" s="5" t="s">
        <v>41</v>
      </c>
      <c r="D7" s="5" t="s">
        <v>42</v>
      </c>
      <c r="E7" s="8" t="s">
        <v>43</v>
      </c>
      <c r="F7" s="8" t="s">
        <v>44</v>
      </c>
      <c r="G7" s="18" t="s">
        <v>45</v>
      </c>
      <c r="H7" s="5" t="s">
        <v>46</v>
      </c>
      <c r="I7" s="8" t="s">
        <v>47</v>
      </c>
      <c r="J7" s="8" t="s">
        <v>48</v>
      </c>
      <c r="K7" s="71" t="s">
        <v>47</v>
      </c>
      <c r="L7" s="8" t="s">
        <v>47</v>
      </c>
      <c r="M7" s="5" t="s">
        <v>48</v>
      </c>
      <c r="N7" s="5" t="s">
        <v>47</v>
      </c>
      <c r="O7" s="5" t="s">
        <v>48</v>
      </c>
      <c r="P7" s="8" t="s">
        <v>49</v>
      </c>
      <c r="Q7" s="8" t="s">
        <v>50</v>
      </c>
      <c r="R7" s="8" t="s">
        <v>51</v>
      </c>
      <c r="S7" s="93"/>
      <c r="T7" s="96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29" customHeight="1" spans="1:16384">
      <c r="A8" s="19">
        <v>1</v>
      </c>
      <c r="B8" s="20">
        <v>43550</v>
      </c>
      <c r="C8" s="21"/>
      <c r="D8" s="22">
        <v>31437</v>
      </c>
      <c r="E8" s="23" t="s">
        <v>52</v>
      </c>
      <c r="F8" s="23" t="s">
        <v>53</v>
      </c>
      <c r="G8" s="21"/>
      <c r="H8" s="24"/>
      <c r="I8" s="21"/>
      <c r="J8" s="28"/>
      <c r="K8" s="72"/>
      <c r="L8" s="21"/>
      <c r="M8" s="68"/>
      <c r="N8" s="73"/>
      <c r="O8" s="8"/>
      <c r="P8" s="74" t="s">
        <v>54</v>
      </c>
      <c r="Q8" s="8"/>
      <c r="R8" s="8">
        <v>31437</v>
      </c>
      <c r="S8" s="98">
        <v>31437</v>
      </c>
      <c r="T8" s="72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29" customHeight="1" spans="1:16384">
      <c r="A9" s="19">
        <v>2</v>
      </c>
      <c r="B9" s="20">
        <v>43551</v>
      </c>
      <c r="C9" s="25"/>
      <c r="D9" s="22">
        <v>100000</v>
      </c>
      <c r="E9" s="23" t="s">
        <v>52</v>
      </c>
      <c r="F9" s="23" t="s">
        <v>53</v>
      </c>
      <c r="G9" s="26"/>
      <c r="H9" s="24"/>
      <c r="I9" s="21"/>
      <c r="J9" s="28"/>
      <c r="K9" s="72"/>
      <c r="L9" s="21"/>
      <c r="M9" s="68"/>
      <c r="N9" s="73"/>
      <c r="O9" s="8"/>
      <c r="P9" s="74" t="s">
        <v>55</v>
      </c>
      <c r="Q9" s="8">
        <v>465000</v>
      </c>
      <c r="R9" s="8">
        <v>379905</v>
      </c>
      <c r="S9" s="98">
        <v>100000</v>
      </c>
      <c r="T9" s="72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29" customHeight="1" spans="1:16384">
      <c r="A10" s="19">
        <v>3</v>
      </c>
      <c r="B10" s="20">
        <v>43574</v>
      </c>
      <c r="C10" s="25"/>
      <c r="D10" s="22">
        <v>100000</v>
      </c>
      <c r="E10" s="23" t="s">
        <v>52</v>
      </c>
      <c r="F10" s="23" t="s">
        <v>53</v>
      </c>
      <c r="G10" s="26"/>
      <c r="H10" s="24"/>
      <c r="I10" s="21"/>
      <c r="J10" s="28"/>
      <c r="K10" s="72"/>
      <c r="L10" s="21"/>
      <c r="M10" s="68"/>
      <c r="N10" s="75"/>
      <c r="O10" s="76"/>
      <c r="P10" s="74" t="s">
        <v>55</v>
      </c>
      <c r="Q10" s="8">
        <v>465000</v>
      </c>
      <c r="R10" s="8">
        <v>379905</v>
      </c>
      <c r="S10" s="98">
        <v>100000</v>
      </c>
      <c r="T10" s="72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9" customHeight="1" spans="1:16384">
      <c r="A11" s="19">
        <v>4</v>
      </c>
      <c r="B11" s="20">
        <v>43691</v>
      </c>
      <c r="C11" s="25"/>
      <c r="D11" s="27">
        <v>325040</v>
      </c>
      <c r="E11" s="23" t="s">
        <v>52</v>
      </c>
      <c r="F11" s="23" t="s">
        <v>53</v>
      </c>
      <c r="G11" s="28"/>
      <c r="H11" s="24"/>
      <c r="I11" s="21"/>
      <c r="J11" s="28"/>
      <c r="K11" s="72"/>
      <c r="L11" s="21"/>
      <c r="M11" s="68"/>
      <c r="N11" s="75"/>
      <c r="O11" s="76"/>
      <c r="P11" s="74" t="s">
        <v>56</v>
      </c>
      <c r="Q11" s="8">
        <v>325040</v>
      </c>
      <c r="R11" s="8"/>
      <c r="S11" s="98">
        <v>325040</v>
      </c>
      <c r="T11" s="72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56" customHeight="1" spans="1:16384">
      <c r="A12" s="19">
        <v>5</v>
      </c>
      <c r="B12" s="20">
        <v>43707</v>
      </c>
      <c r="C12" s="27">
        <v>1405383.17</v>
      </c>
      <c r="D12" s="27"/>
      <c r="E12" s="23" t="s">
        <v>57</v>
      </c>
      <c r="F12" s="29">
        <v>175202745165</v>
      </c>
      <c r="G12" s="28"/>
      <c r="H12" s="24">
        <v>0.025</v>
      </c>
      <c r="I12" s="21">
        <v>35135</v>
      </c>
      <c r="J12" s="28"/>
      <c r="K12" s="72">
        <v>21832</v>
      </c>
      <c r="L12" s="21">
        <v>9500</v>
      </c>
      <c r="M12" s="68" t="s">
        <v>58</v>
      </c>
      <c r="N12" s="75"/>
      <c r="O12" s="76"/>
      <c r="P12" s="74" t="s">
        <v>62</v>
      </c>
      <c r="Q12" s="8">
        <v>2071863.82</v>
      </c>
      <c r="R12" s="8">
        <v>350000</v>
      </c>
      <c r="S12" s="98">
        <v>278625.88</v>
      </c>
      <c r="T12" s="72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48" customHeight="1" spans="1:16384">
      <c r="A13" s="19"/>
      <c r="B13" s="30"/>
      <c r="C13" s="25"/>
      <c r="D13" s="27">
        <v>-31437</v>
      </c>
      <c r="E13" s="31" t="s">
        <v>60</v>
      </c>
      <c r="F13" s="31" t="s">
        <v>61</v>
      </c>
      <c r="G13" s="28"/>
      <c r="H13" s="24"/>
      <c r="I13" s="21"/>
      <c r="J13" s="28"/>
      <c r="K13" s="72"/>
      <c r="L13" s="21"/>
      <c r="M13" s="68"/>
      <c r="N13" s="75"/>
      <c r="O13" s="76"/>
      <c r="P13" s="77" t="s">
        <v>63</v>
      </c>
      <c r="Q13" s="8">
        <v>90000</v>
      </c>
      <c r="R13" s="8">
        <v>90000</v>
      </c>
      <c r="S13" s="99">
        <v>90000</v>
      </c>
      <c r="T13" s="72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57" customHeight="1" spans="1:16384">
      <c r="A14" s="19"/>
      <c r="B14" s="32"/>
      <c r="C14" s="25"/>
      <c r="D14" s="27">
        <v>-200000</v>
      </c>
      <c r="E14" s="31" t="s">
        <v>60</v>
      </c>
      <c r="F14" s="31" t="s">
        <v>61</v>
      </c>
      <c r="G14" s="28"/>
      <c r="H14" s="24"/>
      <c r="I14" s="21"/>
      <c r="J14" s="28"/>
      <c r="K14" s="72"/>
      <c r="L14" s="21"/>
      <c r="M14" s="68"/>
      <c r="N14" s="73"/>
      <c r="O14" s="8"/>
      <c r="P14" s="77" t="s">
        <v>64</v>
      </c>
      <c r="Q14" s="8">
        <v>600000</v>
      </c>
      <c r="R14" s="8">
        <v>600000</v>
      </c>
      <c r="S14" s="99">
        <v>300000</v>
      </c>
      <c r="T14" s="100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59" customHeight="1" spans="1:16384">
      <c r="A15" s="19"/>
      <c r="B15" s="33"/>
      <c r="C15" s="21"/>
      <c r="D15" s="34"/>
      <c r="E15" s="23"/>
      <c r="F15" s="23"/>
      <c r="G15" s="28"/>
      <c r="H15" s="24"/>
      <c r="I15" s="21"/>
      <c r="J15" s="28"/>
      <c r="K15" s="72"/>
      <c r="L15" s="21"/>
      <c r="M15" s="68"/>
      <c r="N15" s="73"/>
      <c r="O15" s="8"/>
      <c r="P15" s="74" t="s">
        <v>65</v>
      </c>
      <c r="Q15" s="8">
        <v>400005</v>
      </c>
      <c r="R15" s="8">
        <v>400005</v>
      </c>
      <c r="S15" s="98">
        <v>400005</v>
      </c>
      <c r="T15" s="100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56" customHeight="1" spans="1:16384">
      <c r="A16" s="19"/>
      <c r="B16" s="35"/>
      <c r="C16" s="36"/>
      <c r="D16" s="37"/>
      <c r="E16" s="38"/>
      <c r="F16" s="39"/>
      <c r="G16" s="26"/>
      <c r="H16" s="40"/>
      <c r="I16" s="21"/>
      <c r="J16" s="21"/>
      <c r="K16" s="21"/>
      <c r="L16" s="21"/>
      <c r="M16" s="68"/>
      <c r="N16" s="21"/>
      <c r="O16" s="68"/>
      <c r="P16" s="74" t="s">
        <v>62</v>
      </c>
      <c r="Q16" s="8">
        <v>2071863.82</v>
      </c>
      <c r="R16" s="8">
        <v>350000</v>
      </c>
      <c r="S16" s="98">
        <v>38848.29</v>
      </c>
      <c r="T16" s="100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76" customHeight="1" spans="1:16384">
      <c r="A17" s="54">
        <v>6</v>
      </c>
      <c r="B17" s="55">
        <v>43784</v>
      </c>
      <c r="C17" s="48">
        <v>1618560.19</v>
      </c>
      <c r="D17" s="49"/>
      <c r="E17" s="50" t="s">
        <v>57</v>
      </c>
      <c r="F17" s="51">
        <v>175202745165</v>
      </c>
      <c r="G17" s="112"/>
      <c r="H17" s="53">
        <v>0.025</v>
      </c>
      <c r="I17" s="78">
        <v>40465</v>
      </c>
      <c r="J17" s="78"/>
      <c r="K17" s="78">
        <v>25143</v>
      </c>
      <c r="L17" s="78">
        <v>500</v>
      </c>
      <c r="M17" s="79" t="s">
        <v>76</v>
      </c>
      <c r="N17" s="78">
        <v>20786.36</v>
      </c>
      <c r="O17" s="79"/>
      <c r="P17" s="80" t="s">
        <v>77</v>
      </c>
      <c r="Q17" s="102">
        <v>2071863.82</v>
      </c>
      <c r="R17" s="102">
        <v>437125.83</v>
      </c>
      <c r="S17" s="103">
        <v>437125.83</v>
      </c>
      <c r="T17" s="100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54" customHeight="1" spans="1:16384">
      <c r="A18" s="54"/>
      <c r="B18" s="55"/>
      <c r="C18" s="113"/>
      <c r="D18" s="49">
        <v>-325040</v>
      </c>
      <c r="E18" s="114" t="s">
        <v>78</v>
      </c>
      <c r="F18" s="115" t="s">
        <v>79</v>
      </c>
      <c r="G18" s="52"/>
      <c r="H18" s="116"/>
      <c r="I18" s="78"/>
      <c r="J18" s="78"/>
      <c r="K18" s="78"/>
      <c r="L18" s="78"/>
      <c r="M18" s="79"/>
      <c r="N18" s="78"/>
      <c r="O18" s="79"/>
      <c r="P18" s="80" t="s">
        <v>80</v>
      </c>
      <c r="Q18" s="102">
        <v>769500</v>
      </c>
      <c r="R18" s="102">
        <v>769500</v>
      </c>
      <c r="S18" s="103">
        <v>769500</v>
      </c>
      <c r="T18" s="100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54" customHeight="1" spans="1:16384">
      <c r="A19" s="54"/>
      <c r="B19" s="55"/>
      <c r="C19" s="113"/>
      <c r="D19" s="49"/>
      <c r="E19" s="114"/>
      <c r="F19" s="115"/>
      <c r="G19" s="52"/>
      <c r="H19" s="116"/>
      <c r="I19" s="78"/>
      <c r="J19" s="78"/>
      <c r="K19" s="78"/>
      <c r="L19" s="78"/>
      <c r="M19" s="79"/>
      <c r="N19" s="78"/>
      <c r="O19" s="79"/>
      <c r="P19" s="80"/>
      <c r="Q19" s="102"/>
      <c r="R19" s="102"/>
      <c r="S19" s="103"/>
      <c r="T19" s="100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47" customHeight="1" spans="1:16384">
      <c r="A20" s="54"/>
      <c r="B20" s="55"/>
      <c r="C20" s="113"/>
      <c r="D20" s="49"/>
      <c r="E20" s="114"/>
      <c r="F20" s="115"/>
      <c r="G20" s="52"/>
      <c r="H20" s="116"/>
      <c r="I20" s="78"/>
      <c r="J20" s="78"/>
      <c r="K20" s="78"/>
      <c r="L20" s="78"/>
      <c r="M20" s="79"/>
      <c r="N20" s="78"/>
      <c r="O20" s="79"/>
      <c r="P20" s="72"/>
      <c r="Q20" s="72"/>
      <c r="R20" s="72"/>
      <c r="S20" s="72"/>
      <c r="T20" s="100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30" customHeight="1" spans="1:16384">
      <c r="A21" s="5" t="s">
        <v>66</v>
      </c>
      <c r="B21" s="5"/>
      <c r="C21" s="56">
        <f>SUM(C8:C20)</f>
        <v>3023943.36</v>
      </c>
      <c r="D21" s="57">
        <f>SUM(D8:D18)</f>
        <v>0</v>
      </c>
      <c r="E21" s="58"/>
      <c r="F21" s="58"/>
      <c r="G21" s="58"/>
      <c r="H21" s="56" t="s">
        <v>67</v>
      </c>
      <c r="I21" s="73">
        <f>SUM(I8:I18)</f>
        <v>75600</v>
      </c>
      <c r="J21" s="58"/>
      <c r="K21" s="73">
        <f>SUM(K8:K18)</f>
        <v>46975</v>
      </c>
      <c r="L21" s="73">
        <f>SUM(L8:L18)</f>
        <v>10000</v>
      </c>
      <c r="M21" s="56" t="s">
        <v>67</v>
      </c>
      <c r="N21" s="73">
        <f>SUM(N8:N18)</f>
        <v>20786.36</v>
      </c>
      <c r="O21" s="56" t="s">
        <v>67</v>
      </c>
      <c r="P21" s="56" t="s">
        <v>67</v>
      </c>
      <c r="Q21" s="56"/>
      <c r="R21" s="56"/>
      <c r="S21" s="73">
        <f>SUM(S8:S19)</f>
        <v>2870582</v>
      </c>
      <c r="T21" s="104">
        <f>D21+C21-S21-I21-K21-L21-N21</f>
        <v>-1.30967237055302e-10</v>
      </c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30" customHeight="1" spans="1:16384">
      <c r="A22" s="59" t="s">
        <v>68</v>
      </c>
      <c r="B22" s="59"/>
      <c r="C22" s="59" t="s">
        <v>69</v>
      </c>
      <c r="D22" s="59"/>
      <c r="E22" s="59"/>
      <c r="F22" s="60">
        <f>N22</f>
        <v>1531665.83</v>
      </c>
      <c r="G22" s="61"/>
      <c r="H22" s="62" t="s">
        <v>70</v>
      </c>
      <c r="I22" s="81"/>
      <c r="J22" s="81"/>
      <c r="K22" s="81"/>
      <c r="L22" s="82"/>
      <c r="M22" s="59" t="s">
        <v>71</v>
      </c>
      <c r="N22" s="83">
        <v>1531665.83</v>
      </c>
      <c r="O22" s="84"/>
      <c r="P22" s="84"/>
      <c r="Q22" s="84"/>
      <c r="R22" s="84"/>
      <c r="S22" s="84"/>
      <c r="T22" s="105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30" customHeight="1" spans="1:16384">
      <c r="A23" s="59"/>
      <c r="B23" s="59"/>
      <c r="C23" s="59" t="s">
        <v>72</v>
      </c>
      <c r="D23" s="59"/>
      <c r="E23" s="59"/>
      <c r="F23" s="60">
        <v>0</v>
      </c>
      <c r="G23" s="61"/>
      <c r="H23" s="63"/>
      <c r="I23" s="85"/>
      <c r="J23" s="85"/>
      <c r="K23" s="85"/>
      <c r="L23" s="86"/>
      <c r="M23" s="59" t="s">
        <v>73</v>
      </c>
      <c r="N23" s="108" t="s">
        <v>81</v>
      </c>
      <c r="O23" s="109"/>
      <c r="P23" s="109"/>
      <c r="Q23" s="109"/>
      <c r="R23" s="109"/>
      <c r="S23" s="109"/>
      <c r="T23" s="110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spans="2:16384">
      <c r="B24" s="2"/>
      <c r="E24" s="3"/>
      <c r="F24" s="3"/>
      <c r="G24" s="3"/>
      <c r="I24" s="3"/>
      <c r="J24" s="3"/>
      <c r="L24" s="3"/>
      <c r="S24" s="3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spans="2:16384">
      <c r="B25" s="2"/>
      <c r="E25" s="3"/>
      <c r="F25" s="3"/>
      <c r="G25" s="3"/>
      <c r="I25" s="3"/>
      <c r="J25" s="3"/>
      <c r="L25" s="3"/>
      <c r="S25" s="3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spans="2:16384">
      <c r="B26" s="2"/>
      <c r="E26" s="3"/>
      <c r="F26" s="3"/>
      <c r="G26" s="3"/>
      <c r="I26" s="3"/>
      <c r="J26" s="3"/>
      <c r="L26" s="3"/>
      <c r="S26" s="3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spans="2:16384">
      <c r="B27" s="2"/>
      <c r="E27" s="3"/>
      <c r="F27" s="3"/>
      <c r="G27" s="3"/>
      <c r="I27" s="3"/>
      <c r="J27" s="3"/>
      <c r="L27" s="3"/>
      <c r="S27" s="3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spans="2:16384">
      <c r="B28" s="2"/>
      <c r="E28" s="3"/>
      <c r="F28" s="3"/>
      <c r="G28" s="3"/>
      <c r="I28" s="3"/>
      <c r="J28" s="3"/>
      <c r="L28" s="3"/>
      <c r="S28" s="3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spans="2:16384">
      <c r="B29" s="64"/>
      <c r="E29" s="3"/>
      <c r="F29" s="3"/>
      <c r="G29" s="3"/>
      <c r="I29" s="3"/>
      <c r="J29" s="3"/>
      <c r="L29" s="3"/>
      <c r="S29" s="3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21:B21"/>
    <mergeCell ref="C22:E22"/>
    <mergeCell ref="F22:G22"/>
    <mergeCell ref="N22:T22"/>
    <mergeCell ref="C23:E23"/>
    <mergeCell ref="F23:G23"/>
    <mergeCell ref="N23:T23"/>
    <mergeCell ref="A5:A7"/>
    <mergeCell ref="S5:S7"/>
    <mergeCell ref="T5:T7"/>
    <mergeCell ref="A22:B23"/>
    <mergeCell ref="H22:L23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A16" workbookViewId="0">
      <selection activeCell="A16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20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41.4416666666667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3</v>
      </c>
      <c r="I2" s="65"/>
      <c r="J2" s="6" t="s">
        <v>4</v>
      </c>
      <c r="K2" s="6"/>
      <c r="L2" s="6"/>
      <c r="M2" s="6"/>
      <c r="N2" s="66" t="s">
        <v>5</v>
      </c>
      <c r="O2" s="66"/>
      <c r="P2" s="67">
        <v>10751</v>
      </c>
      <c r="Q2" s="71" t="s">
        <v>6</v>
      </c>
      <c r="R2" s="71"/>
      <c r="S2" s="89" t="s">
        <v>7</v>
      </c>
      <c r="T2" s="89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8</v>
      </c>
      <c r="B3" s="5"/>
      <c r="C3" s="8">
        <v>7391178</v>
      </c>
      <c r="D3" s="8"/>
      <c r="E3" s="8"/>
      <c r="F3" s="8" t="s">
        <v>9</v>
      </c>
      <c r="G3" s="9">
        <v>43448</v>
      </c>
      <c r="H3" s="5" t="s">
        <v>10</v>
      </c>
      <c r="I3" s="5"/>
      <c r="J3" s="19" t="s">
        <v>11</v>
      </c>
      <c r="K3" s="19"/>
      <c r="L3" s="19"/>
      <c r="M3" s="19"/>
      <c r="N3" s="5" t="s">
        <v>12</v>
      </c>
      <c r="O3" s="5"/>
      <c r="P3" s="19" t="s">
        <v>13</v>
      </c>
      <c r="Q3" s="90" t="s">
        <v>14</v>
      </c>
      <c r="R3" s="91"/>
      <c r="S3" s="92" t="s">
        <v>15</v>
      </c>
      <c r="T3" s="92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16</v>
      </c>
      <c r="B4" s="5"/>
      <c r="C4" s="111"/>
      <c r="D4" s="111"/>
      <c r="E4" s="111"/>
      <c r="F4" s="8" t="s">
        <v>17</v>
      </c>
      <c r="G4" s="10"/>
      <c r="H4" s="5" t="s">
        <v>18</v>
      </c>
      <c r="I4" s="5"/>
      <c r="J4" s="19" t="s">
        <v>19</v>
      </c>
      <c r="K4" s="19"/>
      <c r="L4" s="19"/>
      <c r="M4" s="19"/>
      <c r="N4" s="5" t="s">
        <v>20</v>
      </c>
      <c r="O4" s="5"/>
      <c r="P4" s="68" t="s">
        <v>82</v>
      </c>
      <c r="Q4" s="8" t="s">
        <v>22</v>
      </c>
      <c r="R4" s="68" t="s">
        <v>23</v>
      </c>
      <c r="S4" s="93" t="s">
        <v>24</v>
      </c>
      <c r="T4" s="94" t="s">
        <v>23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25</v>
      </c>
      <c r="B5" s="11" t="s">
        <v>26</v>
      </c>
      <c r="C5" s="12"/>
      <c r="D5" s="12"/>
      <c r="E5" s="12"/>
      <c r="F5" s="13"/>
      <c r="G5" s="14" t="s">
        <v>27</v>
      </c>
      <c r="H5" s="11" t="s">
        <v>26</v>
      </c>
      <c r="I5" s="12"/>
      <c r="J5" s="13"/>
      <c r="K5" s="14" t="s">
        <v>28</v>
      </c>
      <c r="L5" s="11" t="s">
        <v>29</v>
      </c>
      <c r="M5" s="13"/>
      <c r="N5" s="11" t="s">
        <v>30</v>
      </c>
      <c r="O5" s="13"/>
      <c r="P5" s="69" t="s">
        <v>31</v>
      </c>
      <c r="Q5" s="95"/>
      <c r="R5" s="95"/>
      <c r="S5" s="93" t="s">
        <v>32</v>
      </c>
      <c r="T5" s="96" t="s">
        <v>33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5" t="s">
        <v>34</v>
      </c>
      <c r="C6" s="16"/>
      <c r="D6" s="16"/>
      <c r="E6" s="16"/>
      <c r="F6" s="17"/>
      <c r="G6" s="5"/>
      <c r="H6" s="15" t="s">
        <v>35</v>
      </c>
      <c r="I6" s="16"/>
      <c r="J6" s="17"/>
      <c r="K6" s="5" t="s">
        <v>36</v>
      </c>
      <c r="L6" s="15" t="s">
        <v>37</v>
      </c>
      <c r="M6" s="17"/>
      <c r="N6" s="15" t="s">
        <v>38</v>
      </c>
      <c r="O6" s="17"/>
      <c r="P6" s="70" t="s">
        <v>39</v>
      </c>
      <c r="Q6" s="97"/>
      <c r="R6" s="97"/>
      <c r="S6" s="93"/>
      <c r="T6" s="96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8" t="s">
        <v>40</v>
      </c>
      <c r="C7" s="5" t="s">
        <v>41</v>
      </c>
      <c r="D7" s="5" t="s">
        <v>42</v>
      </c>
      <c r="E7" s="8" t="s">
        <v>43</v>
      </c>
      <c r="F7" s="8" t="s">
        <v>44</v>
      </c>
      <c r="G7" s="18" t="s">
        <v>45</v>
      </c>
      <c r="H7" s="5" t="s">
        <v>46</v>
      </c>
      <c r="I7" s="8" t="s">
        <v>47</v>
      </c>
      <c r="J7" s="8" t="s">
        <v>48</v>
      </c>
      <c r="K7" s="71" t="s">
        <v>47</v>
      </c>
      <c r="L7" s="8" t="s">
        <v>47</v>
      </c>
      <c r="M7" s="5" t="s">
        <v>48</v>
      </c>
      <c r="N7" s="5" t="s">
        <v>47</v>
      </c>
      <c r="O7" s="5" t="s">
        <v>48</v>
      </c>
      <c r="P7" s="8" t="s">
        <v>49</v>
      </c>
      <c r="Q7" s="8" t="s">
        <v>50</v>
      </c>
      <c r="R7" s="8" t="s">
        <v>51</v>
      </c>
      <c r="S7" s="93"/>
      <c r="T7" s="96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29" customHeight="1" spans="1:16384">
      <c r="A8" s="19">
        <v>1</v>
      </c>
      <c r="B8" s="20">
        <v>43550</v>
      </c>
      <c r="C8" s="21"/>
      <c r="D8" s="22">
        <v>31437</v>
      </c>
      <c r="E8" s="23" t="s">
        <v>52</v>
      </c>
      <c r="F8" s="23" t="s">
        <v>53</v>
      </c>
      <c r="G8" s="21"/>
      <c r="H8" s="24"/>
      <c r="I8" s="21"/>
      <c r="J8" s="28"/>
      <c r="K8" s="72"/>
      <c r="L8" s="21"/>
      <c r="M8" s="68"/>
      <c r="N8" s="73"/>
      <c r="O8" s="8"/>
      <c r="P8" s="74" t="s">
        <v>54</v>
      </c>
      <c r="Q8" s="8"/>
      <c r="R8" s="8">
        <v>31437</v>
      </c>
      <c r="S8" s="98">
        <v>31437</v>
      </c>
      <c r="T8" s="72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29" customHeight="1" spans="1:16384">
      <c r="A9" s="19">
        <v>2</v>
      </c>
      <c r="B9" s="20">
        <v>43551</v>
      </c>
      <c r="C9" s="25"/>
      <c r="D9" s="22">
        <v>100000</v>
      </c>
      <c r="E9" s="23" t="s">
        <v>52</v>
      </c>
      <c r="F9" s="23" t="s">
        <v>53</v>
      </c>
      <c r="G9" s="26"/>
      <c r="H9" s="24"/>
      <c r="I9" s="21"/>
      <c r="J9" s="28"/>
      <c r="K9" s="72"/>
      <c r="L9" s="21"/>
      <c r="M9" s="68"/>
      <c r="N9" s="73"/>
      <c r="O9" s="8"/>
      <c r="P9" s="74" t="s">
        <v>55</v>
      </c>
      <c r="Q9" s="8">
        <v>465000</v>
      </c>
      <c r="R9" s="8">
        <v>379905</v>
      </c>
      <c r="S9" s="98">
        <v>100000</v>
      </c>
      <c r="T9" s="72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29" customHeight="1" spans="1:16384">
      <c r="A10" s="19">
        <v>3</v>
      </c>
      <c r="B10" s="20">
        <v>43574</v>
      </c>
      <c r="C10" s="25"/>
      <c r="D10" s="22">
        <v>100000</v>
      </c>
      <c r="E10" s="23" t="s">
        <v>52</v>
      </c>
      <c r="F10" s="23" t="s">
        <v>53</v>
      </c>
      <c r="G10" s="26"/>
      <c r="H10" s="24"/>
      <c r="I10" s="21"/>
      <c r="J10" s="28"/>
      <c r="K10" s="72"/>
      <c r="L10" s="21"/>
      <c r="M10" s="68"/>
      <c r="N10" s="75"/>
      <c r="O10" s="76"/>
      <c r="P10" s="74" t="s">
        <v>55</v>
      </c>
      <c r="Q10" s="8">
        <v>465000</v>
      </c>
      <c r="R10" s="8">
        <v>379905</v>
      </c>
      <c r="S10" s="98">
        <v>100000</v>
      </c>
      <c r="T10" s="72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9" customHeight="1" spans="1:16384">
      <c r="A11" s="19">
        <v>4</v>
      </c>
      <c r="B11" s="20">
        <v>43691</v>
      </c>
      <c r="C11" s="25"/>
      <c r="D11" s="27">
        <v>325040</v>
      </c>
      <c r="E11" s="23" t="s">
        <v>52</v>
      </c>
      <c r="F11" s="23" t="s">
        <v>53</v>
      </c>
      <c r="G11" s="28"/>
      <c r="H11" s="24"/>
      <c r="I11" s="21"/>
      <c r="J11" s="28"/>
      <c r="K11" s="72"/>
      <c r="L11" s="21"/>
      <c r="M11" s="68"/>
      <c r="N11" s="75"/>
      <c r="O11" s="76"/>
      <c r="P11" s="74" t="s">
        <v>56</v>
      </c>
      <c r="Q11" s="8">
        <v>325040</v>
      </c>
      <c r="R11" s="8"/>
      <c r="S11" s="98">
        <v>325040</v>
      </c>
      <c r="T11" s="72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56" customHeight="1" spans="1:16384">
      <c r="A12" s="19">
        <v>5</v>
      </c>
      <c r="B12" s="20">
        <v>43707</v>
      </c>
      <c r="C12" s="27">
        <v>1405383.17</v>
      </c>
      <c r="D12" s="27"/>
      <c r="E12" s="23" t="s">
        <v>57</v>
      </c>
      <c r="F12" s="29">
        <v>175202745165</v>
      </c>
      <c r="G12" s="28"/>
      <c r="H12" s="24">
        <v>0.025</v>
      </c>
      <c r="I12" s="21">
        <v>35135</v>
      </c>
      <c r="J12" s="28"/>
      <c r="K12" s="72">
        <v>21832</v>
      </c>
      <c r="L12" s="21">
        <v>9500</v>
      </c>
      <c r="M12" s="68" t="s">
        <v>58</v>
      </c>
      <c r="N12" s="75"/>
      <c r="O12" s="76"/>
      <c r="P12" s="74" t="s">
        <v>77</v>
      </c>
      <c r="Q12" s="8">
        <v>2071863.82</v>
      </c>
      <c r="R12" s="8">
        <v>350000</v>
      </c>
      <c r="S12" s="98">
        <v>278625.88</v>
      </c>
      <c r="T12" s="72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48" customHeight="1" spans="1:16384">
      <c r="A13" s="19"/>
      <c r="B13" s="30"/>
      <c r="C13" s="25"/>
      <c r="D13" s="27">
        <v>-31437</v>
      </c>
      <c r="E13" s="31" t="s">
        <v>60</v>
      </c>
      <c r="F13" s="31" t="s">
        <v>61</v>
      </c>
      <c r="G13" s="28"/>
      <c r="H13" s="24"/>
      <c r="I13" s="21"/>
      <c r="J13" s="28"/>
      <c r="K13" s="72"/>
      <c r="L13" s="21"/>
      <c r="M13" s="68"/>
      <c r="N13" s="75"/>
      <c r="O13" s="76"/>
      <c r="P13" s="77" t="s">
        <v>63</v>
      </c>
      <c r="Q13" s="8">
        <v>90000</v>
      </c>
      <c r="R13" s="8">
        <v>90000</v>
      </c>
      <c r="S13" s="99">
        <v>90000</v>
      </c>
      <c r="T13" s="72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52" customHeight="1" spans="1:16384">
      <c r="A14" s="19"/>
      <c r="B14" s="32"/>
      <c r="C14" s="25"/>
      <c r="D14" s="27">
        <v>-200000</v>
      </c>
      <c r="E14" s="31" t="s">
        <v>60</v>
      </c>
      <c r="F14" s="31" t="s">
        <v>61</v>
      </c>
      <c r="G14" s="28"/>
      <c r="H14" s="24"/>
      <c r="I14" s="21"/>
      <c r="J14" s="28"/>
      <c r="K14" s="72"/>
      <c r="L14" s="21"/>
      <c r="M14" s="68"/>
      <c r="N14" s="73"/>
      <c r="O14" s="8"/>
      <c r="P14" s="77" t="s">
        <v>83</v>
      </c>
      <c r="Q14" s="8">
        <v>600000</v>
      </c>
      <c r="R14" s="8">
        <v>600000</v>
      </c>
      <c r="S14" s="99">
        <v>300000</v>
      </c>
      <c r="T14" s="100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49" customHeight="1" spans="1:16384">
      <c r="A15" s="19"/>
      <c r="B15" s="33"/>
      <c r="C15" s="21"/>
      <c r="D15" s="34"/>
      <c r="E15" s="23"/>
      <c r="F15" s="23"/>
      <c r="G15" s="28"/>
      <c r="H15" s="24"/>
      <c r="I15" s="21"/>
      <c r="J15" s="28"/>
      <c r="K15" s="72"/>
      <c r="L15" s="21"/>
      <c r="M15" s="68"/>
      <c r="N15" s="73"/>
      <c r="O15" s="8"/>
      <c r="P15" s="74" t="s">
        <v>84</v>
      </c>
      <c r="Q15" s="8">
        <v>400005</v>
      </c>
      <c r="R15" s="8">
        <v>400005</v>
      </c>
      <c r="S15" s="98">
        <v>400005</v>
      </c>
      <c r="T15" s="100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52" customHeight="1" spans="1:16384">
      <c r="A16" s="19"/>
      <c r="B16" s="35"/>
      <c r="C16" s="36"/>
      <c r="D16" s="37"/>
      <c r="E16" s="38"/>
      <c r="F16" s="39"/>
      <c r="G16" s="26"/>
      <c r="H16" s="40"/>
      <c r="I16" s="21"/>
      <c r="J16" s="21"/>
      <c r="K16" s="21"/>
      <c r="L16" s="21"/>
      <c r="M16" s="68"/>
      <c r="N16" s="21"/>
      <c r="O16" s="68"/>
      <c r="P16" s="74" t="s">
        <v>77</v>
      </c>
      <c r="Q16" s="8">
        <v>2071863.82</v>
      </c>
      <c r="R16" s="8">
        <v>350000</v>
      </c>
      <c r="S16" s="98">
        <v>38848.29</v>
      </c>
      <c r="T16" s="100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55" customHeight="1" spans="1:16384">
      <c r="A17" s="19">
        <v>6</v>
      </c>
      <c r="B17" s="35">
        <v>43784</v>
      </c>
      <c r="C17" s="41">
        <v>1618560.19</v>
      </c>
      <c r="D17" s="37"/>
      <c r="E17" s="42" t="s">
        <v>57</v>
      </c>
      <c r="F17" s="43">
        <v>175202745165</v>
      </c>
      <c r="G17" s="26"/>
      <c r="H17" s="24">
        <v>0.025</v>
      </c>
      <c r="I17" s="21">
        <v>40465</v>
      </c>
      <c r="J17" s="21"/>
      <c r="K17" s="21">
        <v>25143</v>
      </c>
      <c r="L17" s="21">
        <v>500</v>
      </c>
      <c r="M17" s="68" t="s">
        <v>76</v>
      </c>
      <c r="N17" s="21">
        <v>20786.36</v>
      </c>
      <c r="O17" s="68" t="s">
        <v>85</v>
      </c>
      <c r="P17" s="74" t="s">
        <v>77</v>
      </c>
      <c r="Q17" s="8">
        <v>2071863.82</v>
      </c>
      <c r="R17" s="8">
        <v>437125.83</v>
      </c>
      <c r="S17" s="98">
        <v>437125.83</v>
      </c>
      <c r="T17" s="100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52" customHeight="1" spans="1:16384">
      <c r="A18" s="19"/>
      <c r="B18" s="35"/>
      <c r="C18" s="36"/>
      <c r="D18" s="37">
        <v>-325040</v>
      </c>
      <c r="E18" s="38" t="s">
        <v>78</v>
      </c>
      <c r="F18" s="39" t="s">
        <v>79</v>
      </c>
      <c r="G18" s="44"/>
      <c r="H18" s="40"/>
      <c r="I18" s="21"/>
      <c r="J18" s="21"/>
      <c r="K18" s="21"/>
      <c r="L18" s="21"/>
      <c r="M18" s="68"/>
      <c r="N18" s="21"/>
      <c r="O18" s="68"/>
      <c r="P18" s="74" t="s">
        <v>80</v>
      </c>
      <c r="Q18" s="8">
        <v>769500</v>
      </c>
      <c r="R18" s="8">
        <v>769500</v>
      </c>
      <c r="S18" s="98">
        <v>769500</v>
      </c>
      <c r="T18" s="100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54" customHeight="1" spans="1:16384">
      <c r="A19" s="54">
        <v>7</v>
      </c>
      <c r="B19" s="55">
        <v>43852</v>
      </c>
      <c r="C19" s="48">
        <v>1345583.19</v>
      </c>
      <c r="D19" s="49"/>
      <c r="E19" s="50" t="s">
        <v>57</v>
      </c>
      <c r="F19" s="51">
        <v>175202745165</v>
      </c>
      <c r="G19" s="52"/>
      <c r="H19" s="53">
        <v>0.025</v>
      </c>
      <c r="I19" s="78">
        <v>33640</v>
      </c>
      <c r="J19" s="78"/>
      <c r="K19" s="78">
        <v>21530</v>
      </c>
      <c r="L19" s="78">
        <v>550</v>
      </c>
      <c r="M19" s="79"/>
      <c r="N19" s="78">
        <v>-20786.36</v>
      </c>
      <c r="O19" s="79" t="s">
        <v>86</v>
      </c>
      <c r="P19" s="80" t="s">
        <v>77</v>
      </c>
      <c r="Q19" s="102">
        <v>2071863.82</v>
      </c>
      <c r="R19" s="102">
        <v>336395</v>
      </c>
      <c r="S19" s="103">
        <v>336395</v>
      </c>
      <c r="T19" s="100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54" customHeight="1" spans="1:16384">
      <c r="A20" s="54"/>
      <c r="B20" s="55"/>
      <c r="C20" s="48"/>
      <c r="D20" s="49"/>
      <c r="E20" s="50"/>
      <c r="F20" s="51"/>
      <c r="G20" s="52"/>
      <c r="H20" s="53"/>
      <c r="I20" s="78"/>
      <c r="J20" s="78"/>
      <c r="K20" s="78" t="s">
        <v>87</v>
      </c>
      <c r="L20" s="78">
        <v>-550</v>
      </c>
      <c r="M20" s="79" t="s">
        <v>88</v>
      </c>
      <c r="N20" s="78"/>
      <c r="O20" s="79"/>
      <c r="P20" s="80" t="s">
        <v>89</v>
      </c>
      <c r="Q20" s="102">
        <v>465000</v>
      </c>
      <c r="R20" s="102">
        <v>379905</v>
      </c>
      <c r="S20" s="103">
        <v>179905</v>
      </c>
      <c r="T20" s="100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54" customHeight="1" spans="1:16384">
      <c r="A21" s="54"/>
      <c r="B21" s="55"/>
      <c r="C21" s="48"/>
      <c r="D21" s="49"/>
      <c r="E21" s="50"/>
      <c r="F21" s="51"/>
      <c r="G21" s="52"/>
      <c r="H21" s="53"/>
      <c r="I21" s="78"/>
      <c r="J21" s="78"/>
      <c r="K21" s="78"/>
      <c r="L21" s="78"/>
      <c r="M21" s="79"/>
      <c r="N21" s="78"/>
      <c r="O21" s="79"/>
      <c r="P21" s="80" t="s">
        <v>83</v>
      </c>
      <c r="Q21" s="102">
        <v>600000</v>
      </c>
      <c r="R21" s="102">
        <v>600000</v>
      </c>
      <c r="S21" s="103">
        <v>281880</v>
      </c>
      <c r="T21" s="100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54" customHeight="1" spans="1:16384">
      <c r="A22" s="54"/>
      <c r="B22" s="55"/>
      <c r="C22" s="48"/>
      <c r="D22" s="49"/>
      <c r="E22" s="50"/>
      <c r="F22" s="51"/>
      <c r="G22" s="52"/>
      <c r="H22" s="53"/>
      <c r="I22" s="78"/>
      <c r="J22" s="78"/>
      <c r="K22" s="78"/>
      <c r="L22" s="78"/>
      <c r="M22" s="79"/>
      <c r="N22" s="78"/>
      <c r="O22" s="79"/>
      <c r="P22" s="80" t="s">
        <v>90</v>
      </c>
      <c r="Q22" s="102">
        <v>42000</v>
      </c>
      <c r="R22" s="102">
        <v>42000</v>
      </c>
      <c r="S22" s="103">
        <v>42000</v>
      </c>
      <c r="T22" s="100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54" customHeight="1" spans="1:16384">
      <c r="A23" s="54"/>
      <c r="B23" s="55"/>
      <c r="C23" s="48"/>
      <c r="D23" s="49"/>
      <c r="E23" s="50"/>
      <c r="F23" s="51"/>
      <c r="G23" s="52"/>
      <c r="H23" s="53"/>
      <c r="I23" s="78"/>
      <c r="J23" s="78"/>
      <c r="K23" s="78"/>
      <c r="L23" s="78"/>
      <c r="M23" s="79"/>
      <c r="N23" s="78"/>
      <c r="O23" s="79"/>
      <c r="P23" s="80" t="s">
        <v>84</v>
      </c>
      <c r="Q23" s="102">
        <v>328000</v>
      </c>
      <c r="R23" s="102">
        <v>328000</v>
      </c>
      <c r="S23" s="103">
        <v>328000</v>
      </c>
      <c r="T23" s="100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54" customHeight="1" spans="1:16384">
      <c r="A24" s="54"/>
      <c r="B24" s="55"/>
      <c r="C24" s="48"/>
      <c r="D24" s="49"/>
      <c r="E24" s="50"/>
      <c r="F24" s="51"/>
      <c r="G24" s="52"/>
      <c r="H24" s="53"/>
      <c r="I24" s="78"/>
      <c r="J24" s="78"/>
      <c r="K24" s="78"/>
      <c r="L24" s="78"/>
      <c r="M24" s="79"/>
      <c r="N24" s="78"/>
      <c r="O24" s="79"/>
      <c r="P24" s="80" t="s">
        <v>91</v>
      </c>
      <c r="Q24" s="102">
        <v>50000</v>
      </c>
      <c r="R24" s="102">
        <v>50000</v>
      </c>
      <c r="S24" s="103">
        <v>50000</v>
      </c>
      <c r="T24" s="100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ht="30" customHeight="1" spans="1:16384">
      <c r="A25" s="5" t="s">
        <v>66</v>
      </c>
      <c r="B25" s="5"/>
      <c r="C25" s="56">
        <f>SUM(C8:C24)</f>
        <v>4369526.55</v>
      </c>
      <c r="D25" s="57">
        <f>SUM(D8:D24)</f>
        <v>0</v>
      </c>
      <c r="E25" s="58"/>
      <c r="F25" s="58"/>
      <c r="G25" s="58"/>
      <c r="H25" s="56" t="s">
        <v>67</v>
      </c>
      <c r="I25" s="73">
        <f>SUM(I8:I24)</f>
        <v>109240</v>
      </c>
      <c r="J25" s="58"/>
      <c r="K25" s="73">
        <f>SUM(K8:K24)</f>
        <v>68505</v>
      </c>
      <c r="L25" s="73">
        <f>SUM(L8:L24)</f>
        <v>10000</v>
      </c>
      <c r="M25" s="56" t="s">
        <v>67</v>
      </c>
      <c r="N25" s="73">
        <f>SUM(N8:N24)</f>
        <v>0</v>
      </c>
      <c r="O25" s="56" t="s">
        <v>67</v>
      </c>
      <c r="P25" s="56" t="s">
        <v>67</v>
      </c>
      <c r="Q25" s="56"/>
      <c r="R25" s="56"/>
      <c r="S25" s="73">
        <f>SUM(S8:S24)</f>
        <v>4088762</v>
      </c>
      <c r="T25" s="104">
        <f>D25+C25-S25-I25-K25-L25-N25</f>
        <v>93019.5499999998</v>
      </c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ht="30" customHeight="1" spans="1:16384">
      <c r="A26" s="59" t="s">
        <v>68</v>
      </c>
      <c r="B26" s="59"/>
      <c r="C26" s="59" t="s">
        <v>69</v>
      </c>
      <c r="D26" s="59"/>
      <c r="E26" s="59"/>
      <c r="F26" s="60">
        <f>N26</f>
        <v>1218180</v>
      </c>
      <c r="G26" s="61"/>
      <c r="H26" s="62" t="s">
        <v>70</v>
      </c>
      <c r="I26" s="81"/>
      <c r="J26" s="81"/>
      <c r="K26" s="81"/>
      <c r="L26" s="82"/>
      <c r="M26" s="59" t="s">
        <v>71</v>
      </c>
      <c r="N26" s="83">
        <v>1218180</v>
      </c>
      <c r="O26" s="84"/>
      <c r="P26" s="84"/>
      <c r="Q26" s="84"/>
      <c r="R26" s="84"/>
      <c r="S26" s="84"/>
      <c r="T26" s="105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ht="30" customHeight="1" spans="1:16384">
      <c r="A27" s="59"/>
      <c r="B27" s="59"/>
      <c r="C27" s="59" t="s">
        <v>72</v>
      </c>
      <c r="D27" s="59"/>
      <c r="E27" s="59"/>
      <c r="F27" s="60">
        <v>0</v>
      </c>
      <c r="G27" s="61"/>
      <c r="H27" s="63"/>
      <c r="I27" s="85"/>
      <c r="J27" s="85"/>
      <c r="K27" s="85"/>
      <c r="L27" s="86"/>
      <c r="M27" s="59" t="s">
        <v>73</v>
      </c>
      <c r="N27" s="108" t="s">
        <v>92</v>
      </c>
      <c r="O27" s="109"/>
      <c r="P27" s="109"/>
      <c r="Q27" s="109"/>
      <c r="R27" s="109"/>
      <c r="S27" s="109"/>
      <c r="T27" s="110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spans="2:16384">
      <c r="B28" s="2"/>
      <c r="E28" s="3"/>
      <c r="F28" s="3"/>
      <c r="G28" s="3"/>
      <c r="I28" s="3"/>
      <c r="J28" s="3"/>
      <c r="L28" s="3"/>
      <c r="S28" s="3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spans="2:16384">
      <c r="B29" s="2"/>
      <c r="E29" s="3"/>
      <c r="F29" s="3"/>
      <c r="G29" s="3"/>
      <c r="I29" s="3"/>
      <c r="J29" s="3"/>
      <c r="L29" s="3"/>
      <c r="S29" s="3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spans="2:16384">
      <c r="B30" s="2"/>
      <c r="E30" s="3"/>
      <c r="F30" s="3"/>
      <c r="G30" s="3"/>
      <c r="I30" s="3"/>
      <c r="J30" s="3"/>
      <c r="L30" s="3"/>
      <c r="S30" s="3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spans="2:16384">
      <c r="B31" s="2"/>
      <c r="E31" s="3"/>
      <c r="F31" s="3"/>
      <c r="G31" s="3"/>
      <c r="I31" s="3"/>
      <c r="J31" s="3"/>
      <c r="L31" s="3"/>
      <c r="S31" s="3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spans="2:16384">
      <c r="B32" s="2"/>
      <c r="E32" s="3"/>
      <c r="F32" s="3"/>
      <c r="G32" s="3"/>
      <c r="I32" s="3"/>
      <c r="J32" s="3"/>
      <c r="L32" s="3"/>
      <c r="S32" s="3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spans="2:16384">
      <c r="B33" s="64"/>
      <c r="E33" s="3"/>
      <c r="F33" s="3"/>
      <c r="G33" s="3"/>
      <c r="I33" s="3"/>
      <c r="J33" s="3"/>
      <c r="L33" s="3"/>
      <c r="S33" s="3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</sheetData>
  <autoFilter ref="A7:XFD27">
    <extLst/>
  </autoFilter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25:B25"/>
    <mergeCell ref="C26:E26"/>
    <mergeCell ref="F26:G26"/>
    <mergeCell ref="N26:T26"/>
    <mergeCell ref="C27:E27"/>
    <mergeCell ref="F27:G27"/>
    <mergeCell ref="N27:T27"/>
    <mergeCell ref="A5:A7"/>
    <mergeCell ref="S5:S7"/>
    <mergeCell ref="T5:T7"/>
    <mergeCell ref="A26:B27"/>
    <mergeCell ref="H26:L27"/>
  </mergeCells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1"/>
  <sheetViews>
    <sheetView topLeftCell="F22" workbookViewId="0">
      <selection activeCell="I25" sqref="I25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20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41.4416666666667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3</v>
      </c>
      <c r="I2" s="65"/>
      <c r="J2" s="6" t="s">
        <v>4</v>
      </c>
      <c r="K2" s="6"/>
      <c r="L2" s="6"/>
      <c r="M2" s="6"/>
      <c r="N2" s="66" t="s">
        <v>5</v>
      </c>
      <c r="O2" s="66"/>
      <c r="P2" s="67">
        <v>10751</v>
      </c>
      <c r="Q2" s="71" t="s">
        <v>6</v>
      </c>
      <c r="R2" s="71"/>
      <c r="S2" s="89" t="s">
        <v>7</v>
      </c>
      <c r="T2" s="89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8</v>
      </c>
      <c r="B3" s="5"/>
      <c r="C3" s="8">
        <v>7391178</v>
      </c>
      <c r="D3" s="8"/>
      <c r="E3" s="8"/>
      <c r="F3" s="8" t="s">
        <v>9</v>
      </c>
      <c r="G3" s="9">
        <v>43448</v>
      </c>
      <c r="H3" s="5" t="s">
        <v>10</v>
      </c>
      <c r="I3" s="5"/>
      <c r="J3" s="19" t="s">
        <v>93</v>
      </c>
      <c r="K3" s="19"/>
      <c r="L3" s="19"/>
      <c r="M3" s="19"/>
      <c r="N3" s="5" t="s">
        <v>12</v>
      </c>
      <c r="O3" s="5"/>
      <c r="P3" s="19" t="s">
        <v>94</v>
      </c>
      <c r="Q3" s="90" t="s">
        <v>14</v>
      </c>
      <c r="R3" s="91"/>
      <c r="S3" s="92" t="s">
        <v>15</v>
      </c>
      <c r="T3" s="92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16</v>
      </c>
      <c r="B4" s="5"/>
      <c r="C4" s="8">
        <v>6229016.6</v>
      </c>
      <c r="D4" s="8"/>
      <c r="E4" s="8"/>
      <c r="F4" s="8" t="s">
        <v>17</v>
      </c>
      <c r="G4" s="10"/>
      <c r="H4" s="5" t="s">
        <v>18</v>
      </c>
      <c r="I4" s="5"/>
      <c r="J4" s="19" t="s">
        <v>95</v>
      </c>
      <c r="K4" s="19"/>
      <c r="L4" s="19"/>
      <c r="M4" s="19"/>
      <c r="N4" s="5" t="s">
        <v>20</v>
      </c>
      <c r="O4" s="5"/>
      <c r="P4" s="68" t="s">
        <v>82</v>
      </c>
      <c r="Q4" s="8" t="s">
        <v>22</v>
      </c>
      <c r="R4" s="68" t="s">
        <v>23</v>
      </c>
      <c r="S4" s="93" t="s">
        <v>24</v>
      </c>
      <c r="T4" s="94" t="s">
        <v>23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25</v>
      </c>
      <c r="B5" s="11" t="s">
        <v>26</v>
      </c>
      <c r="C5" s="12"/>
      <c r="D5" s="12"/>
      <c r="E5" s="12"/>
      <c r="F5" s="13"/>
      <c r="G5" s="14" t="s">
        <v>27</v>
      </c>
      <c r="H5" s="11" t="s">
        <v>26</v>
      </c>
      <c r="I5" s="12"/>
      <c r="J5" s="13"/>
      <c r="K5" s="14" t="s">
        <v>28</v>
      </c>
      <c r="L5" s="11" t="s">
        <v>29</v>
      </c>
      <c r="M5" s="13"/>
      <c r="N5" s="11" t="s">
        <v>30</v>
      </c>
      <c r="O5" s="13"/>
      <c r="P5" s="69" t="s">
        <v>31</v>
      </c>
      <c r="Q5" s="95"/>
      <c r="R5" s="95"/>
      <c r="S5" s="93" t="s">
        <v>32</v>
      </c>
      <c r="T5" s="96" t="s">
        <v>33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5" t="s">
        <v>34</v>
      </c>
      <c r="C6" s="16"/>
      <c r="D6" s="16"/>
      <c r="E6" s="16"/>
      <c r="F6" s="17"/>
      <c r="G6" s="5"/>
      <c r="H6" s="15" t="s">
        <v>35</v>
      </c>
      <c r="I6" s="16"/>
      <c r="J6" s="17"/>
      <c r="K6" s="5" t="s">
        <v>36</v>
      </c>
      <c r="L6" s="15" t="s">
        <v>37</v>
      </c>
      <c r="M6" s="17"/>
      <c r="N6" s="15" t="s">
        <v>38</v>
      </c>
      <c r="O6" s="17"/>
      <c r="P6" s="70" t="s">
        <v>39</v>
      </c>
      <c r="Q6" s="97"/>
      <c r="R6" s="97"/>
      <c r="S6" s="93"/>
      <c r="T6" s="96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8" t="s">
        <v>40</v>
      </c>
      <c r="C7" s="5" t="s">
        <v>41</v>
      </c>
      <c r="D7" s="5" t="s">
        <v>42</v>
      </c>
      <c r="E7" s="8" t="s">
        <v>43</v>
      </c>
      <c r="F7" s="8" t="s">
        <v>44</v>
      </c>
      <c r="G7" s="18" t="s">
        <v>45</v>
      </c>
      <c r="H7" s="5" t="s">
        <v>46</v>
      </c>
      <c r="I7" s="8" t="s">
        <v>47</v>
      </c>
      <c r="J7" s="8" t="s">
        <v>48</v>
      </c>
      <c r="K7" s="71" t="s">
        <v>47</v>
      </c>
      <c r="L7" s="8" t="s">
        <v>47</v>
      </c>
      <c r="M7" s="5" t="s">
        <v>48</v>
      </c>
      <c r="N7" s="5" t="s">
        <v>47</v>
      </c>
      <c r="O7" s="5" t="s">
        <v>48</v>
      </c>
      <c r="P7" s="8" t="s">
        <v>49</v>
      </c>
      <c r="Q7" s="8" t="s">
        <v>50</v>
      </c>
      <c r="R7" s="8" t="s">
        <v>51</v>
      </c>
      <c r="S7" s="93"/>
      <c r="T7" s="96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29" customHeight="1" spans="1:16384">
      <c r="A8" s="19">
        <v>1</v>
      </c>
      <c r="B8" s="20">
        <v>43550</v>
      </c>
      <c r="C8" s="21"/>
      <c r="D8" s="22">
        <v>31437</v>
      </c>
      <c r="E8" s="23" t="s">
        <v>52</v>
      </c>
      <c r="F8" s="23" t="s">
        <v>53</v>
      </c>
      <c r="G8" s="21"/>
      <c r="H8" s="24"/>
      <c r="I8" s="21"/>
      <c r="J8" s="28"/>
      <c r="K8" s="72"/>
      <c r="L8" s="21"/>
      <c r="M8" s="68"/>
      <c r="N8" s="73"/>
      <c r="O8" s="8"/>
      <c r="P8" s="74" t="s">
        <v>54</v>
      </c>
      <c r="Q8" s="8"/>
      <c r="R8" s="8">
        <v>31437</v>
      </c>
      <c r="S8" s="98">
        <v>31437</v>
      </c>
      <c r="T8" s="72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29" customHeight="1" spans="1:16384">
      <c r="A9" s="19">
        <v>2</v>
      </c>
      <c r="B9" s="20">
        <v>43551</v>
      </c>
      <c r="C9" s="25"/>
      <c r="D9" s="22">
        <v>100000</v>
      </c>
      <c r="E9" s="23" t="s">
        <v>52</v>
      </c>
      <c r="F9" s="23" t="s">
        <v>53</v>
      </c>
      <c r="G9" s="26"/>
      <c r="H9" s="24"/>
      <c r="I9" s="21"/>
      <c r="J9" s="28"/>
      <c r="K9" s="72"/>
      <c r="L9" s="21"/>
      <c r="M9" s="68"/>
      <c r="N9" s="73"/>
      <c r="O9" s="8"/>
      <c r="P9" s="74" t="s">
        <v>55</v>
      </c>
      <c r="Q9" s="8">
        <v>465000</v>
      </c>
      <c r="R9" s="8">
        <v>379905</v>
      </c>
      <c r="S9" s="98">
        <v>100000</v>
      </c>
      <c r="T9" s="72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29" customHeight="1" spans="1:16384">
      <c r="A10" s="19">
        <v>3</v>
      </c>
      <c r="B10" s="20">
        <v>43574</v>
      </c>
      <c r="C10" s="25"/>
      <c r="D10" s="22">
        <v>100000</v>
      </c>
      <c r="E10" s="23" t="s">
        <v>52</v>
      </c>
      <c r="F10" s="23" t="s">
        <v>53</v>
      </c>
      <c r="G10" s="26"/>
      <c r="H10" s="24"/>
      <c r="I10" s="21"/>
      <c r="J10" s="28"/>
      <c r="K10" s="72"/>
      <c r="L10" s="21"/>
      <c r="M10" s="68"/>
      <c r="N10" s="75"/>
      <c r="O10" s="76"/>
      <c r="P10" s="74" t="s">
        <v>55</v>
      </c>
      <c r="Q10" s="8">
        <v>465000</v>
      </c>
      <c r="R10" s="8">
        <v>379905</v>
      </c>
      <c r="S10" s="98">
        <v>100000</v>
      </c>
      <c r="T10" s="72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9" customHeight="1" spans="1:16384">
      <c r="A11" s="19">
        <v>4</v>
      </c>
      <c r="B11" s="20">
        <v>43691</v>
      </c>
      <c r="C11" s="25"/>
      <c r="D11" s="27">
        <v>325040</v>
      </c>
      <c r="E11" s="23" t="s">
        <v>52</v>
      </c>
      <c r="F11" s="23" t="s">
        <v>53</v>
      </c>
      <c r="G11" s="28"/>
      <c r="H11" s="24"/>
      <c r="I11" s="21"/>
      <c r="J11" s="28"/>
      <c r="K11" s="72"/>
      <c r="L11" s="21"/>
      <c r="M11" s="68"/>
      <c r="N11" s="75"/>
      <c r="O11" s="76"/>
      <c r="P11" s="74" t="s">
        <v>56</v>
      </c>
      <c r="Q11" s="8">
        <v>325040</v>
      </c>
      <c r="R11" s="8"/>
      <c r="S11" s="98">
        <v>325040</v>
      </c>
      <c r="T11" s="72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56" customHeight="1" spans="1:16384">
      <c r="A12" s="19">
        <v>5</v>
      </c>
      <c r="B12" s="20">
        <v>43707</v>
      </c>
      <c r="C12" s="27">
        <v>1405383.17</v>
      </c>
      <c r="D12" s="27"/>
      <c r="E12" s="23" t="s">
        <v>57</v>
      </c>
      <c r="F12" s="29">
        <v>175202745165</v>
      </c>
      <c r="G12" s="28"/>
      <c r="H12" s="24">
        <v>0.025</v>
      </c>
      <c r="I12" s="21">
        <v>35135</v>
      </c>
      <c r="J12" s="28"/>
      <c r="K12" s="72">
        <v>21832</v>
      </c>
      <c r="L12" s="21">
        <v>9500</v>
      </c>
      <c r="M12" s="68" t="s">
        <v>58</v>
      </c>
      <c r="N12" s="75"/>
      <c r="O12" s="76"/>
      <c r="P12" s="74" t="s">
        <v>77</v>
      </c>
      <c r="Q12" s="8">
        <v>2071863.82</v>
      </c>
      <c r="R12" s="8">
        <v>350000</v>
      </c>
      <c r="S12" s="98">
        <v>278625.88</v>
      </c>
      <c r="T12" s="72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48" customHeight="1" spans="1:16384">
      <c r="A13" s="19"/>
      <c r="B13" s="30"/>
      <c r="C13" s="25"/>
      <c r="D13" s="27">
        <v>-31437</v>
      </c>
      <c r="E13" s="31" t="s">
        <v>60</v>
      </c>
      <c r="F13" s="31" t="s">
        <v>61</v>
      </c>
      <c r="G13" s="28"/>
      <c r="H13" s="24"/>
      <c r="I13" s="21"/>
      <c r="J13" s="28"/>
      <c r="K13" s="72"/>
      <c r="L13" s="21"/>
      <c r="M13" s="68"/>
      <c r="N13" s="75"/>
      <c r="O13" s="76"/>
      <c r="P13" s="77" t="s">
        <v>63</v>
      </c>
      <c r="Q13" s="8">
        <v>90000</v>
      </c>
      <c r="R13" s="8">
        <v>90000</v>
      </c>
      <c r="S13" s="99">
        <v>90000</v>
      </c>
      <c r="T13" s="72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52" customHeight="1" spans="1:16384">
      <c r="A14" s="19"/>
      <c r="B14" s="32"/>
      <c r="C14" s="25"/>
      <c r="D14" s="27">
        <v>-200000</v>
      </c>
      <c r="E14" s="31" t="s">
        <v>60</v>
      </c>
      <c r="F14" s="31" t="s">
        <v>61</v>
      </c>
      <c r="G14" s="28"/>
      <c r="H14" s="24"/>
      <c r="I14" s="21"/>
      <c r="J14" s="28"/>
      <c r="K14" s="72"/>
      <c r="L14" s="21"/>
      <c r="M14" s="68"/>
      <c r="N14" s="73"/>
      <c r="O14" s="8"/>
      <c r="P14" s="77" t="s">
        <v>83</v>
      </c>
      <c r="Q14" s="8">
        <v>600000</v>
      </c>
      <c r="R14" s="8">
        <v>600000</v>
      </c>
      <c r="S14" s="99">
        <v>300000</v>
      </c>
      <c r="T14" s="100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45" customHeight="1" spans="1:16384">
      <c r="A15" s="19"/>
      <c r="B15" s="33"/>
      <c r="C15" s="21"/>
      <c r="D15" s="34"/>
      <c r="E15" s="23"/>
      <c r="F15" s="23"/>
      <c r="G15" s="28"/>
      <c r="H15" s="24"/>
      <c r="I15" s="21"/>
      <c r="J15" s="28"/>
      <c r="K15" s="72"/>
      <c r="L15" s="21"/>
      <c r="M15" s="68"/>
      <c r="N15" s="73"/>
      <c r="O15" s="8"/>
      <c r="P15" s="74" t="s">
        <v>84</v>
      </c>
      <c r="Q15" s="8">
        <v>400005</v>
      </c>
      <c r="R15" s="8">
        <v>400005</v>
      </c>
      <c r="S15" s="98">
        <v>400005</v>
      </c>
      <c r="T15" s="100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45" customHeight="1" spans="1:16384">
      <c r="A16" s="19"/>
      <c r="B16" s="35"/>
      <c r="C16" s="36"/>
      <c r="D16" s="37"/>
      <c r="E16" s="38"/>
      <c r="F16" s="39"/>
      <c r="G16" s="26"/>
      <c r="H16" s="40"/>
      <c r="I16" s="21"/>
      <c r="J16" s="21"/>
      <c r="K16" s="21"/>
      <c r="L16" s="21"/>
      <c r="M16" s="68"/>
      <c r="N16" s="21"/>
      <c r="O16" s="68"/>
      <c r="P16" s="74" t="s">
        <v>77</v>
      </c>
      <c r="Q16" s="8">
        <v>2071863.82</v>
      </c>
      <c r="R16" s="8">
        <v>350000</v>
      </c>
      <c r="S16" s="98">
        <v>38848.29</v>
      </c>
      <c r="T16" s="100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46" customHeight="1" spans="1:16384">
      <c r="A17" s="19">
        <v>6</v>
      </c>
      <c r="B17" s="35">
        <v>43784</v>
      </c>
      <c r="C17" s="41">
        <v>1618560.19</v>
      </c>
      <c r="D17" s="37"/>
      <c r="E17" s="42" t="s">
        <v>57</v>
      </c>
      <c r="F17" s="43">
        <v>175202745165</v>
      </c>
      <c r="G17" s="26"/>
      <c r="H17" s="24">
        <v>0.025</v>
      </c>
      <c r="I17" s="21">
        <v>40465</v>
      </c>
      <c r="J17" s="21"/>
      <c r="K17" s="21">
        <v>25143</v>
      </c>
      <c r="L17" s="21">
        <v>500</v>
      </c>
      <c r="M17" s="68" t="s">
        <v>76</v>
      </c>
      <c r="N17" s="21">
        <v>20786.36</v>
      </c>
      <c r="O17" s="68" t="s">
        <v>85</v>
      </c>
      <c r="P17" s="74" t="s">
        <v>77</v>
      </c>
      <c r="Q17" s="8">
        <v>2071863.82</v>
      </c>
      <c r="R17" s="8">
        <v>437125.83</v>
      </c>
      <c r="S17" s="98">
        <v>437125.83</v>
      </c>
      <c r="T17" s="100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42" customHeight="1" spans="1:16384">
      <c r="A18" s="19"/>
      <c r="B18" s="35"/>
      <c r="C18" s="36"/>
      <c r="D18" s="37">
        <v>-325040</v>
      </c>
      <c r="E18" s="38" t="s">
        <v>78</v>
      </c>
      <c r="F18" s="39" t="s">
        <v>79</v>
      </c>
      <c r="G18" s="44"/>
      <c r="H18" s="40"/>
      <c r="I18" s="21"/>
      <c r="J18" s="21"/>
      <c r="K18" s="21"/>
      <c r="L18" s="21"/>
      <c r="M18" s="68"/>
      <c r="N18" s="21"/>
      <c r="O18" s="68"/>
      <c r="P18" s="74" t="s">
        <v>80</v>
      </c>
      <c r="Q18" s="8">
        <v>769500</v>
      </c>
      <c r="R18" s="8">
        <v>769500</v>
      </c>
      <c r="S18" s="98">
        <v>769500</v>
      </c>
      <c r="T18" s="100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46" customHeight="1" spans="1:16384">
      <c r="A19" s="19">
        <v>7</v>
      </c>
      <c r="B19" s="35">
        <v>43852</v>
      </c>
      <c r="C19" s="41">
        <v>1345583.19</v>
      </c>
      <c r="D19" s="37"/>
      <c r="E19" s="42" t="s">
        <v>57</v>
      </c>
      <c r="F19" s="43">
        <v>175202745165</v>
      </c>
      <c r="G19" s="44"/>
      <c r="H19" s="24">
        <v>0.025</v>
      </c>
      <c r="I19" s="21">
        <v>33640</v>
      </c>
      <c r="J19" s="21"/>
      <c r="K19" s="21">
        <v>21530</v>
      </c>
      <c r="L19" s="21">
        <v>550</v>
      </c>
      <c r="M19" s="68"/>
      <c r="N19" s="21">
        <v>-20786.36</v>
      </c>
      <c r="O19" s="68" t="s">
        <v>86</v>
      </c>
      <c r="P19" s="74" t="s">
        <v>77</v>
      </c>
      <c r="Q19" s="8">
        <v>2071863.82</v>
      </c>
      <c r="R19" s="8">
        <v>336395</v>
      </c>
      <c r="S19" s="98">
        <v>336395</v>
      </c>
      <c r="T19" s="100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42" customHeight="1" spans="1:16384">
      <c r="A20" s="19"/>
      <c r="B20" s="35"/>
      <c r="C20" s="41"/>
      <c r="D20" s="37"/>
      <c r="E20" s="42"/>
      <c r="F20" s="43"/>
      <c r="G20" s="44"/>
      <c r="H20" s="24"/>
      <c r="I20" s="21"/>
      <c r="J20" s="21"/>
      <c r="K20" s="21" t="s">
        <v>87</v>
      </c>
      <c r="L20" s="21">
        <v>-550</v>
      </c>
      <c r="M20" s="68" t="s">
        <v>88</v>
      </c>
      <c r="N20" s="21"/>
      <c r="O20" s="68"/>
      <c r="P20" s="74" t="s">
        <v>89</v>
      </c>
      <c r="Q20" s="8">
        <v>465000</v>
      </c>
      <c r="R20" s="8">
        <v>379905</v>
      </c>
      <c r="S20" s="98">
        <v>179905</v>
      </c>
      <c r="T20" s="100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45" customHeight="1" spans="1:16384">
      <c r="A21" s="19"/>
      <c r="B21" s="35"/>
      <c r="C21" s="41"/>
      <c r="D21" s="37"/>
      <c r="E21" s="42"/>
      <c r="F21" s="43"/>
      <c r="G21" s="44"/>
      <c r="H21" s="24"/>
      <c r="I21" s="21"/>
      <c r="J21" s="21"/>
      <c r="K21" s="21"/>
      <c r="L21" s="21"/>
      <c r="M21" s="68"/>
      <c r="N21" s="21"/>
      <c r="O21" s="68"/>
      <c r="P21" s="74" t="s">
        <v>83</v>
      </c>
      <c r="Q21" s="8">
        <v>600000</v>
      </c>
      <c r="R21" s="8">
        <v>600000</v>
      </c>
      <c r="S21" s="98">
        <v>281880</v>
      </c>
      <c r="T21" s="100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46" customHeight="1" spans="1:16384">
      <c r="A22" s="19"/>
      <c r="B22" s="35"/>
      <c r="C22" s="41"/>
      <c r="D22" s="37"/>
      <c r="E22" s="42"/>
      <c r="F22" s="43"/>
      <c r="G22" s="44"/>
      <c r="H22" s="24"/>
      <c r="I22" s="21"/>
      <c r="J22" s="21"/>
      <c r="K22" s="21"/>
      <c r="L22" s="21"/>
      <c r="M22" s="68"/>
      <c r="N22" s="21"/>
      <c r="O22" s="68"/>
      <c r="P22" s="74" t="s">
        <v>90</v>
      </c>
      <c r="Q22" s="8">
        <v>42000</v>
      </c>
      <c r="R22" s="8">
        <v>42000</v>
      </c>
      <c r="S22" s="98">
        <v>42000</v>
      </c>
      <c r="T22" s="100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47" customHeight="1" spans="1:16384">
      <c r="A23" s="19"/>
      <c r="B23" s="35"/>
      <c r="C23" s="41"/>
      <c r="D23" s="37"/>
      <c r="E23" s="42"/>
      <c r="F23" s="43"/>
      <c r="G23" s="44"/>
      <c r="H23" s="24"/>
      <c r="I23" s="21"/>
      <c r="J23" s="21"/>
      <c r="K23" s="21"/>
      <c r="L23" s="21"/>
      <c r="M23" s="68"/>
      <c r="N23" s="21"/>
      <c r="O23" s="68"/>
      <c r="P23" s="74" t="s">
        <v>84</v>
      </c>
      <c r="Q23" s="8">
        <v>328000</v>
      </c>
      <c r="R23" s="8">
        <v>328000</v>
      </c>
      <c r="S23" s="98">
        <v>328000</v>
      </c>
      <c r="T23" s="100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45" customHeight="1" spans="1:16384">
      <c r="A24" s="19"/>
      <c r="B24" s="35"/>
      <c r="C24" s="41"/>
      <c r="D24" s="37"/>
      <c r="E24" s="42"/>
      <c r="F24" s="43"/>
      <c r="G24" s="44"/>
      <c r="H24" s="24"/>
      <c r="I24" s="21"/>
      <c r="J24" s="21"/>
      <c r="K24" s="21"/>
      <c r="L24" s="21"/>
      <c r="M24" s="68"/>
      <c r="N24" s="21"/>
      <c r="O24" s="68"/>
      <c r="P24" s="74" t="s">
        <v>91</v>
      </c>
      <c r="Q24" s="8">
        <v>50000</v>
      </c>
      <c r="R24" s="8">
        <v>50000</v>
      </c>
      <c r="S24" s="98">
        <v>50000</v>
      </c>
      <c r="T24" s="100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ht="48" customHeight="1" spans="1:16384">
      <c r="A25" s="54">
        <v>8</v>
      </c>
      <c r="B25" s="55">
        <v>44047</v>
      </c>
      <c r="C25" s="48">
        <v>1630473.45</v>
      </c>
      <c r="D25" s="49"/>
      <c r="E25" s="50" t="s">
        <v>96</v>
      </c>
      <c r="F25" s="107" t="s">
        <v>97</v>
      </c>
      <c r="G25" s="52"/>
      <c r="H25" s="53">
        <v>0.025</v>
      </c>
      <c r="I25" s="78">
        <f>(C4-C12-C17-C19)*0.025</f>
        <v>46487.25125</v>
      </c>
      <c r="J25" s="78" t="s">
        <v>98</v>
      </c>
      <c r="K25" s="78">
        <f>2273.76+28877.83</f>
        <v>31151.59</v>
      </c>
      <c r="L25" s="78">
        <v>750</v>
      </c>
      <c r="M25" s="79" t="s">
        <v>99</v>
      </c>
      <c r="N25" s="78"/>
      <c r="O25" s="79"/>
      <c r="P25" s="80" t="s">
        <v>77</v>
      </c>
      <c r="Q25" s="102">
        <v>1555745</v>
      </c>
      <c r="R25" s="102"/>
      <c r="S25" s="103">
        <v>396891.16</v>
      </c>
      <c r="T25" s="101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ht="47" customHeight="1" spans="1:16384">
      <c r="A26" s="54"/>
      <c r="B26" s="55"/>
      <c r="C26" s="48"/>
      <c r="D26" s="49"/>
      <c r="E26" s="50"/>
      <c r="F26" s="51"/>
      <c r="G26" s="52"/>
      <c r="H26" s="53"/>
      <c r="I26" s="78"/>
      <c r="J26" s="78"/>
      <c r="K26" s="78"/>
      <c r="L26" s="78"/>
      <c r="M26" s="79"/>
      <c r="N26" s="78"/>
      <c r="O26" s="79"/>
      <c r="P26" s="80" t="s">
        <v>100</v>
      </c>
      <c r="Q26" s="102">
        <v>427750</v>
      </c>
      <c r="R26" s="102">
        <v>427750</v>
      </c>
      <c r="S26" s="103">
        <v>427750</v>
      </c>
      <c r="T26" s="101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ht="45" customHeight="1" spans="1:16384">
      <c r="A27" s="54"/>
      <c r="B27" s="55"/>
      <c r="C27" s="48"/>
      <c r="D27" s="49"/>
      <c r="E27" s="50"/>
      <c r="F27" s="51"/>
      <c r="G27" s="52"/>
      <c r="H27" s="53"/>
      <c r="I27" s="78"/>
      <c r="J27" s="78"/>
      <c r="K27" s="78"/>
      <c r="L27" s="78"/>
      <c r="M27" s="79"/>
      <c r="N27" s="78"/>
      <c r="O27" s="79"/>
      <c r="P27" s="80" t="s">
        <v>90</v>
      </c>
      <c r="Q27" s="102"/>
      <c r="R27" s="102"/>
      <c r="S27" s="103">
        <v>298748</v>
      </c>
      <c r="T27" s="101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ht="48" customHeight="1" spans="1:16384">
      <c r="A28" s="54"/>
      <c r="B28" s="55"/>
      <c r="C28" s="48"/>
      <c r="D28" s="49"/>
      <c r="E28" s="50"/>
      <c r="F28" s="51"/>
      <c r="G28" s="52"/>
      <c r="H28" s="53"/>
      <c r="I28" s="78"/>
      <c r="J28" s="78"/>
      <c r="K28" s="78"/>
      <c r="L28" s="78"/>
      <c r="M28" s="79"/>
      <c r="N28" s="78"/>
      <c r="O28" s="79"/>
      <c r="P28" s="80" t="s">
        <v>83</v>
      </c>
      <c r="Q28" s="102"/>
      <c r="R28" s="102"/>
      <c r="S28" s="103">
        <v>18120</v>
      </c>
      <c r="T28" s="101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ht="47" customHeight="1" spans="1:16384">
      <c r="A29" s="54"/>
      <c r="B29" s="55"/>
      <c r="C29" s="48"/>
      <c r="D29" s="49"/>
      <c r="E29" s="50"/>
      <c r="F29" s="51"/>
      <c r="G29" s="52"/>
      <c r="H29" s="53"/>
      <c r="I29" s="78"/>
      <c r="J29" s="78"/>
      <c r="K29" s="78"/>
      <c r="L29" s="78"/>
      <c r="M29" s="79"/>
      <c r="N29" s="78"/>
      <c r="O29" s="79"/>
      <c r="P29" s="80" t="s">
        <v>101</v>
      </c>
      <c r="Q29" s="102"/>
      <c r="R29" s="102"/>
      <c r="S29" s="103">
        <v>194000</v>
      </c>
      <c r="T29" s="101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ht="45" customHeight="1" spans="1:16384">
      <c r="A30" s="54"/>
      <c r="B30" s="55"/>
      <c r="C30" s="48"/>
      <c r="D30" s="49"/>
      <c r="E30" s="50"/>
      <c r="F30" s="51"/>
      <c r="G30" s="52"/>
      <c r="H30" s="53"/>
      <c r="I30" s="78"/>
      <c r="J30" s="78"/>
      <c r="K30" s="78"/>
      <c r="L30" s="78"/>
      <c r="M30" s="79"/>
      <c r="N30" s="78"/>
      <c r="O30" s="79"/>
      <c r="P30" s="80" t="s">
        <v>102</v>
      </c>
      <c r="Q30" s="102"/>
      <c r="R30" s="102"/>
      <c r="S30" s="103">
        <v>137135</v>
      </c>
      <c r="T30" s="101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ht="48" customHeight="1" spans="1:16384">
      <c r="A31" s="54"/>
      <c r="B31" s="55"/>
      <c r="C31" s="48"/>
      <c r="D31" s="49"/>
      <c r="E31" s="50"/>
      <c r="F31" s="51"/>
      <c r="G31" s="52"/>
      <c r="H31" s="53"/>
      <c r="I31" s="78"/>
      <c r="J31" s="78"/>
      <c r="K31" s="78"/>
      <c r="L31" s="78"/>
      <c r="M31" s="79"/>
      <c r="N31" s="78"/>
      <c r="O31" s="79"/>
      <c r="P31" s="80" t="s">
        <v>103</v>
      </c>
      <c r="Q31" s="102"/>
      <c r="R31" s="102"/>
      <c r="S31" s="103">
        <v>172460</v>
      </c>
      <c r="T31" s="101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ht="54" customHeight="1" spans="1:16384">
      <c r="A32" s="54"/>
      <c r="B32" s="55"/>
      <c r="C32" s="48"/>
      <c r="D32" s="49"/>
      <c r="E32" s="50"/>
      <c r="F32" s="51"/>
      <c r="G32" s="52"/>
      <c r="H32" s="53"/>
      <c r="I32" s="78"/>
      <c r="J32" s="78"/>
      <c r="K32" s="78"/>
      <c r="L32" s="78"/>
      <c r="M32" s="79"/>
      <c r="N32" s="78"/>
      <c r="O32" s="79"/>
      <c r="P32" s="80"/>
      <c r="Q32" s="102"/>
      <c r="R32" s="102"/>
      <c r="S32" s="103"/>
      <c r="T32" s="101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ht="30" customHeight="1" spans="1:16384">
      <c r="A33" s="5" t="s">
        <v>66</v>
      </c>
      <c r="B33" s="5"/>
      <c r="C33" s="56">
        <f>SUM(C8:C32)</f>
        <v>6000000</v>
      </c>
      <c r="D33" s="57">
        <f>SUM(D8:D32)</f>
        <v>0</v>
      </c>
      <c r="E33" s="58"/>
      <c r="F33" s="58"/>
      <c r="G33" s="58"/>
      <c r="H33" s="56" t="s">
        <v>67</v>
      </c>
      <c r="I33" s="73">
        <f>SUM(I8:I32)</f>
        <v>155727.25125</v>
      </c>
      <c r="J33" s="58"/>
      <c r="K33" s="73">
        <f>SUM(K8:K32)</f>
        <v>99656.59</v>
      </c>
      <c r="L33" s="73">
        <f>SUM(L8:L32)</f>
        <v>10750</v>
      </c>
      <c r="M33" s="56" t="s">
        <v>67</v>
      </c>
      <c r="N33" s="73">
        <f>SUM(N8:N24)</f>
        <v>0</v>
      </c>
      <c r="O33" s="56" t="s">
        <v>67</v>
      </c>
      <c r="P33" s="56" t="s">
        <v>67</v>
      </c>
      <c r="Q33" s="56"/>
      <c r="R33" s="56"/>
      <c r="S33" s="73">
        <f>SUM(S8:S32)</f>
        <v>5733866.16</v>
      </c>
      <c r="T33" s="104">
        <f>D33+C33-S33-I33-K33-L33-N33</f>
        <v>-0.00125000014668331</v>
      </c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ht="30" customHeight="1" spans="1:16384">
      <c r="A34" s="59" t="s">
        <v>68</v>
      </c>
      <c r="B34" s="59"/>
      <c r="C34" s="59" t="s">
        <v>69</v>
      </c>
      <c r="D34" s="59"/>
      <c r="E34" s="59"/>
      <c r="F34" s="60">
        <f>N34</f>
        <v>1645104.16</v>
      </c>
      <c r="G34" s="61"/>
      <c r="H34" s="62" t="s">
        <v>70</v>
      </c>
      <c r="I34" s="81"/>
      <c r="J34" s="81"/>
      <c r="K34" s="81"/>
      <c r="L34" s="82"/>
      <c r="M34" s="59" t="s">
        <v>71</v>
      </c>
      <c r="N34" s="83">
        <v>1645104.16</v>
      </c>
      <c r="O34" s="84"/>
      <c r="P34" s="84"/>
      <c r="Q34" s="84"/>
      <c r="R34" s="84"/>
      <c r="S34" s="84"/>
      <c r="T34" s="105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1" customFormat="1" ht="30" customHeight="1" spans="1:16384">
      <c r="A35" s="59"/>
      <c r="B35" s="59"/>
      <c r="C35" s="59" t="s">
        <v>72</v>
      </c>
      <c r="D35" s="59"/>
      <c r="E35" s="59"/>
      <c r="F35" s="60">
        <v>0</v>
      </c>
      <c r="G35" s="61"/>
      <c r="H35" s="63"/>
      <c r="I35" s="85"/>
      <c r="J35" s="85"/>
      <c r="K35" s="85"/>
      <c r="L35" s="86"/>
      <c r="M35" s="59" t="s">
        <v>73</v>
      </c>
      <c r="N35" s="108" t="s">
        <v>104</v>
      </c>
      <c r="O35" s="109"/>
      <c r="P35" s="109"/>
      <c r="Q35" s="109"/>
      <c r="R35" s="109"/>
      <c r="S35" s="109"/>
      <c r="T35" s="110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1" customFormat="1" spans="2:16384">
      <c r="B36" s="2"/>
      <c r="E36" s="3"/>
      <c r="F36" s="3"/>
      <c r="G36" s="3"/>
      <c r="I36" s="3"/>
      <c r="J36" s="3"/>
      <c r="L36" s="3"/>
      <c r="S36" s="3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="1" customFormat="1" spans="2:16384">
      <c r="B37" s="2"/>
      <c r="E37" s="3"/>
      <c r="F37" s="3"/>
      <c r="G37" s="3"/>
      <c r="I37" s="3"/>
      <c r="J37" s="3"/>
      <c r="L37" s="3"/>
      <c r="S37" s="3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="1" customFormat="1" spans="2:16384">
      <c r="B38" s="2"/>
      <c r="E38" s="3"/>
      <c r="F38" s="3"/>
      <c r="G38" s="3"/>
      <c r="I38" s="3"/>
      <c r="J38" s="3"/>
      <c r="L38" s="3"/>
      <c r="S38" s="3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  <row r="39" s="1" customFormat="1" spans="2:16384">
      <c r="B39" s="2"/>
      <c r="E39" s="3"/>
      <c r="F39" s="3"/>
      <c r="G39" s="3"/>
      <c r="I39" s="3"/>
      <c r="J39" s="3"/>
      <c r="L39" s="3"/>
      <c r="S39" s="3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  <c r="XFD39"/>
    </row>
    <row r="40" s="1" customFormat="1" spans="2:16384">
      <c r="B40" s="2"/>
      <c r="E40" s="3"/>
      <c r="F40" s="3"/>
      <c r="G40" s="3"/>
      <c r="I40" s="3">
        <f>C33/C4</f>
        <v>0.963233907580211</v>
      </c>
      <c r="J40" s="3"/>
      <c r="L40" s="3"/>
      <c r="S40" s="3"/>
      <c r="XEH40"/>
      <c r="XEI40"/>
      <c r="XEJ40"/>
      <c r="XEK40"/>
      <c r="XEL40"/>
      <c r="XEM40"/>
      <c r="XEN40"/>
      <c r="XEO40"/>
      <c r="XEP40"/>
      <c r="XEQ40"/>
      <c r="XER40"/>
      <c r="XES40"/>
      <c r="XET40"/>
      <c r="XEU40"/>
      <c r="XEV40"/>
      <c r="XEW40"/>
      <c r="XEX40"/>
      <c r="XEY40"/>
      <c r="XEZ40"/>
      <c r="XFA40"/>
      <c r="XFB40"/>
      <c r="XFC40"/>
      <c r="XFD40"/>
    </row>
    <row r="41" s="1" customFormat="1" spans="2:16384">
      <c r="B41" s="64"/>
      <c r="E41" s="3"/>
      <c r="F41" s="3"/>
      <c r="G41" s="3"/>
      <c r="I41" s="3"/>
      <c r="J41" s="3"/>
      <c r="L41" s="3"/>
      <c r="S41" s="3"/>
      <c r="XEH41"/>
      <c r="XEI41"/>
      <c r="XEJ41"/>
      <c r="XEK41"/>
      <c r="XEL41"/>
      <c r="XEM41"/>
      <c r="XEN41"/>
      <c r="XEO41"/>
      <c r="XEP41"/>
      <c r="XEQ41"/>
      <c r="XER41"/>
      <c r="XES41"/>
      <c r="XET41"/>
      <c r="XEU41"/>
      <c r="XEV41"/>
      <c r="XEW41"/>
      <c r="XEX41"/>
      <c r="XEY41"/>
      <c r="XEZ41"/>
      <c r="XFA41"/>
      <c r="XFB41"/>
      <c r="XFC41"/>
      <c r="XFD41"/>
    </row>
  </sheetData>
  <autoFilter ref="A7:XFD35">
    <extLst/>
  </autoFilter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33:B33"/>
    <mergeCell ref="C34:E34"/>
    <mergeCell ref="F34:G34"/>
    <mergeCell ref="N34:T34"/>
    <mergeCell ref="C35:E35"/>
    <mergeCell ref="F35:G35"/>
    <mergeCell ref="N35:T35"/>
    <mergeCell ref="A5:A7"/>
    <mergeCell ref="S5:S7"/>
    <mergeCell ref="T5:T7"/>
    <mergeCell ref="A34:B35"/>
    <mergeCell ref="H34:L35"/>
  </mergeCells>
  <pageMargins left="0.75" right="0.75" top="1" bottom="1" header="0.5" footer="0.5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2"/>
  <sheetViews>
    <sheetView tabSelected="1" topLeftCell="F24" workbookViewId="0">
      <selection activeCell="S32" sqref="S32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20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41.4416666666667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3</v>
      </c>
      <c r="I2" s="65"/>
      <c r="J2" s="6" t="s">
        <v>4</v>
      </c>
      <c r="K2" s="6"/>
      <c r="L2" s="6"/>
      <c r="M2" s="6"/>
      <c r="N2" s="66" t="s">
        <v>5</v>
      </c>
      <c r="O2" s="66"/>
      <c r="P2" s="67">
        <v>10751</v>
      </c>
      <c r="Q2" s="71" t="s">
        <v>6</v>
      </c>
      <c r="R2" s="71"/>
      <c r="S2" s="89" t="s">
        <v>7</v>
      </c>
      <c r="T2" s="89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8</v>
      </c>
      <c r="B3" s="5"/>
      <c r="C3" s="8">
        <v>7391178</v>
      </c>
      <c r="D3" s="8"/>
      <c r="E3" s="8"/>
      <c r="F3" s="8" t="s">
        <v>9</v>
      </c>
      <c r="G3" s="9">
        <v>43448</v>
      </c>
      <c r="H3" s="5" t="s">
        <v>10</v>
      </c>
      <c r="I3" s="5"/>
      <c r="J3" s="19" t="s">
        <v>93</v>
      </c>
      <c r="K3" s="19"/>
      <c r="L3" s="19"/>
      <c r="M3" s="19"/>
      <c r="N3" s="5" t="s">
        <v>12</v>
      </c>
      <c r="O3" s="5"/>
      <c r="P3" s="19" t="s">
        <v>94</v>
      </c>
      <c r="Q3" s="90" t="s">
        <v>14</v>
      </c>
      <c r="R3" s="91"/>
      <c r="S3" s="92" t="s">
        <v>15</v>
      </c>
      <c r="T3" s="92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16</v>
      </c>
      <c r="B4" s="5"/>
      <c r="C4" s="8">
        <v>6210226.24</v>
      </c>
      <c r="D4" s="8"/>
      <c r="E4" s="8"/>
      <c r="F4" s="8" t="s">
        <v>17</v>
      </c>
      <c r="G4" s="10"/>
      <c r="H4" s="5" t="s">
        <v>18</v>
      </c>
      <c r="I4" s="5"/>
      <c r="J4" s="19" t="s">
        <v>95</v>
      </c>
      <c r="K4" s="19"/>
      <c r="L4" s="19"/>
      <c r="M4" s="19"/>
      <c r="N4" s="5" t="s">
        <v>20</v>
      </c>
      <c r="O4" s="5"/>
      <c r="P4" s="68" t="s">
        <v>82</v>
      </c>
      <c r="Q4" s="8" t="s">
        <v>22</v>
      </c>
      <c r="R4" s="68" t="s">
        <v>23</v>
      </c>
      <c r="S4" s="93" t="s">
        <v>24</v>
      </c>
      <c r="T4" s="94" t="s">
        <v>23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25</v>
      </c>
      <c r="B5" s="11" t="s">
        <v>26</v>
      </c>
      <c r="C5" s="12"/>
      <c r="D5" s="12"/>
      <c r="E5" s="12"/>
      <c r="F5" s="13"/>
      <c r="G5" s="14" t="s">
        <v>27</v>
      </c>
      <c r="H5" s="11" t="s">
        <v>26</v>
      </c>
      <c r="I5" s="12"/>
      <c r="J5" s="13"/>
      <c r="K5" s="14" t="s">
        <v>28</v>
      </c>
      <c r="L5" s="11" t="s">
        <v>29</v>
      </c>
      <c r="M5" s="13"/>
      <c r="N5" s="11" t="s">
        <v>30</v>
      </c>
      <c r="O5" s="13"/>
      <c r="P5" s="69" t="s">
        <v>31</v>
      </c>
      <c r="Q5" s="95"/>
      <c r="R5" s="95"/>
      <c r="S5" s="93" t="s">
        <v>32</v>
      </c>
      <c r="T5" s="96" t="s">
        <v>33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5" t="s">
        <v>34</v>
      </c>
      <c r="C6" s="16"/>
      <c r="D6" s="16"/>
      <c r="E6" s="16"/>
      <c r="F6" s="17"/>
      <c r="G6" s="5"/>
      <c r="H6" s="15" t="s">
        <v>35</v>
      </c>
      <c r="I6" s="16"/>
      <c r="J6" s="17"/>
      <c r="K6" s="5" t="s">
        <v>36</v>
      </c>
      <c r="L6" s="15" t="s">
        <v>37</v>
      </c>
      <c r="M6" s="17"/>
      <c r="N6" s="15" t="s">
        <v>38</v>
      </c>
      <c r="O6" s="17"/>
      <c r="P6" s="70" t="s">
        <v>39</v>
      </c>
      <c r="Q6" s="97"/>
      <c r="R6" s="97"/>
      <c r="S6" s="93"/>
      <c r="T6" s="96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8" t="s">
        <v>40</v>
      </c>
      <c r="C7" s="5" t="s">
        <v>41</v>
      </c>
      <c r="D7" s="5" t="s">
        <v>42</v>
      </c>
      <c r="E7" s="8" t="s">
        <v>43</v>
      </c>
      <c r="F7" s="8" t="s">
        <v>44</v>
      </c>
      <c r="G7" s="18" t="s">
        <v>45</v>
      </c>
      <c r="H7" s="5" t="s">
        <v>46</v>
      </c>
      <c r="I7" s="8" t="s">
        <v>47</v>
      </c>
      <c r="J7" s="8" t="s">
        <v>48</v>
      </c>
      <c r="K7" s="71" t="s">
        <v>47</v>
      </c>
      <c r="L7" s="8" t="s">
        <v>47</v>
      </c>
      <c r="M7" s="5" t="s">
        <v>48</v>
      </c>
      <c r="N7" s="5" t="s">
        <v>47</v>
      </c>
      <c r="O7" s="5" t="s">
        <v>48</v>
      </c>
      <c r="P7" s="8" t="s">
        <v>49</v>
      </c>
      <c r="Q7" s="8" t="s">
        <v>50</v>
      </c>
      <c r="R7" s="8" t="s">
        <v>51</v>
      </c>
      <c r="S7" s="93"/>
      <c r="T7" s="96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29" customHeight="1" spans="1:16384">
      <c r="A8" s="19">
        <v>1</v>
      </c>
      <c r="B8" s="20">
        <v>43550</v>
      </c>
      <c r="C8" s="21"/>
      <c r="D8" s="22">
        <v>31437</v>
      </c>
      <c r="E8" s="23" t="s">
        <v>52</v>
      </c>
      <c r="F8" s="23" t="s">
        <v>53</v>
      </c>
      <c r="G8" s="21"/>
      <c r="H8" s="24"/>
      <c r="I8" s="21"/>
      <c r="J8" s="28"/>
      <c r="K8" s="72"/>
      <c r="L8" s="21"/>
      <c r="M8" s="68"/>
      <c r="N8" s="73"/>
      <c r="O8" s="8"/>
      <c r="P8" s="74" t="s">
        <v>54</v>
      </c>
      <c r="Q8" s="8"/>
      <c r="R8" s="8">
        <v>31437</v>
      </c>
      <c r="S8" s="98">
        <v>31437</v>
      </c>
      <c r="T8" s="72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29" customHeight="1" spans="1:16384">
      <c r="A9" s="19">
        <v>2</v>
      </c>
      <c r="B9" s="20">
        <v>43551</v>
      </c>
      <c r="C9" s="25"/>
      <c r="D9" s="22">
        <v>100000</v>
      </c>
      <c r="E9" s="23" t="s">
        <v>52</v>
      </c>
      <c r="F9" s="23" t="s">
        <v>53</v>
      </c>
      <c r="G9" s="26"/>
      <c r="H9" s="24"/>
      <c r="I9" s="21"/>
      <c r="J9" s="28"/>
      <c r="K9" s="72"/>
      <c r="L9" s="21"/>
      <c r="M9" s="68"/>
      <c r="N9" s="73"/>
      <c r="O9" s="8"/>
      <c r="P9" s="74" t="s">
        <v>55</v>
      </c>
      <c r="Q9" s="8">
        <v>465000</v>
      </c>
      <c r="R9" s="8">
        <v>379905</v>
      </c>
      <c r="S9" s="98">
        <v>100000</v>
      </c>
      <c r="T9" s="72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29" customHeight="1" spans="1:16384">
      <c r="A10" s="19">
        <v>3</v>
      </c>
      <c r="B10" s="20">
        <v>43574</v>
      </c>
      <c r="C10" s="25"/>
      <c r="D10" s="22">
        <v>100000</v>
      </c>
      <c r="E10" s="23" t="s">
        <v>52</v>
      </c>
      <c r="F10" s="23" t="s">
        <v>53</v>
      </c>
      <c r="G10" s="26"/>
      <c r="H10" s="24"/>
      <c r="I10" s="21"/>
      <c r="J10" s="28"/>
      <c r="K10" s="72"/>
      <c r="L10" s="21"/>
      <c r="M10" s="68"/>
      <c r="N10" s="75"/>
      <c r="O10" s="76"/>
      <c r="P10" s="74" t="s">
        <v>55</v>
      </c>
      <c r="Q10" s="8">
        <v>465000</v>
      </c>
      <c r="R10" s="8">
        <v>379905</v>
      </c>
      <c r="S10" s="98">
        <v>100000</v>
      </c>
      <c r="T10" s="72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9" customHeight="1" spans="1:16384">
      <c r="A11" s="19">
        <v>4</v>
      </c>
      <c r="B11" s="20">
        <v>43691</v>
      </c>
      <c r="C11" s="25"/>
      <c r="D11" s="27">
        <v>325040</v>
      </c>
      <c r="E11" s="23" t="s">
        <v>52</v>
      </c>
      <c r="F11" s="23" t="s">
        <v>53</v>
      </c>
      <c r="G11" s="28"/>
      <c r="H11" s="24"/>
      <c r="I11" s="21"/>
      <c r="J11" s="28"/>
      <c r="K11" s="72"/>
      <c r="L11" s="21"/>
      <c r="M11" s="68"/>
      <c r="N11" s="75"/>
      <c r="O11" s="76"/>
      <c r="P11" s="74" t="s">
        <v>56</v>
      </c>
      <c r="Q11" s="8">
        <v>325040</v>
      </c>
      <c r="R11" s="8"/>
      <c r="S11" s="98">
        <v>325040</v>
      </c>
      <c r="T11" s="72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56" customHeight="1" spans="1:16384">
      <c r="A12" s="19">
        <v>5</v>
      </c>
      <c r="B12" s="20">
        <v>43707</v>
      </c>
      <c r="C12" s="27">
        <v>1405383.17</v>
      </c>
      <c r="D12" s="27"/>
      <c r="E12" s="23" t="s">
        <v>57</v>
      </c>
      <c r="F12" s="29">
        <v>175202745165</v>
      </c>
      <c r="G12" s="28"/>
      <c r="H12" s="24">
        <v>0.025</v>
      </c>
      <c r="I12" s="21">
        <v>35135</v>
      </c>
      <c r="J12" s="28"/>
      <c r="K12" s="72">
        <v>21832</v>
      </c>
      <c r="L12" s="21">
        <v>9500</v>
      </c>
      <c r="M12" s="68" t="s">
        <v>58</v>
      </c>
      <c r="N12" s="75"/>
      <c r="O12" s="76"/>
      <c r="P12" s="74" t="s">
        <v>77</v>
      </c>
      <c r="Q12" s="8">
        <v>2071863.82</v>
      </c>
      <c r="R12" s="8">
        <v>350000</v>
      </c>
      <c r="S12" s="98">
        <v>278625.88</v>
      </c>
      <c r="T12" s="72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48" customHeight="1" spans="1:16384">
      <c r="A13" s="19"/>
      <c r="B13" s="30"/>
      <c r="C13" s="25"/>
      <c r="D13" s="27">
        <v>-31437</v>
      </c>
      <c r="E13" s="31" t="s">
        <v>60</v>
      </c>
      <c r="F13" s="31" t="s">
        <v>61</v>
      </c>
      <c r="G13" s="28"/>
      <c r="H13" s="24"/>
      <c r="I13" s="21"/>
      <c r="J13" s="28"/>
      <c r="K13" s="72"/>
      <c r="L13" s="21"/>
      <c r="M13" s="68"/>
      <c r="N13" s="75"/>
      <c r="O13" s="76"/>
      <c r="P13" s="77" t="s">
        <v>63</v>
      </c>
      <c r="Q13" s="8">
        <v>90000</v>
      </c>
      <c r="R13" s="8">
        <v>90000</v>
      </c>
      <c r="S13" s="99">
        <v>90000</v>
      </c>
      <c r="T13" s="72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52" customHeight="1" spans="1:16384">
      <c r="A14" s="19"/>
      <c r="B14" s="32"/>
      <c r="C14" s="25"/>
      <c r="D14" s="27">
        <v>-200000</v>
      </c>
      <c r="E14" s="31" t="s">
        <v>60</v>
      </c>
      <c r="F14" s="31" t="s">
        <v>61</v>
      </c>
      <c r="G14" s="28"/>
      <c r="H14" s="24"/>
      <c r="I14" s="21"/>
      <c r="J14" s="28"/>
      <c r="K14" s="72"/>
      <c r="L14" s="21"/>
      <c r="M14" s="68"/>
      <c r="N14" s="73"/>
      <c r="O14" s="8"/>
      <c r="P14" s="77" t="s">
        <v>83</v>
      </c>
      <c r="Q14" s="8">
        <v>600000</v>
      </c>
      <c r="R14" s="8">
        <v>600000</v>
      </c>
      <c r="S14" s="99">
        <v>300000</v>
      </c>
      <c r="T14" s="100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45" customHeight="1" spans="1:16384">
      <c r="A15" s="19"/>
      <c r="B15" s="33"/>
      <c r="C15" s="21"/>
      <c r="D15" s="34"/>
      <c r="E15" s="23"/>
      <c r="F15" s="23"/>
      <c r="G15" s="28"/>
      <c r="H15" s="24"/>
      <c r="I15" s="21"/>
      <c r="J15" s="28"/>
      <c r="K15" s="72"/>
      <c r="L15" s="21"/>
      <c r="M15" s="68"/>
      <c r="N15" s="73"/>
      <c r="O15" s="8"/>
      <c r="P15" s="74" t="s">
        <v>84</v>
      </c>
      <c r="Q15" s="8">
        <v>400005</v>
      </c>
      <c r="R15" s="8">
        <v>400005</v>
      </c>
      <c r="S15" s="98">
        <v>400005</v>
      </c>
      <c r="T15" s="100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45" customHeight="1" spans="1:16384">
      <c r="A16" s="19"/>
      <c r="B16" s="35"/>
      <c r="C16" s="36"/>
      <c r="D16" s="37"/>
      <c r="E16" s="38"/>
      <c r="F16" s="39"/>
      <c r="G16" s="26"/>
      <c r="H16" s="40"/>
      <c r="I16" s="21"/>
      <c r="J16" s="21"/>
      <c r="K16" s="21"/>
      <c r="L16" s="21"/>
      <c r="M16" s="68"/>
      <c r="N16" s="21"/>
      <c r="O16" s="68"/>
      <c r="P16" s="74" t="s">
        <v>77</v>
      </c>
      <c r="Q16" s="8">
        <v>2071863.82</v>
      </c>
      <c r="R16" s="8">
        <v>350000</v>
      </c>
      <c r="S16" s="98">
        <v>38848.29</v>
      </c>
      <c r="T16" s="100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46" customHeight="1" spans="1:16384">
      <c r="A17" s="19">
        <v>6</v>
      </c>
      <c r="B17" s="35">
        <v>43784</v>
      </c>
      <c r="C17" s="41">
        <v>1618560.19</v>
      </c>
      <c r="D17" s="37"/>
      <c r="E17" s="42" t="s">
        <v>57</v>
      </c>
      <c r="F17" s="43">
        <v>175202745165</v>
      </c>
      <c r="G17" s="26"/>
      <c r="H17" s="24">
        <v>0.025</v>
      </c>
      <c r="I17" s="21">
        <v>40465</v>
      </c>
      <c r="J17" s="21"/>
      <c r="K17" s="21">
        <v>25143</v>
      </c>
      <c r="L17" s="21">
        <v>500</v>
      </c>
      <c r="M17" s="68" t="s">
        <v>76</v>
      </c>
      <c r="N17" s="21">
        <v>20786.36</v>
      </c>
      <c r="O17" s="68" t="s">
        <v>85</v>
      </c>
      <c r="P17" s="74" t="s">
        <v>77</v>
      </c>
      <c r="Q17" s="8">
        <v>2071863.82</v>
      </c>
      <c r="R17" s="8">
        <v>437125.83</v>
      </c>
      <c r="S17" s="98">
        <v>437125.83</v>
      </c>
      <c r="T17" s="100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42" customHeight="1" spans="1:16384">
      <c r="A18" s="19"/>
      <c r="B18" s="35"/>
      <c r="C18" s="36"/>
      <c r="D18" s="37">
        <v>-325040</v>
      </c>
      <c r="E18" s="38" t="s">
        <v>78</v>
      </c>
      <c r="F18" s="39" t="s">
        <v>79</v>
      </c>
      <c r="G18" s="44"/>
      <c r="H18" s="40"/>
      <c r="I18" s="21"/>
      <c r="J18" s="21"/>
      <c r="K18" s="21"/>
      <c r="L18" s="21"/>
      <c r="M18" s="68"/>
      <c r="N18" s="21"/>
      <c r="O18" s="68"/>
      <c r="P18" s="74" t="s">
        <v>80</v>
      </c>
      <c r="Q18" s="8">
        <v>769500</v>
      </c>
      <c r="R18" s="8">
        <v>769500</v>
      </c>
      <c r="S18" s="98">
        <v>769500</v>
      </c>
      <c r="T18" s="100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46" customHeight="1" spans="1:16384">
      <c r="A19" s="19">
        <v>7</v>
      </c>
      <c r="B19" s="35">
        <v>43852</v>
      </c>
      <c r="C19" s="41">
        <v>1345583.19</v>
      </c>
      <c r="D19" s="37"/>
      <c r="E19" s="42" t="s">
        <v>57</v>
      </c>
      <c r="F19" s="43">
        <v>175202745165</v>
      </c>
      <c r="G19" s="44"/>
      <c r="H19" s="24">
        <v>0.025</v>
      </c>
      <c r="I19" s="21">
        <v>33640</v>
      </c>
      <c r="J19" s="21"/>
      <c r="K19" s="21">
        <v>21530</v>
      </c>
      <c r="L19" s="21">
        <v>550</v>
      </c>
      <c r="M19" s="68"/>
      <c r="N19" s="21">
        <v>-20786.36</v>
      </c>
      <c r="O19" s="68" t="s">
        <v>86</v>
      </c>
      <c r="P19" s="74" t="s">
        <v>77</v>
      </c>
      <c r="Q19" s="8">
        <v>2071863.82</v>
      </c>
      <c r="R19" s="8">
        <v>336395</v>
      </c>
      <c r="S19" s="98">
        <v>336395</v>
      </c>
      <c r="T19" s="100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42" customHeight="1" spans="1:16384">
      <c r="A20" s="19"/>
      <c r="B20" s="35"/>
      <c r="C20" s="41"/>
      <c r="D20" s="37"/>
      <c r="E20" s="42"/>
      <c r="F20" s="43"/>
      <c r="G20" s="44"/>
      <c r="H20" s="24"/>
      <c r="I20" s="21"/>
      <c r="J20" s="21"/>
      <c r="K20" s="21" t="s">
        <v>87</v>
      </c>
      <c r="L20" s="21">
        <v>-550</v>
      </c>
      <c r="M20" s="68" t="s">
        <v>88</v>
      </c>
      <c r="N20" s="21"/>
      <c r="O20" s="68"/>
      <c r="P20" s="74" t="s">
        <v>89</v>
      </c>
      <c r="Q20" s="8">
        <v>465000</v>
      </c>
      <c r="R20" s="8">
        <v>379905</v>
      </c>
      <c r="S20" s="98">
        <v>179905</v>
      </c>
      <c r="T20" s="100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45" customHeight="1" spans="1:16384">
      <c r="A21" s="19"/>
      <c r="B21" s="35"/>
      <c r="C21" s="41"/>
      <c r="D21" s="37"/>
      <c r="E21" s="42"/>
      <c r="F21" s="43"/>
      <c r="G21" s="44"/>
      <c r="H21" s="24"/>
      <c r="I21" s="21"/>
      <c r="J21" s="21"/>
      <c r="K21" s="21"/>
      <c r="L21" s="21"/>
      <c r="M21" s="68"/>
      <c r="N21" s="21"/>
      <c r="O21" s="68"/>
      <c r="P21" s="74" t="s">
        <v>83</v>
      </c>
      <c r="Q21" s="8">
        <v>600000</v>
      </c>
      <c r="R21" s="8">
        <v>600000</v>
      </c>
      <c r="S21" s="98">
        <v>281880</v>
      </c>
      <c r="T21" s="100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46" customHeight="1" spans="1:16384">
      <c r="A22" s="19"/>
      <c r="B22" s="35"/>
      <c r="C22" s="41"/>
      <c r="D22" s="37"/>
      <c r="E22" s="42"/>
      <c r="F22" s="43"/>
      <c r="G22" s="44"/>
      <c r="H22" s="24"/>
      <c r="I22" s="21"/>
      <c r="J22" s="21"/>
      <c r="K22" s="21"/>
      <c r="L22" s="21"/>
      <c r="M22" s="68"/>
      <c r="N22" s="21"/>
      <c r="O22" s="68"/>
      <c r="P22" s="74" t="s">
        <v>90</v>
      </c>
      <c r="Q22" s="8">
        <v>42000</v>
      </c>
      <c r="R22" s="8">
        <v>42000</v>
      </c>
      <c r="S22" s="98">
        <v>42000</v>
      </c>
      <c r="T22" s="100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47" customHeight="1" spans="1:16384">
      <c r="A23" s="19"/>
      <c r="B23" s="35"/>
      <c r="C23" s="41"/>
      <c r="D23" s="37"/>
      <c r="E23" s="42"/>
      <c r="F23" s="43"/>
      <c r="G23" s="44"/>
      <c r="H23" s="24"/>
      <c r="I23" s="21"/>
      <c r="J23" s="21"/>
      <c r="K23" s="21"/>
      <c r="L23" s="21"/>
      <c r="M23" s="68"/>
      <c r="N23" s="21"/>
      <c r="O23" s="68"/>
      <c r="P23" s="74" t="s">
        <v>84</v>
      </c>
      <c r="Q23" s="8">
        <v>328000</v>
      </c>
      <c r="R23" s="8">
        <v>328000</v>
      </c>
      <c r="S23" s="98">
        <v>328000</v>
      </c>
      <c r="T23" s="100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45" customHeight="1" spans="1:16384">
      <c r="A24" s="19"/>
      <c r="B24" s="35"/>
      <c r="C24" s="41"/>
      <c r="D24" s="37"/>
      <c r="E24" s="42"/>
      <c r="F24" s="43"/>
      <c r="G24" s="44"/>
      <c r="H24" s="24"/>
      <c r="I24" s="21"/>
      <c r="J24" s="21"/>
      <c r="K24" s="21"/>
      <c r="L24" s="21"/>
      <c r="M24" s="68"/>
      <c r="N24" s="21"/>
      <c r="O24" s="68"/>
      <c r="P24" s="74" t="s">
        <v>91</v>
      </c>
      <c r="Q24" s="8">
        <v>50000</v>
      </c>
      <c r="R24" s="8">
        <v>50000</v>
      </c>
      <c r="S24" s="98">
        <v>50000</v>
      </c>
      <c r="T24" s="100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ht="48" customHeight="1" spans="1:16384">
      <c r="A25" s="19">
        <v>8</v>
      </c>
      <c r="B25" s="35">
        <v>44047</v>
      </c>
      <c r="C25" s="41">
        <v>1630473.45</v>
      </c>
      <c r="D25" s="37"/>
      <c r="E25" s="42" t="s">
        <v>96</v>
      </c>
      <c r="F25" s="45" t="s">
        <v>97</v>
      </c>
      <c r="G25" s="44"/>
      <c r="H25" s="24">
        <v>0.025</v>
      </c>
      <c r="I25" s="21">
        <v>46487.25</v>
      </c>
      <c r="J25" s="21" t="s">
        <v>98</v>
      </c>
      <c r="K25" s="21">
        <f>2273.76+28877.83</f>
        <v>31151.59</v>
      </c>
      <c r="L25" s="21">
        <v>750</v>
      </c>
      <c r="M25" s="68" t="s">
        <v>99</v>
      </c>
      <c r="N25" s="21"/>
      <c r="O25" s="68"/>
      <c r="P25" s="74" t="s">
        <v>77</v>
      </c>
      <c r="Q25" s="8">
        <v>1555745</v>
      </c>
      <c r="R25" s="8"/>
      <c r="S25" s="98">
        <v>396891.16</v>
      </c>
      <c r="T25" s="101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ht="47" customHeight="1" spans="1:16384">
      <c r="A26" s="19"/>
      <c r="B26" s="35"/>
      <c r="C26" s="41"/>
      <c r="D26" s="37"/>
      <c r="E26" s="42"/>
      <c r="F26" s="43"/>
      <c r="G26" s="44"/>
      <c r="H26" s="24"/>
      <c r="I26" s="21"/>
      <c r="J26" s="21"/>
      <c r="K26" s="21"/>
      <c r="L26" s="21"/>
      <c r="M26" s="68"/>
      <c r="N26" s="21"/>
      <c r="O26" s="68"/>
      <c r="P26" s="74" t="s">
        <v>100</v>
      </c>
      <c r="Q26" s="8">
        <v>427750</v>
      </c>
      <c r="R26" s="8">
        <v>427750</v>
      </c>
      <c r="S26" s="98">
        <v>427750</v>
      </c>
      <c r="T26" s="101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ht="45" customHeight="1" spans="1:16384">
      <c r="A27" s="19"/>
      <c r="B27" s="35"/>
      <c r="C27" s="41"/>
      <c r="D27" s="37"/>
      <c r="E27" s="42"/>
      <c r="F27" s="43"/>
      <c r="G27" s="44"/>
      <c r="H27" s="24"/>
      <c r="I27" s="21"/>
      <c r="J27" s="21"/>
      <c r="K27" s="21"/>
      <c r="L27" s="21"/>
      <c r="M27" s="68"/>
      <c r="N27" s="21"/>
      <c r="O27" s="68"/>
      <c r="P27" s="74" t="s">
        <v>90</v>
      </c>
      <c r="Q27" s="8"/>
      <c r="R27" s="8"/>
      <c r="S27" s="98">
        <v>298748</v>
      </c>
      <c r="T27" s="101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ht="48" customHeight="1" spans="1:16384">
      <c r="A28" s="19"/>
      <c r="B28" s="35"/>
      <c r="C28" s="41"/>
      <c r="D28" s="37"/>
      <c r="E28" s="42"/>
      <c r="F28" s="43"/>
      <c r="G28" s="44"/>
      <c r="H28" s="24"/>
      <c r="I28" s="21"/>
      <c r="J28" s="21"/>
      <c r="K28" s="21"/>
      <c r="L28" s="21"/>
      <c r="M28" s="68"/>
      <c r="N28" s="21"/>
      <c r="O28" s="68"/>
      <c r="P28" s="74" t="s">
        <v>83</v>
      </c>
      <c r="Q28" s="8"/>
      <c r="R28" s="8"/>
      <c r="S28" s="98">
        <v>18120</v>
      </c>
      <c r="T28" s="101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ht="47" customHeight="1" spans="1:16384">
      <c r="A29" s="19"/>
      <c r="B29" s="35"/>
      <c r="C29" s="41"/>
      <c r="D29" s="37"/>
      <c r="E29" s="42"/>
      <c r="F29" s="43"/>
      <c r="G29" s="44"/>
      <c r="H29" s="24"/>
      <c r="I29" s="21"/>
      <c r="J29" s="21"/>
      <c r="K29" s="21"/>
      <c r="L29" s="21"/>
      <c r="M29" s="68"/>
      <c r="N29" s="21"/>
      <c r="O29" s="68"/>
      <c r="P29" s="74" t="s">
        <v>101</v>
      </c>
      <c r="Q29" s="8"/>
      <c r="R29" s="8"/>
      <c r="S29" s="98">
        <v>194000</v>
      </c>
      <c r="T29" s="101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ht="45" customHeight="1" spans="1:16384">
      <c r="A30" s="19"/>
      <c r="B30" s="35"/>
      <c r="C30" s="41"/>
      <c r="D30" s="37"/>
      <c r="E30" s="42"/>
      <c r="F30" s="43"/>
      <c r="G30" s="44"/>
      <c r="H30" s="24"/>
      <c r="I30" s="21"/>
      <c r="J30" s="21"/>
      <c r="K30" s="21"/>
      <c r="L30" s="21"/>
      <c r="M30" s="68"/>
      <c r="N30" s="21"/>
      <c r="O30" s="68"/>
      <c r="P30" s="74" t="s">
        <v>102</v>
      </c>
      <c r="Q30" s="8"/>
      <c r="R30" s="8"/>
      <c r="S30" s="98">
        <v>137135</v>
      </c>
      <c r="T30" s="101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ht="48" customHeight="1" spans="1:16384">
      <c r="A31" s="19"/>
      <c r="B31" s="35"/>
      <c r="C31" s="41"/>
      <c r="D31" s="37"/>
      <c r="E31" s="42"/>
      <c r="F31" s="43"/>
      <c r="G31" s="44"/>
      <c r="H31" s="24"/>
      <c r="I31" s="21"/>
      <c r="J31" s="21"/>
      <c r="K31" s="21"/>
      <c r="L31" s="21"/>
      <c r="M31" s="68"/>
      <c r="N31" s="21"/>
      <c r="O31" s="68"/>
      <c r="P31" s="74" t="s">
        <v>103</v>
      </c>
      <c r="Q31" s="8"/>
      <c r="R31" s="8"/>
      <c r="S31" s="98">
        <v>172460</v>
      </c>
      <c r="T31" s="101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ht="48" customHeight="1" spans="1:16384">
      <c r="A32" s="46">
        <v>9</v>
      </c>
      <c r="B32" s="47">
        <v>44648</v>
      </c>
      <c r="C32" s="48">
        <v>210226</v>
      </c>
      <c r="D32" s="49"/>
      <c r="E32" s="50" t="s">
        <v>57</v>
      </c>
      <c r="F32" s="51" t="s">
        <v>105</v>
      </c>
      <c r="G32" s="52"/>
      <c r="H32" s="53"/>
      <c r="I32" s="78">
        <v>0</v>
      </c>
      <c r="J32" s="78"/>
      <c r="K32" s="78"/>
      <c r="L32" s="78">
        <v>150</v>
      </c>
      <c r="M32" s="79" t="s">
        <v>99</v>
      </c>
      <c r="N32" s="78"/>
      <c r="O32" s="79"/>
      <c r="P32" s="80" t="s">
        <v>106</v>
      </c>
      <c r="Q32" s="102"/>
      <c r="R32" s="102"/>
      <c r="S32" s="103">
        <v>142217.16</v>
      </c>
      <c r="T32" s="101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ht="48" customHeight="1" spans="1:16384">
      <c r="A33" s="54"/>
      <c r="B33" s="55"/>
      <c r="C33" s="48"/>
      <c r="D33" s="49"/>
      <c r="E33" s="50"/>
      <c r="F33" s="51"/>
      <c r="G33" s="52"/>
      <c r="H33" s="53"/>
      <c r="I33" s="78"/>
      <c r="J33" s="78"/>
      <c r="K33" s="78"/>
      <c r="L33" s="78"/>
      <c r="M33" s="79"/>
      <c r="N33" s="78"/>
      <c r="O33" s="79"/>
      <c r="P33" s="80" t="s">
        <v>77</v>
      </c>
      <c r="Q33" s="102">
        <v>1555745</v>
      </c>
      <c r="R33" s="102">
        <v>1555745</v>
      </c>
      <c r="S33" s="103">
        <v>67858.84</v>
      </c>
      <c r="T33" s="101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ht="30" customHeight="1" spans="1:16384">
      <c r="A34" s="5" t="s">
        <v>66</v>
      </c>
      <c r="B34" s="5"/>
      <c r="C34" s="56">
        <f>SUM(C8:C33)</f>
        <v>6210226</v>
      </c>
      <c r="D34" s="57">
        <f>SUM(D8:D33)</f>
        <v>0</v>
      </c>
      <c r="E34" s="58"/>
      <c r="F34" s="58"/>
      <c r="G34" s="58"/>
      <c r="H34" s="56" t="s">
        <v>67</v>
      </c>
      <c r="I34" s="73">
        <f>SUM(I8:I33)</f>
        <v>155727.25</v>
      </c>
      <c r="J34" s="58"/>
      <c r="K34" s="73">
        <f>SUM(K8:K33)</f>
        <v>99656.59</v>
      </c>
      <c r="L34" s="73">
        <f>SUM(L8:L33)</f>
        <v>10900</v>
      </c>
      <c r="M34" s="56" t="s">
        <v>67</v>
      </c>
      <c r="N34" s="73">
        <f>SUM(N8:N24)</f>
        <v>0</v>
      </c>
      <c r="O34" s="56" t="s">
        <v>67</v>
      </c>
      <c r="P34" s="56" t="s">
        <v>67</v>
      </c>
      <c r="Q34" s="56"/>
      <c r="R34" s="56"/>
      <c r="S34" s="73">
        <f>SUM(S8:S33)</f>
        <v>5943942.16</v>
      </c>
      <c r="T34" s="104">
        <f>D34+C34-S34-I34-K34-L34-N34</f>
        <v>-1.45519152283669e-10</v>
      </c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1" customFormat="1" ht="30" customHeight="1" spans="1:16384">
      <c r="A35" s="59" t="s">
        <v>68</v>
      </c>
      <c r="B35" s="59"/>
      <c r="C35" s="59" t="s">
        <v>69</v>
      </c>
      <c r="D35" s="59"/>
      <c r="E35" s="59"/>
      <c r="F35" s="60">
        <f>N35</f>
        <v>210126</v>
      </c>
      <c r="G35" s="61"/>
      <c r="H35" s="62" t="s">
        <v>70</v>
      </c>
      <c r="I35" s="81"/>
      <c r="J35" s="81"/>
      <c r="K35" s="81"/>
      <c r="L35" s="82"/>
      <c r="M35" s="59" t="s">
        <v>71</v>
      </c>
      <c r="N35" s="83">
        <v>210126</v>
      </c>
      <c r="O35" s="84"/>
      <c r="P35" s="84"/>
      <c r="Q35" s="84"/>
      <c r="R35" s="84"/>
      <c r="S35" s="84"/>
      <c r="T35" s="105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1" customFormat="1" ht="30" customHeight="1" spans="1:16384">
      <c r="A36" s="59"/>
      <c r="B36" s="59"/>
      <c r="C36" s="59" t="s">
        <v>72</v>
      </c>
      <c r="D36" s="59"/>
      <c r="E36" s="59"/>
      <c r="F36" s="60">
        <v>0</v>
      </c>
      <c r="G36" s="61"/>
      <c r="H36" s="63"/>
      <c r="I36" s="85"/>
      <c r="J36" s="85"/>
      <c r="K36" s="85"/>
      <c r="L36" s="86"/>
      <c r="M36" s="59" t="s">
        <v>73</v>
      </c>
      <c r="N36" s="87">
        <f>N35</f>
        <v>210126</v>
      </c>
      <c r="O36" s="88"/>
      <c r="P36" s="88"/>
      <c r="Q36" s="88"/>
      <c r="R36" s="88"/>
      <c r="S36" s="88"/>
      <c r="T36" s="106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="1" customFormat="1" spans="2:16384">
      <c r="B37" s="2"/>
      <c r="E37" s="3"/>
      <c r="F37" s="3"/>
      <c r="G37" s="3"/>
      <c r="I37" s="3"/>
      <c r="J37" s="3"/>
      <c r="L37" s="3"/>
      <c r="S37" s="3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="1" customFormat="1" spans="2:16384">
      <c r="B38" s="2"/>
      <c r="E38" s="3"/>
      <c r="F38" s="3"/>
      <c r="G38" s="3"/>
      <c r="I38" s="3"/>
      <c r="J38" s="3"/>
      <c r="L38" s="3"/>
      <c r="S38" s="3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  <row r="39" s="1" customFormat="1" spans="2:16384">
      <c r="B39" s="2"/>
      <c r="E39" s="3"/>
      <c r="F39" s="3"/>
      <c r="G39" s="3"/>
      <c r="I39" s="3"/>
      <c r="J39" s="3"/>
      <c r="L39" s="3"/>
      <c r="S39" s="3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  <c r="XFD39"/>
    </row>
    <row r="40" s="1" customFormat="1" spans="2:16384">
      <c r="B40" s="2"/>
      <c r="E40" s="3"/>
      <c r="F40" s="3"/>
      <c r="G40" s="3"/>
      <c r="I40" s="3"/>
      <c r="J40" s="3"/>
      <c r="L40" s="3"/>
      <c r="S40" s="3"/>
      <c r="XEH40"/>
      <c r="XEI40"/>
      <c r="XEJ40"/>
      <c r="XEK40"/>
      <c r="XEL40"/>
      <c r="XEM40"/>
      <c r="XEN40"/>
      <c r="XEO40"/>
      <c r="XEP40"/>
      <c r="XEQ40"/>
      <c r="XER40"/>
      <c r="XES40"/>
      <c r="XET40"/>
      <c r="XEU40"/>
      <c r="XEV40"/>
      <c r="XEW40"/>
      <c r="XEX40"/>
      <c r="XEY40"/>
      <c r="XEZ40"/>
      <c r="XFA40"/>
      <c r="XFB40"/>
      <c r="XFC40"/>
      <c r="XFD40"/>
    </row>
    <row r="41" s="1" customFormat="1" spans="2:16384">
      <c r="B41" s="2"/>
      <c r="E41" s="3"/>
      <c r="F41" s="3"/>
      <c r="G41" s="3"/>
      <c r="I41" s="3">
        <f>C34/C4</f>
        <v>0.999999961354065</v>
      </c>
      <c r="J41" s="3"/>
      <c r="L41" s="3"/>
      <c r="S41" s="3"/>
      <c r="XEH41"/>
      <c r="XEI41"/>
      <c r="XEJ41"/>
      <c r="XEK41"/>
      <c r="XEL41"/>
      <c r="XEM41"/>
      <c r="XEN41"/>
      <c r="XEO41"/>
      <c r="XEP41"/>
      <c r="XEQ41"/>
      <c r="XER41"/>
      <c r="XES41"/>
      <c r="XET41"/>
      <c r="XEU41"/>
      <c r="XEV41"/>
      <c r="XEW41"/>
      <c r="XEX41"/>
      <c r="XEY41"/>
      <c r="XEZ41"/>
      <c r="XFA41"/>
      <c r="XFB41"/>
      <c r="XFC41"/>
      <c r="XFD41"/>
    </row>
    <row r="42" s="1" customFormat="1" spans="2:16384">
      <c r="B42" s="64"/>
      <c r="E42" s="3"/>
      <c r="F42" s="3"/>
      <c r="G42" s="3"/>
      <c r="I42" s="3"/>
      <c r="J42" s="3"/>
      <c r="L42" s="3"/>
      <c r="S42" s="3"/>
      <c r="XEH42"/>
      <c r="XEI42"/>
      <c r="XEJ42"/>
      <c r="XEK42"/>
      <c r="XEL42"/>
      <c r="XEM42"/>
      <c r="XEN42"/>
      <c r="XEO42"/>
      <c r="XEP42"/>
      <c r="XEQ42"/>
      <c r="XER42"/>
      <c r="XES42"/>
      <c r="XET42"/>
      <c r="XEU42"/>
      <c r="XEV42"/>
      <c r="XEW42"/>
      <c r="XEX42"/>
      <c r="XEY42"/>
      <c r="XEZ42"/>
      <c r="XFA42"/>
      <c r="XFB42"/>
      <c r="XFC42"/>
      <c r="XFD42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34:B34"/>
    <mergeCell ref="C35:E35"/>
    <mergeCell ref="F35:G35"/>
    <mergeCell ref="N35:T35"/>
    <mergeCell ref="C36:E36"/>
    <mergeCell ref="F36:G36"/>
    <mergeCell ref="N36:T36"/>
    <mergeCell ref="A5:A7"/>
    <mergeCell ref="S5:S7"/>
    <mergeCell ref="T5:T7"/>
    <mergeCell ref="A35:B36"/>
    <mergeCell ref="H35:L36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Kingsoft Office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第1次</vt:lpstr>
      <vt:lpstr>1-2</vt:lpstr>
      <vt:lpstr>第二次</vt:lpstr>
      <vt:lpstr>第三次</vt:lpstr>
      <vt:lpstr>第四次</vt:lpstr>
      <vt:lpstr>5-1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朱敏</cp:lastModifiedBy>
  <dcterms:created xsi:type="dcterms:W3CDTF">2017-01-11T04:48:00Z</dcterms:created>
  <dcterms:modified xsi:type="dcterms:W3CDTF">2022-04-02T03:27:04Z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A97EA5272AA64932B5FD3768FEB26342</vt:lpwstr>
  </property>
</Properties>
</file>