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615" activeTab="8"/>
  </bookViews>
  <sheets>
    <sheet name="第1次" sheetId="1" r:id="rId1"/>
    <sheet name="第7次" sheetId="2" r:id="rId2"/>
    <sheet name="第8次" sheetId="3" r:id="rId3"/>
    <sheet name="第9次" sheetId="4" r:id="rId4"/>
    <sheet name="第10次" sheetId="5" r:id="rId5"/>
    <sheet name="第11次" sheetId="6" r:id="rId6"/>
    <sheet name="第12次" sheetId="7" r:id="rId7"/>
    <sheet name="第13次" sheetId="8" r:id="rId8"/>
    <sheet name="14" sheetId="9" r:id="rId9"/>
  </sheets>
  <calcPr calcId="144525"/>
</workbook>
</file>

<file path=xl/sharedStrings.xml><?xml version="1.0" encoding="utf-8"?>
<sst xmlns="http://schemas.openxmlformats.org/spreadsheetml/2006/main" count="1364" uniqueCount="110">
  <si>
    <t xml:space="preserve">工程款支付证书 </t>
  </si>
  <si>
    <t>工程名称</t>
  </si>
  <si>
    <t>山东省临沂市郯城县郯城县交警大队道路标线施划、除线工程</t>
  </si>
  <si>
    <t>建设单位</t>
  </si>
  <si>
    <t>郯城县交警大队</t>
  </si>
  <si>
    <t>ERP编号</t>
  </si>
  <si>
    <t>档案编号</t>
  </si>
  <si>
    <t>CD2018-091</t>
  </si>
  <si>
    <t>合同金额</t>
  </si>
  <si>
    <t>中标时间</t>
  </si>
  <si>
    <t>2018.11.14</t>
  </si>
  <si>
    <t>已提供工程资料</t>
  </si>
  <si>
    <t>中标通知书、施工合同</t>
  </si>
  <si>
    <t>保存地址</t>
  </si>
  <si>
    <t>庐江</t>
  </si>
  <si>
    <t>责任单位</t>
  </si>
  <si>
    <t>第八大区山东省</t>
  </si>
  <si>
    <t>决算金额</t>
  </si>
  <si>
    <t>决算时间</t>
  </si>
  <si>
    <t>项目部印章</t>
  </si>
  <si>
    <t>有</t>
  </si>
  <si>
    <t>施工人</t>
  </si>
  <si>
    <t>曹守强15106679909</t>
  </si>
  <si>
    <t>区域责任人</t>
  </si>
  <si>
    <t>孙健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</si>
  <si>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</si>
  <si>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</si>
  <si>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</si>
  <si>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</si>
  <si>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</si>
  <si>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</si>
  <si>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</si>
  <si>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</si>
  <si>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</si>
  <si>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</si>
  <si>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</si>
  <si>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</si>
  <si>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</si>
  <si>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</si>
  <si>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</si>
  <si>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</si>
  <si>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</si>
  <si>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</si>
  <si>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</si>
  <si>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</si>
  <si>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</si>
  <si>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</si>
  <si>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</si>
  <si>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</si>
  <si>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</si>
  <si>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</si>
  <si>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</si>
  <si>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</si>
  <si>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前期到账</t>
  </si>
  <si>
    <t>中</t>
  </si>
  <si>
    <t>外经证费用</t>
  </si>
  <si>
    <t>前期支付</t>
  </si>
  <si>
    <t>退</t>
  </si>
  <si>
    <t>建设银行临沂沂龙湾支行</t>
  </si>
  <si>
    <t>王慧玲</t>
  </si>
  <si>
    <t>农行临沂分行营业部</t>
  </si>
  <si>
    <t>1586 1001 040094712</t>
  </si>
  <si>
    <t>山东柏成交通设施有限公司</t>
  </si>
  <si>
    <t>中行临沂金雀山路支行</t>
  </si>
  <si>
    <t>2052 0823 5581</t>
  </si>
  <si>
    <t>山东双能建材有限公司</t>
  </si>
  <si>
    <t>农村信用社费县员外支行</t>
  </si>
  <si>
    <t>山东圣安交通设施有限公司</t>
  </si>
  <si>
    <t>无税费</t>
  </si>
  <si>
    <t>山东乐陵农村商业银行股份有限公司营业部</t>
  </si>
  <si>
    <t>9140 1140 8374 2050 008855</t>
  </si>
  <si>
    <t>德州路友交通设施有限公司</t>
  </si>
  <si>
    <t>建行临沂沂龙湾支行</t>
  </si>
  <si>
    <t>6236 6822 9000 4269 615</t>
  </si>
  <si>
    <t>已扣完</t>
  </si>
  <si>
    <t>工行宜兴巷头分理处</t>
  </si>
  <si>
    <t>1103 0300 0900 0078855</t>
  </si>
  <si>
    <t>无锡市路豪交通设施有限公司</t>
  </si>
  <si>
    <t>中行庐江支行</t>
  </si>
  <si>
    <t>6217 8563 0001 2567 213</t>
  </si>
  <si>
    <t>手续费</t>
  </si>
  <si>
    <t>钱玉荣</t>
  </si>
  <si>
    <t>徽商银行</t>
  </si>
  <si>
    <t>10205 0102100041 0002</t>
  </si>
  <si>
    <t>农行徐州市贾汪支行</t>
  </si>
  <si>
    <t>1024 0101 0400 13068</t>
  </si>
  <si>
    <t>江苏长达交通材料有限公司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</si>
  <si>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</si>
  <si>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</si>
  <si>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</si>
  <si>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</si>
  <si>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</si>
  <si>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</si>
  <si>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</si>
  <si>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中行合肥蜀山支行</t>
  </si>
  <si>
    <t>175 257 190 682</t>
  </si>
  <si>
    <t>220-8-21</t>
  </si>
  <si>
    <t>山东路豪交通设施有限公司</t>
  </si>
  <si>
    <t>孙志帅-机械
开户行：建设银行临沂沂龙湾支行
账号：6236 6822 9000 0328 068</t>
  </si>
  <si>
    <t>山东柏成交通设施有限公司-标线
开户行：中国农业银行临沂分行营业部
账号：1586 1001 0400 9471 2</t>
  </si>
  <si>
    <t>山东双能建材有限公司-道路涂料
开户行：中国银行临沂金雀山支行
账号：205 208 235 581</t>
  </si>
  <si>
    <t>少150手续费下次扣</t>
  </si>
  <si>
    <t>孙志帅-机械、劳务
开户行：建设银行临沂沂龙湾支行
账号：6236 6822 9000 0328 068</t>
  </si>
  <si>
    <t>山东圣安交通设施有限公司-材料
开户行：农村信用社费县员外支行
账号：9160 1161 0274 2050 0002 46</t>
  </si>
  <si>
    <t>上次次少扣的150手续费及今次少扣的150手续费</t>
  </si>
  <si>
    <t>无锡市路豪交通设施有限公司-材料
开户行：工商银行宜兴巷头分理处
账号：1103 0300 0900 0078 855</t>
  </si>
  <si>
    <t>李纪江-中国银行庐江支行</t>
  </si>
  <si>
    <t>6236 6825 3000 2389 992</t>
  </si>
  <si>
    <t>合作人已转王光如账户</t>
  </si>
  <si>
    <t>山东路豪交通设施有限公司-材料
开户行：农行沂南县支行
账号：1589 6501 0400 0073 3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</si>
</sst>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_ "/>
    <numFmt numFmtId="180" formatCode="0.00_);[Red]\(0.00\)"/>
  </numFmts>
  <fonts count="37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9"/>
      <color theme="1"/>
      <name val="宋体"/>
      <charset val="134"/>
    </font>
    <font>
      <sz val="6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8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9" fontId="35" fillId="0" borderId="0">
      <protection locked="0"/>
    </xf>
    <xf numFmtId="0" fontId="36" fillId="0" borderId="0">
      <protection locked="0"/>
    </xf>
  </cellStyleXfs>
  <cellXfs count="128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0" fontId="1" fillId="3" borderId="1" xfId="50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 wrapText="1"/>
    </xf>
    <xf numFmtId="0" fontId="5" fillId="2" borderId="1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1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1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1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vertical="center" shrinkToFit="1"/>
    </xf>
    <xf numFmtId="0" fontId="1" fillId="3" borderId="1" xfId="50" applyFont="1" applyFill="1" applyBorder="1" applyAlignment="1" applyProtection="1">
      <alignment horizontal="center" vertical="center" wrapText="1"/>
    </xf>
    <xf numFmtId="177" fontId="1" fillId="3" borderId="1" xfId="50" applyNumberFormat="1" applyFont="1" applyFill="1" applyBorder="1" applyAlignment="1" applyProtection="1">
      <alignment horizontal="right" vertical="center" shrinkToFit="1"/>
    </xf>
    <xf numFmtId="177" fontId="4" fillId="3" borderId="6" xfId="50" applyNumberFormat="1" applyFont="1" applyFill="1" applyBorder="1" applyAlignment="1" applyProtection="1">
      <alignment horizontal="center" vertical="center" wrapText="1"/>
    </xf>
    <xf numFmtId="0" fontId="6" fillId="3" borderId="6" xfId="50" applyNumberFormat="1" applyFont="1" applyFill="1" applyBorder="1" applyAlignment="1" applyProtection="1">
      <alignment horizontal="center" vertical="center" wrapText="1"/>
    </xf>
    <xf numFmtId="177" fontId="1" fillId="3" borderId="1" xfId="50" applyNumberFormat="1" applyFont="1" applyFill="1" applyBorder="1" applyAlignment="1" applyProtection="1">
      <alignment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177" fontId="1" fillId="3" borderId="1" xfId="50" applyNumberFormat="1" applyFont="1" applyFill="1" applyBorder="1" applyAlignment="1" applyProtection="1">
      <alignment horizontal="center" vertical="center" shrinkToFit="1"/>
    </xf>
    <xf numFmtId="179" fontId="7" fillId="3" borderId="1" xfId="50" applyNumberFormat="1" applyFont="1" applyFill="1" applyBorder="1" applyAlignment="1" applyProtection="1">
      <alignment horizontal="center" vertical="center" wrapText="1" shrinkToFit="1"/>
    </xf>
    <xf numFmtId="177" fontId="1" fillId="3" borderId="1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Font="1" applyFill="1" applyBorder="1" applyAlignment="1" applyProtection="1">
      <alignment horizontal="center" vertical="center" wrapText="1"/>
    </xf>
    <xf numFmtId="14" fontId="1" fillId="3" borderId="1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/>
    </xf>
    <xf numFmtId="0" fontId="1" fillId="3" borderId="7" xfId="50" applyFont="1" applyFill="1" applyBorder="1" applyAlignment="1" applyProtection="1">
      <alignment horizontal="center" vertical="center"/>
    </xf>
    <xf numFmtId="14" fontId="1" fillId="3" borderId="1" xfId="50" applyNumberFormat="1" applyFont="1" applyFill="1" applyBorder="1" applyAlignment="1" applyProtection="1">
      <alignment horizontal="center" vertical="center"/>
    </xf>
    <xf numFmtId="0" fontId="1" fillId="3" borderId="8" xfId="50" applyFont="1" applyFill="1" applyBorder="1" applyAlignment="1" applyProtection="1">
      <alignment vertical="center"/>
    </xf>
    <xf numFmtId="0" fontId="2" fillId="3" borderId="8" xfId="50" applyFont="1" applyFill="1" applyBorder="1" applyAlignment="1" applyProtection="1">
      <alignment horizontal="center" vertical="center"/>
    </xf>
    <xf numFmtId="14" fontId="1" fillId="3" borderId="4" xfId="50" applyNumberFormat="1" applyFont="1" applyFill="1" applyBorder="1" applyAlignment="1" applyProtection="1">
      <alignment horizontal="center" vertical="center"/>
    </xf>
    <xf numFmtId="14" fontId="2" fillId="3" borderId="1" xfId="50" applyNumberFormat="1" applyFont="1" applyFill="1" applyBorder="1" applyAlignment="1" applyProtection="1">
      <alignment horizontal="center" vertical="center" wrapText="1"/>
    </xf>
    <xf numFmtId="0" fontId="2" fillId="3" borderId="1" xfId="50" applyFont="1" applyFill="1" applyBorder="1" applyAlignment="1" applyProtection="1">
      <alignment horizontal="center" vertical="center"/>
    </xf>
    <xf numFmtId="177" fontId="2" fillId="3" borderId="1" xfId="50" applyNumberFormat="1" applyFont="1" applyFill="1" applyBorder="1" applyAlignment="1" applyProtection="1">
      <alignment vertical="center" shrinkToFit="1"/>
    </xf>
    <xf numFmtId="0" fontId="8" fillId="3" borderId="8" xfId="50" applyFont="1" applyFill="1" applyBorder="1" applyAlignment="1" applyProtection="1">
      <alignment horizontal="center" vertical="center"/>
    </xf>
    <xf numFmtId="14" fontId="8" fillId="3" borderId="4" xfId="50" applyNumberFormat="1" applyFont="1" applyFill="1" applyBorder="1" applyAlignment="1" applyProtection="1">
      <alignment horizontal="center" vertical="center"/>
    </xf>
    <xf numFmtId="0" fontId="8" fillId="3" borderId="1" xfId="50" applyFont="1" applyFill="1" applyBorder="1" applyAlignment="1" applyProtection="1">
      <alignment horizontal="center" vertical="center"/>
    </xf>
    <xf numFmtId="14" fontId="8" fillId="3" borderId="1" xfId="50" applyNumberFormat="1" applyFont="1" applyFill="1" applyBorder="1" applyAlignment="1" applyProtection="1">
      <alignment horizontal="center" vertical="center" wrapText="1"/>
    </xf>
    <xf numFmtId="177" fontId="8" fillId="3" borderId="1" xfId="50" applyNumberFormat="1" applyFont="1" applyFill="1" applyBorder="1" applyAlignment="1" applyProtection="1">
      <alignment vertical="center" shrinkToFit="1"/>
    </xf>
    <xf numFmtId="14" fontId="2" fillId="3" borderId="4" xfId="50" applyNumberFormat="1" applyFont="1" applyFill="1" applyBorder="1" applyAlignment="1" applyProtection="1">
      <alignment horizontal="center" vertical="center"/>
    </xf>
    <xf numFmtId="0" fontId="1" fillId="3" borderId="8" xfId="50" applyFont="1" applyFill="1" applyBorder="1" applyAlignment="1" applyProtection="1">
      <alignment horizontal="center" vertical="center"/>
    </xf>
    <xf numFmtId="0" fontId="2" fillId="3" borderId="8" xfId="50" applyFont="1" applyFill="1" applyBorder="1" applyAlignment="1" applyProtection="1">
      <alignment vertical="center"/>
    </xf>
    <xf numFmtId="176" fontId="2" fillId="3" borderId="4" xfId="50" applyNumberFormat="1" applyFont="1" applyFill="1" applyBorder="1" applyAlignment="1" applyProtection="1">
      <alignment vertical="center" shrinkToFit="1"/>
    </xf>
    <xf numFmtId="179" fontId="9" fillId="3" borderId="1" xfId="50" applyNumberFormat="1" applyFont="1" applyFill="1" applyBorder="1" applyAlignment="1" applyProtection="1">
      <alignment horizontal="center" vertical="center" wrapText="1" shrinkToFit="1"/>
    </xf>
    <xf numFmtId="0" fontId="4" fillId="3" borderId="1" xfId="50" applyFont="1" applyFill="1" applyBorder="1" applyAlignment="1" applyProtection="1">
      <alignment horizontal="center" vertical="center" wrapText="1"/>
    </xf>
    <xf numFmtId="0" fontId="8" fillId="4" borderId="1" xfId="50" applyFont="1" applyFill="1" applyBorder="1" applyAlignment="1" applyProtection="1">
      <alignment horizontal="center" vertical="center" wrapText="1"/>
    </xf>
    <xf numFmtId="180" fontId="1" fillId="4" borderId="1" xfId="50" applyNumberFormat="1" applyFont="1" applyFill="1" applyBorder="1" applyAlignment="1" applyProtection="1">
      <alignment horizontal="center" vertical="center" shrinkToFit="1"/>
    </xf>
    <xf numFmtId="177" fontId="10" fillId="3" borderId="1" xfId="50" applyNumberFormat="1" applyFont="1" applyFill="1" applyBorder="1" applyAlignment="1" applyProtection="1">
      <alignment horizontal="right" vertical="center" shrinkToFit="1"/>
    </xf>
    <xf numFmtId="177" fontId="11" fillId="3" borderId="3" xfId="50" applyNumberFormat="1" applyFont="1" applyFill="1" applyBorder="1" applyAlignment="1" applyProtection="1">
      <alignment horizontal="center" vertical="center" shrinkToFit="1"/>
    </xf>
    <xf numFmtId="177" fontId="11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1" xfId="50" applyFont="1" applyFill="1" applyBorder="1" applyAlignment="1" applyProtection="1">
      <alignment horizontal="center" vertical="center"/>
    </xf>
    <xf numFmtId="0" fontId="4" fillId="2" borderId="1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177" fontId="1" fillId="2" borderId="1" xfId="50" applyNumberFormat="1" applyFont="1" applyFill="1" applyBorder="1" applyAlignment="1" applyProtection="1">
      <alignment horizontal="center" vertical="center" wrapText="1"/>
    </xf>
    <xf numFmtId="177" fontId="4" fillId="4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4" fillId="2" borderId="1" xfId="50" applyNumberFormat="1" applyFont="1" applyFill="1" applyBorder="1" applyAlignment="1" applyProtection="1">
      <alignment horizontal="center" vertical="center" shrinkToFit="1"/>
    </xf>
    <xf numFmtId="177" fontId="4" fillId="3" borderId="1" xfId="50" applyNumberFormat="1" applyFont="1" applyFill="1" applyBorder="1" applyAlignment="1" applyProtection="1">
      <alignment horizontal="center" vertical="center" wrapText="1"/>
    </xf>
    <xf numFmtId="177" fontId="1" fillId="3" borderId="1" xfId="50" applyNumberFormat="1" applyFont="1" applyFill="1" applyBorder="1" applyAlignment="1" applyProtection="1">
      <alignment horizontal="center" vertical="center" wrapText="1"/>
    </xf>
    <xf numFmtId="177" fontId="2" fillId="3" borderId="1" xfId="50" applyNumberFormat="1" applyFont="1" applyFill="1" applyBorder="1" applyAlignment="1" applyProtection="1">
      <alignment horizontal="center" vertical="center" shrinkToFit="1"/>
    </xf>
    <xf numFmtId="177" fontId="12" fillId="3" borderId="1" xfId="50" applyNumberFormat="1" applyFont="1" applyFill="1" applyBorder="1" applyAlignment="1" applyProtection="1">
      <alignment horizontal="center" vertical="center" wrapText="1"/>
    </xf>
    <xf numFmtId="177" fontId="12" fillId="3" borderId="6" xfId="50" applyNumberFormat="1" applyFont="1" applyFill="1" applyBorder="1" applyAlignment="1" applyProtection="1">
      <alignment horizontal="center" vertical="center" wrapText="1"/>
    </xf>
    <xf numFmtId="177" fontId="8" fillId="3" borderId="1" xfId="50" applyNumberFormat="1" applyFont="1" applyFill="1" applyBorder="1" applyAlignment="1" applyProtection="1">
      <alignment horizontal="center" vertical="center" shrinkToFit="1"/>
    </xf>
    <xf numFmtId="177" fontId="13" fillId="3" borderId="1" xfId="50" applyNumberFormat="1" applyFont="1" applyFill="1" applyBorder="1" applyAlignment="1" applyProtection="1">
      <alignment horizontal="center" vertical="center" wrapText="1"/>
    </xf>
    <xf numFmtId="177" fontId="13" fillId="3" borderId="6" xfId="50" applyNumberFormat="1" applyFont="1" applyFill="1" applyBorder="1" applyAlignment="1" applyProtection="1">
      <alignment horizontal="center" vertical="center" wrapText="1"/>
    </xf>
    <xf numFmtId="177" fontId="4" fillId="3" borderId="6" xfId="50" applyNumberFormat="1" applyFont="1" applyFill="1" applyBorder="1" applyAlignment="1" applyProtection="1">
      <alignment horizontal="left" vertical="center" wrapText="1"/>
    </xf>
    <xf numFmtId="177" fontId="12" fillId="3" borderId="6" xfId="50" applyNumberFormat="1" applyFont="1" applyFill="1" applyBorder="1" applyAlignment="1" applyProtection="1">
      <alignment horizontal="left" vertical="center" wrapText="1"/>
    </xf>
    <xf numFmtId="177" fontId="10" fillId="4" borderId="1" xfId="50" applyNumberFormat="1" applyFont="1" applyFill="1" applyBorder="1" applyAlignment="1" applyProtection="1">
      <alignment horizontal="center" vertical="center" shrinkToFit="1"/>
    </xf>
    <xf numFmtId="177" fontId="10" fillId="3" borderId="1" xfId="50" applyNumberFormat="1" applyFont="1" applyFill="1" applyBorder="1" applyAlignment="1" applyProtection="1">
      <alignment horizontal="center" vertical="center" shrinkToFit="1"/>
    </xf>
    <xf numFmtId="177" fontId="4" fillId="4" borderId="1" xfId="50" applyNumberFormat="1" applyFont="1" applyFill="1" applyBorder="1" applyAlignment="1" applyProtection="1">
      <alignment horizontal="center" vertical="center" wrapText="1"/>
    </xf>
    <xf numFmtId="177" fontId="11" fillId="3" borderId="4" xfId="50" applyNumberFormat="1" applyFont="1" applyFill="1" applyBorder="1" applyAlignment="1" applyProtection="1">
      <alignment horizontal="center" vertical="center" shrinkToFit="1"/>
    </xf>
    <xf numFmtId="0" fontId="4" fillId="3" borderId="9" xfId="50" applyFont="1" applyFill="1" applyBorder="1" applyAlignment="1" applyProtection="1">
      <alignment horizontal="center" vertical="center" wrapText="1"/>
    </xf>
    <xf numFmtId="0" fontId="4" fillId="3" borderId="10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7" fontId="11" fillId="3" borderId="1" xfId="50" applyNumberFormat="1" applyFont="1" applyFill="1" applyBorder="1" applyAlignment="1" applyProtection="1">
      <alignment horizontal="center" vertical="center" shrinkToFit="1"/>
    </xf>
    <xf numFmtId="0" fontId="4" fillId="3" borderId="11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11" fillId="3" borderId="1" xfId="50" applyFont="1" applyFill="1" applyBorder="1" applyAlignment="1" applyProtection="1">
      <alignment horizontal="center" vertical="center" shrinkToFit="1"/>
    </xf>
    <xf numFmtId="49" fontId="0" fillId="2" borderId="1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14" fillId="2" borderId="5" xfId="50" applyFont="1" applyFill="1" applyBorder="1" applyAlignment="1" applyProtection="1">
      <alignment horizontal="center" vertical="center" wrapText="1"/>
    </xf>
    <xf numFmtId="0" fontId="14" fillId="2" borderId="4" xfId="50" applyFont="1" applyFill="1" applyBorder="1" applyAlignment="1" applyProtection="1">
      <alignment horizontal="center" vertical="center" wrapText="1"/>
    </xf>
    <xf numFmtId="177" fontId="5" fillId="2" borderId="1" xfId="50" applyNumberFormat="1" applyFont="1" applyFill="1" applyBorder="1" applyAlignment="1" applyProtection="1">
      <alignment horizontal="center" vertical="center" wrapText="1"/>
    </xf>
    <xf numFmtId="177" fontId="14" fillId="2" borderId="1" xfId="50" applyNumberFormat="1" applyFont="1" applyFill="1" applyBorder="1" applyAlignment="1" applyProtection="1">
      <alignment horizontal="center" vertical="center" wrapText="1"/>
    </xf>
    <xf numFmtId="177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1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9" fontId="1" fillId="3" borderId="1" xfId="49" applyFont="1" applyFill="1" applyBorder="1" applyAlignment="1" applyProtection="1">
      <alignment horizontal="center" vertical="center" wrapText="1"/>
    </xf>
    <xf numFmtId="9" fontId="1" fillId="3" borderId="6" xfId="49" applyFont="1" applyFill="1" applyBorder="1" applyAlignment="1" applyProtection="1">
      <alignment horizontal="center" vertical="center" wrapText="1"/>
    </xf>
    <xf numFmtId="177" fontId="1" fillId="3" borderId="6" xfId="50" applyNumberFormat="1" applyFont="1" applyFill="1" applyBorder="1" applyAlignment="1" applyProtection="1">
      <alignment horizontal="right" vertical="center" shrinkToFit="1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9" fontId="2" fillId="3" borderId="6" xfId="49" applyFont="1" applyFill="1" applyBorder="1" applyAlignment="1" applyProtection="1">
      <alignment horizontal="center" vertical="center" wrapText="1"/>
    </xf>
    <xf numFmtId="177" fontId="2" fillId="3" borderId="6" xfId="50" applyNumberFormat="1" applyFont="1" applyFill="1" applyBorder="1" applyAlignment="1" applyProtection="1">
      <alignment horizontal="right" vertical="center" shrinkToFit="1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0" fontId="8" fillId="3" borderId="6" xfId="49" applyNumberFormat="1" applyFont="1" applyFill="1" applyBorder="1" applyAlignment="1" applyProtection="1">
      <alignment horizontal="center" vertical="center" wrapText="1"/>
    </xf>
    <xf numFmtId="177" fontId="8" fillId="3" borderId="6" xfId="50" applyNumberFormat="1" applyFont="1" applyFill="1" applyBorder="1" applyAlignment="1" applyProtection="1">
      <alignment horizontal="right" vertical="center" shrinkToFit="1"/>
    </xf>
    <xf numFmtId="177" fontId="8" fillId="3" borderId="6" xfId="50" applyNumberFormat="1" applyFont="1" applyFill="1" applyBorder="1" applyAlignment="1" applyProtection="1">
      <alignment horizontal="center" vertical="center" shrinkToFit="1"/>
    </xf>
    <xf numFmtId="9" fontId="8" fillId="3" borderId="6" xfId="49" applyFont="1" applyFill="1" applyBorder="1" applyAlignment="1" applyProtection="1">
      <alignment horizontal="center" vertical="center" wrapText="1"/>
    </xf>
    <xf numFmtId="0" fontId="1" fillId="3" borderId="6" xfId="49" applyNumberFormat="1" applyFont="1" applyFill="1" applyBorder="1" applyAlignment="1" applyProtection="1">
      <alignment horizontal="center" vertical="center" wrapText="1"/>
    </xf>
    <xf numFmtId="0" fontId="2" fillId="3" borderId="6" xfId="49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/>
    </xf>
    <xf numFmtId="177" fontId="10" fillId="4" borderId="6" xfId="50" applyNumberFormat="1" applyFont="1" applyFill="1" applyBorder="1" applyAlignment="1" applyProtection="1">
      <alignment horizontal="right" vertical="center" shrinkToFit="1"/>
    </xf>
    <xf numFmtId="177" fontId="10" fillId="3" borderId="6" xfId="50" applyNumberFormat="1" applyFont="1" applyFill="1" applyBorder="1" applyAlignment="1" applyProtection="1">
      <alignment horizontal="right" vertical="center" shrinkToFit="1"/>
    </xf>
    <xf numFmtId="0" fontId="2" fillId="3" borderId="1" xfId="50" applyFont="1" applyFill="1" applyBorder="1" applyAlignment="1" applyProtection="1">
      <alignment horizontal="center" vertical="center" wrapText="1"/>
    </xf>
    <xf numFmtId="177" fontId="2" fillId="3" borderId="1" xfId="50" applyNumberFormat="1" applyFont="1" applyFill="1" applyBorder="1" applyAlignment="1" applyProtection="1">
      <alignment horizontal="center" vertical="center" wrapText="1" shrinkToFit="1"/>
    </xf>
    <xf numFmtId="177" fontId="1" fillId="2" borderId="1" xfId="50" applyNumberFormat="1" applyFont="1" applyFill="1" applyBorder="1" applyAlignment="1" applyProtection="1">
      <alignment horizontal="right" vertical="center" wrapText="1"/>
    </xf>
    <xf numFmtId="14" fontId="2" fillId="3" borderId="1" xfId="50" applyNumberFormat="1" applyFont="1" applyFill="1" applyBorder="1" applyAlignment="1" applyProtection="1">
      <alignment horizontal="center" vertical="center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0" fontId="2" fillId="3" borderId="7" xfId="50" applyFont="1" applyFill="1" applyBorder="1" applyAlignment="1" applyProtection="1">
      <alignment vertical="center"/>
    </xf>
    <xf numFmtId="9" fontId="2" fillId="3" borderId="1" xfId="49" applyFont="1" applyFill="1" applyBorder="1" applyAlignment="1" applyProtection="1">
      <alignment horizontal="center" vertical="center" wrapText="1"/>
    </xf>
    <xf numFmtId="177" fontId="2" fillId="3" borderId="1" xfId="50" applyNumberFormat="1" applyFont="1" applyFill="1" applyBorder="1" applyAlignment="1" applyProtection="1">
      <alignment horizontal="right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../media/image10.png"/><Relationship Id="rId4" Type="http://schemas.openxmlformats.org/officeDocument/2006/relationships/image" Target="../media/image8.png"/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5" Type="http://schemas.openxmlformats.org/officeDocument/2006/relationships/image" Target="../media/image11.png"/><Relationship Id="rId4" Type="http://schemas.openxmlformats.org/officeDocument/2006/relationships/image" Target="../media/image8.png"/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7" Type="http://schemas.openxmlformats.org/officeDocument/2006/relationships/image" Target="../media/image14.jpe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8.png"/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7" Type="http://schemas.openxmlformats.org/officeDocument/2006/relationships/image" Target="../media/image14.jpe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8.png"/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170815</xdr:colOff>
      <xdr:row>24</xdr:row>
      <xdr:rowOff>118745</xdr:rowOff>
    </xdr:from>
    <xdr:to>
      <xdr:col>29</xdr:col>
      <xdr:colOff>487045</xdr:colOff>
      <xdr:row>41</xdr:row>
      <xdr:rowOff>5715</xdr:rowOff>
    </xdr:to>
    <xdr:pic>
      <xdr:nvPicPr>
        <xdr:cNvPr id="2" name="图片 1" descr="{)V5IFE6(BV3$5JN@D`JS`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82150" y="7138035"/>
          <a:ext cx="6488430" cy="3856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170815</xdr:colOff>
      <xdr:row>24</xdr:row>
      <xdr:rowOff>118745</xdr:rowOff>
    </xdr:from>
    <xdr:to>
      <xdr:col>29</xdr:col>
      <xdr:colOff>487045</xdr:colOff>
      <xdr:row>41</xdr:row>
      <xdr:rowOff>5715</xdr:rowOff>
    </xdr:to>
    <xdr:pic>
      <xdr:nvPicPr>
        <xdr:cNvPr id="2" name="图片 1" descr="{)V5IFE6(BV3$5JN@D`JS`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58985" y="7138035"/>
          <a:ext cx="6488430" cy="3856990"/>
        </a:xfrm>
        <a:prstGeom prst="rect">
          <a:avLst/>
        </a:prstGeom>
      </xdr:spPr>
    </xdr:pic>
    <xdr:clientData/>
  </xdr:twoCellAnchor>
  <xdr:twoCellAnchor editAs="oneCell">
    <xdr:from>
      <xdr:col>0</xdr:col>
      <xdr:colOff>69215</xdr:colOff>
      <xdr:row>35</xdr:row>
      <xdr:rowOff>52705</xdr:rowOff>
    </xdr:from>
    <xdr:to>
      <xdr:col>7</xdr:col>
      <xdr:colOff>317500</xdr:colOff>
      <xdr:row>67</xdr:row>
      <xdr:rowOff>97155</xdr:rowOff>
    </xdr:to>
    <xdr:pic>
      <xdr:nvPicPr>
        <xdr:cNvPr id="3" name="图片 2" descr="[SS5E}@1C(G]{UC0(V4HN%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215" y="10156190"/>
          <a:ext cx="8047990" cy="4645025"/>
        </a:xfrm>
        <a:prstGeom prst="rect">
          <a:avLst/>
        </a:prstGeom>
      </xdr:spPr>
    </xdr:pic>
    <xdr:clientData/>
  </xdr:twoCellAnchor>
  <xdr:twoCellAnchor editAs="oneCell">
    <xdr:from>
      <xdr:col>7</xdr:col>
      <xdr:colOff>339090</xdr:colOff>
      <xdr:row>30</xdr:row>
      <xdr:rowOff>8255</xdr:rowOff>
    </xdr:from>
    <xdr:to>
      <xdr:col>10</xdr:col>
      <xdr:colOff>596900</xdr:colOff>
      <xdr:row>30</xdr:row>
      <xdr:rowOff>213360</xdr:rowOff>
    </xdr:to>
    <xdr:pic>
      <xdr:nvPicPr>
        <xdr:cNvPr id="4" name="图片 3" descr="Y{[]%ODI%25PEYBTBS`L_@I"/>
        <xdr:cNvPicPr>
          <a:picLocks noChangeAspect="1"/>
        </xdr:cNvPicPr>
      </xdr:nvPicPr>
      <xdr:blipFill>
        <a:blip r:embed="rId3"/>
        <a:srcRect r="28373" b="920"/>
        <a:stretch>
          <a:fillRect/>
        </a:stretch>
      </xdr:blipFill>
      <xdr:spPr>
        <a:xfrm>
          <a:off x="8138795" y="8559165"/>
          <a:ext cx="2790825" cy="2051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170815</xdr:colOff>
      <xdr:row>24</xdr:row>
      <xdr:rowOff>118745</xdr:rowOff>
    </xdr:from>
    <xdr:to>
      <xdr:col>29</xdr:col>
      <xdr:colOff>487045</xdr:colOff>
      <xdr:row>39</xdr:row>
      <xdr:rowOff>72390</xdr:rowOff>
    </xdr:to>
    <xdr:pic>
      <xdr:nvPicPr>
        <xdr:cNvPr id="2" name="图片 1" descr="{)V5IFE6(BV3$5JN@D`JS`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58985" y="7138035"/>
          <a:ext cx="6488430" cy="3856990"/>
        </a:xfrm>
        <a:prstGeom prst="rect">
          <a:avLst/>
        </a:prstGeom>
      </xdr:spPr>
    </xdr:pic>
    <xdr:clientData/>
  </xdr:twoCellAnchor>
  <xdr:twoCellAnchor editAs="oneCell">
    <xdr:from>
      <xdr:col>7</xdr:col>
      <xdr:colOff>339090</xdr:colOff>
      <xdr:row>30</xdr:row>
      <xdr:rowOff>8255</xdr:rowOff>
    </xdr:from>
    <xdr:to>
      <xdr:col>10</xdr:col>
      <xdr:colOff>596900</xdr:colOff>
      <xdr:row>30</xdr:row>
      <xdr:rowOff>213360</xdr:rowOff>
    </xdr:to>
    <xdr:pic>
      <xdr:nvPicPr>
        <xdr:cNvPr id="4" name="图片 3" descr="Y{[]%ODI%25PEYBTBS`L_@I"/>
        <xdr:cNvPicPr>
          <a:picLocks noChangeAspect="1"/>
        </xdr:cNvPicPr>
      </xdr:nvPicPr>
      <xdr:blipFill>
        <a:blip r:embed="rId2"/>
        <a:srcRect r="28373" b="920"/>
        <a:stretch>
          <a:fillRect/>
        </a:stretch>
      </xdr:blipFill>
      <xdr:spPr>
        <a:xfrm>
          <a:off x="8138795" y="8559165"/>
          <a:ext cx="2790825" cy="20510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36</xdr:row>
      <xdr:rowOff>114300</xdr:rowOff>
    </xdr:from>
    <xdr:to>
      <xdr:col>7</xdr:col>
      <xdr:colOff>695960</xdr:colOff>
      <xdr:row>73</xdr:row>
      <xdr:rowOff>123825</xdr:rowOff>
    </xdr:to>
    <xdr:pic>
      <xdr:nvPicPr>
        <xdr:cNvPr id="5" name="图片 4" descr="0833EAF02D011D87B8ADE1825BE97BC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10608310"/>
          <a:ext cx="8495030" cy="5324475"/>
        </a:xfrm>
        <a:prstGeom prst="rect">
          <a:avLst/>
        </a:prstGeom>
      </xdr:spPr>
    </xdr:pic>
    <xdr:clientData/>
  </xdr:twoCellAnchor>
  <xdr:twoCellAnchor editAs="oneCell">
    <xdr:from>
      <xdr:col>6</xdr:col>
      <xdr:colOff>1438910</xdr:colOff>
      <xdr:row>32</xdr:row>
      <xdr:rowOff>0</xdr:rowOff>
    </xdr:from>
    <xdr:to>
      <xdr:col>11</xdr:col>
      <xdr:colOff>240030</xdr:colOff>
      <xdr:row>33</xdr:row>
      <xdr:rowOff>19050</xdr:rowOff>
    </xdr:to>
    <xdr:pic>
      <xdr:nvPicPr>
        <xdr:cNvPr id="3" name="图片 2" descr="BMULRL72}X0S4TA~_Y5[DY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84770" y="9084310"/>
          <a:ext cx="3611880" cy="285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170815</xdr:colOff>
      <xdr:row>24</xdr:row>
      <xdr:rowOff>118745</xdr:rowOff>
    </xdr:from>
    <xdr:to>
      <xdr:col>29</xdr:col>
      <xdr:colOff>487045</xdr:colOff>
      <xdr:row>38</xdr:row>
      <xdr:rowOff>81915</xdr:rowOff>
    </xdr:to>
    <xdr:pic>
      <xdr:nvPicPr>
        <xdr:cNvPr id="2" name="图片 1" descr="{)V5IFE6(BV3$5JN@D`JS`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58985" y="7138035"/>
          <a:ext cx="6488430" cy="3856990"/>
        </a:xfrm>
        <a:prstGeom prst="rect">
          <a:avLst/>
        </a:prstGeom>
      </xdr:spPr>
    </xdr:pic>
    <xdr:clientData/>
  </xdr:twoCellAnchor>
  <xdr:twoCellAnchor editAs="oneCell">
    <xdr:from>
      <xdr:col>7</xdr:col>
      <xdr:colOff>339090</xdr:colOff>
      <xdr:row>30</xdr:row>
      <xdr:rowOff>8255</xdr:rowOff>
    </xdr:from>
    <xdr:to>
      <xdr:col>10</xdr:col>
      <xdr:colOff>596900</xdr:colOff>
      <xdr:row>30</xdr:row>
      <xdr:rowOff>213360</xdr:rowOff>
    </xdr:to>
    <xdr:pic>
      <xdr:nvPicPr>
        <xdr:cNvPr id="3" name="图片 2" descr="Y{[]%ODI%25PEYBTBS`L_@I"/>
        <xdr:cNvPicPr>
          <a:picLocks noChangeAspect="1"/>
        </xdr:cNvPicPr>
      </xdr:nvPicPr>
      <xdr:blipFill>
        <a:blip r:embed="rId2"/>
        <a:srcRect r="28373" b="920"/>
        <a:stretch>
          <a:fillRect/>
        </a:stretch>
      </xdr:blipFill>
      <xdr:spPr>
        <a:xfrm>
          <a:off x="8138795" y="8559165"/>
          <a:ext cx="2790825" cy="205105"/>
        </a:xfrm>
        <a:prstGeom prst="rect">
          <a:avLst/>
        </a:prstGeom>
      </xdr:spPr>
    </xdr:pic>
    <xdr:clientData/>
  </xdr:twoCellAnchor>
  <xdr:twoCellAnchor editAs="oneCell">
    <xdr:from>
      <xdr:col>6</xdr:col>
      <xdr:colOff>1486535</xdr:colOff>
      <xdr:row>31</xdr:row>
      <xdr:rowOff>247650</xdr:rowOff>
    </xdr:from>
    <xdr:to>
      <xdr:col>11</xdr:col>
      <xdr:colOff>287655</xdr:colOff>
      <xdr:row>33</xdr:row>
      <xdr:rowOff>0</xdr:rowOff>
    </xdr:to>
    <xdr:pic>
      <xdr:nvPicPr>
        <xdr:cNvPr id="5" name="图片 4" descr="BMULRL72}X0S4TA~_Y5[DY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2395" y="9065260"/>
          <a:ext cx="3611880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39</xdr:row>
      <xdr:rowOff>57150</xdr:rowOff>
    </xdr:from>
    <xdr:to>
      <xdr:col>7</xdr:col>
      <xdr:colOff>95250</xdr:colOff>
      <xdr:row>74</xdr:row>
      <xdr:rowOff>66675</xdr:rowOff>
    </xdr:to>
    <xdr:pic>
      <xdr:nvPicPr>
        <xdr:cNvPr id="6" name="图片 5" descr="87C4E952DCDEED07C4E94A17604D403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100" y="11351260"/>
          <a:ext cx="7856855" cy="503872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43</xdr:row>
      <xdr:rowOff>57150</xdr:rowOff>
    </xdr:from>
    <xdr:to>
      <xdr:col>15</xdr:col>
      <xdr:colOff>38100</xdr:colOff>
      <xdr:row>78</xdr:row>
      <xdr:rowOff>47625</xdr:rowOff>
    </xdr:to>
    <xdr:pic>
      <xdr:nvPicPr>
        <xdr:cNvPr id="7" name="图片 6" descr="9DBF11985BDF02ECDB294482E9C73C9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85430" y="11922760"/>
          <a:ext cx="7866380" cy="5019675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34</xdr:row>
      <xdr:rowOff>19050</xdr:rowOff>
    </xdr:from>
    <xdr:to>
      <xdr:col>12</xdr:col>
      <xdr:colOff>716280</xdr:colOff>
      <xdr:row>35</xdr:row>
      <xdr:rowOff>257175</xdr:rowOff>
    </xdr:to>
    <xdr:pic>
      <xdr:nvPicPr>
        <xdr:cNvPr id="8" name="图片 7" descr="@TSB9OKL22QVA}UJ0D]TM]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14005" y="9636760"/>
          <a:ext cx="4582795" cy="504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170815</xdr:colOff>
      <xdr:row>24</xdr:row>
      <xdr:rowOff>118745</xdr:rowOff>
    </xdr:from>
    <xdr:to>
      <xdr:col>29</xdr:col>
      <xdr:colOff>487045</xdr:colOff>
      <xdr:row>39</xdr:row>
      <xdr:rowOff>43815</xdr:rowOff>
    </xdr:to>
    <xdr:pic>
      <xdr:nvPicPr>
        <xdr:cNvPr id="2" name="图片 1" descr="{)V5IFE6(BV3$5JN@D`JS`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58985" y="7138035"/>
          <a:ext cx="6488430" cy="3856990"/>
        </a:xfrm>
        <a:prstGeom prst="rect">
          <a:avLst/>
        </a:prstGeom>
      </xdr:spPr>
    </xdr:pic>
    <xdr:clientData/>
  </xdr:twoCellAnchor>
  <xdr:twoCellAnchor editAs="oneCell">
    <xdr:from>
      <xdr:col>7</xdr:col>
      <xdr:colOff>339090</xdr:colOff>
      <xdr:row>30</xdr:row>
      <xdr:rowOff>8255</xdr:rowOff>
    </xdr:from>
    <xdr:to>
      <xdr:col>10</xdr:col>
      <xdr:colOff>596900</xdr:colOff>
      <xdr:row>30</xdr:row>
      <xdr:rowOff>213360</xdr:rowOff>
    </xdr:to>
    <xdr:pic>
      <xdr:nvPicPr>
        <xdr:cNvPr id="3" name="图片 2" descr="Y{[]%ODI%25PEYBTBS`L_@I"/>
        <xdr:cNvPicPr>
          <a:picLocks noChangeAspect="1"/>
        </xdr:cNvPicPr>
      </xdr:nvPicPr>
      <xdr:blipFill>
        <a:blip r:embed="rId2"/>
        <a:srcRect r="28373" b="920"/>
        <a:stretch>
          <a:fillRect/>
        </a:stretch>
      </xdr:blipFill>
      <xdr:spPr>
        <a:xfrm>
          <a:off x="8138795" y="8559165"/>
          <a:ext cx="2790825" cy="205105"/>
        </a:xfrm>
        <a:prstGeom prst="rect">
          <a:avLst/>
        </a:prstGeom>
      </xdr:spPr>
    </xdr:pic>
    <xdr:clientData/>
  </xdr:twoCellAnchor>
  <xdr:twoCellAnchor editAs="oneCell">
    <xdr:from>
      <xdr:col>6</xdr:col>
      <xdr:colOff>1486535</xdr:colOff>
      <xdr:row>31</xdr:row>
      <xdr:rowOff>247650</xdr:rowOff>
    </xdr:from>
    <xdr:to>
      <xdr:col>11</xdr:col>
      <xdr:colOff>287655</xdr:colOff>
      <xdr:row>33</xdr:row>
      <xdr:rowOff>0</xdr:rowOff>
    </xdr:to>
    <xdr:pic>
      <xdr:nvPicPr>
        <xdr:cNvPr id="4" name="图片 3" descr="BMULRL72}X0S4TA~_Y5[DY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2395" y="9065260"/>
          <a:ext cx="3611880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34</xdr:row>
      <xdr:rowOff>19050</xdr:rowOff>
    </xdr:from>
    <xdr:to>
      <xdr:col>12</xdr:col>
      <xdr:colOff>716280</xdr:colOff>
      <xdr:row>35</xdr:row>
      <xdr:rowOff>257175</xdr:rowOff>
    </xdr:to>
    <xdr:pic>
      <xdr:nvPicPr>
        <xdr:cNvPr id="7" name="图片 6" descr="@TSB9OKL22QVA}UJ0D]TM]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14005" y="9636760"/>
          <a:ext cx="458279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</xdr:colOff>
      <xdr:row>43</xdr:row>
      <xdr:rowOff>38100</xdr:rowOff>
    </xdr:from>
    <xdr:to>
      <xdr:col>7</xdr:col>
      <xdr:colOff>39370</xdr:colOff>
      <xdr:row>76</xdr:row>
      <xdr:rowOff>95250</xdr:rowOff>
    </xdr:to>
    <xdr:pic>
      <xdr:nvPicPr>
        <xdr:cNvPr id="8" name="图片 7" descr="Y7{%SM8HUC@LQ`OAC_E}X8U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320" y="12399010"/>
          <a:ext cx="7818755" cy="4800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170815</xdr:colOff>
      <xdr:row>24</xdr:row>
      <xdr:rowOff>118745</xdr:rowOff>
    </xdr:from>
    <xdr:to>
      <xdr:col>29</xdr:col>
      <xdr:colOff>487045</xdr:colOff>
      <xdr:row>38</xdr:row>
      <xdr:rowOff>69215</xdr:rowOff>
    </xdr:to>
    <xdr:pic>
      <xdr:nvPicPr>
        <xdr:cNvPr id="2" name="图片 1" descr="{)V5IFE6(BV3$5JN@D`JS`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87890" y="7138035"/>
          <a:ext cx="6488430" cy="3856990"/>
        </a:xfrm>
        <a:prstGeom prst="rect">
          <a:avLst/>
        </a:prstGeom>
      </xdr:spPr>
    </xdr:pic>
    <xdr:clientData/>
  </xdr:twoCellAnchor>
  <xdr:twoCellAnchor editAs="oneCell">
    <xdr:from>
      <xdr:col>7</xdr:col>
      <xdr:colOff>339090</xdr:colOff>
      <xdr:row>30</xdr:row>
      <xdr:rowOff>8255</xdr:rowOff>
    </xdr:from>
    <xdr:to>
      <xdr:col>10</xdr:col>
      <xdr:colOff>596900</xdr:colOff>
      <xdr:row>30</xdr:row>
      <xdr:rowOff>213360</xdr:rowOff>
    </xdr:to>
    <xdr:pic>
      <xdr:nvPicPr>
        <xdr:cNvPr id="3" name="图片 2" descr="Y{[]%ODI%25PEYBTBS`L_@I"/>
        <xdr:cNvPicPr>
          <a:picLocks noChangeAspect="1"/>
        </xdr:cNvPicPr>
      </xdr:nvPicPr>
      <xdr:blipFill>
        <a:blip r:embed="rId2"/>
        <a:srcRect r="28373" b="920"/>
        <a:stretch>
          <a:fillRect/>
        </a:stretch>
      </xdr:blipFill>
      <xdr:spPr>
        <a:xfrm>
          <a:off x="8138795" y="8559165"/>
          <a:ext cx="2790825" cy="205105"/>
        </a:xfrm>
        <a:prstGeom prst="rect">
          <a:avLst/>
        </a:prstGeom>
      </xdr:spPr>
    </xdr:pic>
    <xdr:clientData/>
  </xdr:twoCellAnchor>
  <xdr:twoCellAnchor editAs="oneCell">
    <xdr:from>
      <xdr:col>6</xdr:col>
      <xdr:colOff>1486535</xdr:colOff>
      <xdr:row>31</xdr:row>
      <xdr:rowOff>247650</xdr:rowOff>
    </xdr:from>
    <xdr:to>
      <xdr:col>11</xdr:col>
      <xdr:colOff>287655</xdr:colOff>
      <xdr:row>33</xdr:row>
      <xdr:rowOff>0</xdr:rowOff>
    </xdr:to>
    <xdr:pic>
      <xdr:nvPicPr>
        <xdr:cNvPr id="4" name="图片 3" descr="BMULRL72}X0S4TA~_Y5[DY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2395" y="9065260"/>
          <a:ext cx="3611880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34</xdr:row>
      <xdr:rowOff>19050</xdr:rowOff>
    </xdr:from>
    <xdr:to>
      <xdr:col>12</xdr:col>
      <xdr:colOff>716280</xdr:colOff>
      <xdr:row>35</xdr:row>
      <xdr:rowOff>257175</xdr:rowOff>
    </xdr:to>
    <xdr:pic>
      <xdr:nvPicPr>
        <xdr:cNvPr id="5" name="图片 4" descr="@TSB9OKL22QVA}UJ0D]TM]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14005" y="9636760"/>
          <a:ext cx="458279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43</xdr:row>
      <xdr:rowOff>66675</xdr:rowOff>
    </xdr:from>
    <xdr:to>
      <xdr:col>7</xdr:col>
      <xdr:colOff>67310</xdr:colOff>
      <xdr:row>77</xdr:row>
      <xdr:rowOff>9525</xdr:rowOff>
    </xdr:to>
    <xdr:pic>
      <xdr:nvPicPr>
        <xdr:cNvPr id="7" name="图片 6" descr="@125PIQ2GFO[ZWOVLFCTC0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12922885"/>
          <a:ext cx="7866380" cy="4829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170815</xdr:colOff>
      <xdr:row>24</xdr:row>
      <xdr:rowOff>118745</xdr:rowOff>
    </xdr:from>
    <xdr:to>
      <xdr:col>29</xdr:col>
      <xdr:colOff>487045</xdr:colOff>
      <xdr:row>38</xdr:row>
      <xdr:rowOff>69215</xdr:rowOff>
    </xdr:to>
    <xdr:pic>
      <xdr:nvPicPr>
        <xdr:cNvPr id="2" name="图片 1" descr="{)V5IFE6(BV3$5JN@D`JS`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11715" y="7138035"/>
          <a:ext cx="6488430" cy="3856990"/>
        </a:xfrm>
        <a:prstGeom prst="rect">
          <a:avLst/>
        </a:prstGeom>
      </xdr:spPr>
    </xdr:pic>
    <xdr:clientData/>
  </xdr:twoCellAnchor>
  <xdr:twoCellAnchor editAs="oneCell">
    <xdr:from>
      <xdr:col>7</xdr:col>
      <xdr:colOff>339090</xdr:colOff>
      <xdr:row>30</xdr:row>
      <xdr:rowOff>8255</xdr:rowOff>
    </xdr:from>
    <xdr:to>
      <xdr:col>10</xdr:col>
      <xdr:colOff>596900</xdr:colOff>
      <xdr:row>30</xdr:row>
      <xdr:rowOff>213360</xdr:rowOff>
    </xdr:to>
    <xdr:pic>
      <xdr:nvPicPr>
        <xdr:cNvPr id="3" name="图片 2" descr="Y{[]%ODI%25PEYBTBS`L_@I"/>
        <xdr:cNvPicPr>
          <a:picLocks noChangeAspect="1"/>
        </xdr:cNvPicPr>
      </xdr:nvPicPr>
      <xdr:blipFill>
        <a:blip r:embed="rId2"/>
        <a:srcRect r="28373" b="920"/>
        <a:stretch>
          <a:fillRect/>
        </a:stretch>
      </xdr:blipFill>
      <xdr:spPr>
        <a:xfrm>
          <a:off x="8138795" y="8559165"/>
          <a:ext cx="2790825" cy="205105"/>
        </a:xfrm>
        <a:prstGeom prst="rect">
          <a:avLst/>
        </a:prstGeom>
      </xdr:spPr>
    </xdr:pic>
    <xdr:clientData/>
  </xdr:twoCellAnchor>
  <xdr:twoCellAnchor editAs="oneCell">
    <xdr:from>
      <xdr:col>6</xdr:col>
      <xdr:colOff>1486535</xdr:colOff>
      <xdr:row>31</xdr:row>
      <xdr:rowOff>247650</xdr:rowOff>
    </xdr:from>
    <xdr:to>
      <xdr:col>11</xdr:col>
      <xdr:colOff>287655</xdr:colOff>
      <xdr:row>33</xdr:row>
      <xdr:rowOff>0</xdr:rowOff>
    </xdr:to>
    <xdr:pic>
      <xdr:nvPicPr>
        <xdr:cNvPr id="4" name="图片 3" descr="BMULRL72}X0S4TA~_Y5[DY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2395" y="9065260"/>
          <a:ext cx="3611880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34</xdr:row>
      <xdr:rowOff>19050</xdr:rowOff>
    </xdr:from>
    <xdr:to>
      <xdr:col>12</xdr:col>
      <xdr:colOff>716280</xdr:colOff>
      <xdr:row>35</xdr:row>
      <xdr:rowOff>257175</xdr:rowOff>
    </xdr:to>
    <xdr:pic>
      <xdr:nvPicPr>
        <xdr:cNvPr id="5" name="图片 4" descr="@TSB9OKL22QVA}UJ0D]TM]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14005" y="9636760"/>
          <a:ext cx="458279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48</xdr:row>
      <xdr:rowOff>104775</xdr:rowOff>
    </xdr:from>
    <xdr:to>
      <xdr:col>7</xdr:col>
      <xdr:colOff>67310</xdr:colOff>
      <xdr:row>82</xdr:row>
      <xdr:rowOff>28575</xdr:rowOff>
    </xdr:to>
    <xdr:pic>
      <xdr:nvPicPr>
        <xdr:cNvPr id="7" name="图片 6" descr="MJ[$~$$3VVLG@D0V_RBH(TM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15564485"/>
          <a:ext cx="7866380" cy="4810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170815</xdr:colOff>
      <xdr:row>24</xdr:row>
      <xdr:rowOff>118745</xdr:rowOff>
    </xdr:from>
    <xdr:to>
      <xdr:col>29</xdr:col>
      <xdr:colOff>487045</xdr:colOff>
      <xdr:row>38</xdr:row>
      <xdr:rowOff>69215</xdr:rowOff>
    </xdr:to>
    <xdr:pic>
      <xdr:nvPicPr>
        <xdr:cNvPr id="2" name="图片 1" descr="{)V5IFE6(BV3$5JN@D`JS`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11715" y="7138035"/>
          <a:ext cx="6488430" cy="3856990"/>
        </a:xfrm>
        <a:prstGeom prst="rect">
          <a:avLst/>
        </a:prstGeom>
      </xdr:spPr>
    </xdr:pic>
    <xdr:clientData/>
  </xdr:twoCellAnchor>
  <xdr:twoCellAnchor editAs="oneCell">
    <xdr:from>
      <xdr:col>7</xdr:col>
      <xdr:colOff>339090</xdr:colOff>
      <xdr:row>30</xdr:row>
      <xdr:rowOff>8255</xdr:rowOff>
    </xdr:from>
    <xdr:to>
      <xdr:col>10</xdr:col>
      <xdr:colOff>596900</xdr:colOff>
      <xdr:row>30</xdr:row>
      <xdr:rowOff>213360</xdr:rowOff>
    </xdr:to>
    <xdr:pic>
      <xdr:nvPicPr>
        <xdr:cNvPr id="3" name="图片 2" descr="Y{[]%ODI%25PEYBTBS`L_@I"/>
        <xdr:cNvPicPr>
          <a:picLocks noChangeAspect="1"/>
        </xdr:cNvPicPr>
      </xdr:nvPicPr>
      <xdr:blipFill>
        <a:blip r:embed="rId2"/>
        <a:srcRect r="28373" b="920"/>
        <a:stretch>
          <a:fillRect/>
        </a:stretch>
      </xdr:blipFill>
      <xdr:spPr>
        <a:xfrm>
          <a:off x="8138795" y="8559165"/>
          <a:ext cx="2790825" cy="205105"/>
        </a:xfrm>
        <a:prstGeom prst="rect">
          <a:avLst/>
        </a:prstGeom>
      </xdr:spPr>
    </xdr:pic>
    <xdr:clientData/>
  </xdr:twoCellAnchor>
  <xdr:twoCellAnchor editAs="oneCell">
    <xdr:from>
      <xdr:col>6</xdr:col>
      <xdr:colOff>1486535</xdr:colOff>
      <xdr:row>31</xdr:row>
      <xdr:rowOff>247650</xdr:rowOff>
    </xdr:from>
    <xdr:to>
      <xdr:col>11</xdr:col>
      <xdr:colOff>287655</xdr:colOff>
      <xdr:row>33</xdr:row>
      <xdr:rowOff>0</xdr:rowOff>
    </xdr:to>
    <xdr:pic>
      <xdr:nvPicPr>
        <xdr:cNvPr id="4" name="图片 3" descr="BMULRL72}X0S4TA~_Y5[DY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2395" y="9065260"/>
          <a:ext cx="3611880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34</xdr:row>
      <xdr:rowOff>19050</xdr:rowOff>
    </xdr:from>
    <xdr:to>
      <xdr:col>12</xdr:col>
      <xdr:colOff>716280</xdr:colOff>
      <xdr:row>35</xdr:row>
      <xdr:rowOff>257175</xdr:rowOff>
    </xdr:to>
    <xdr:pic>
      <xdr:nvPicPr>
        <xdr:cNvPr id="5" name="图片 4" descr="@TSB9OKL22QVA}UJ0D]TM]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14005" y="9636760"/>
          <a:ext cx="458279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51</xdr:row>
      <xdr:rowOff>28575</xdr:rowOff>
    </xdr:from>
    <xdr:to>
      <xdr:col>7</xdr:col>
      <xdr:colOff>86360</xdr:colOff>
      <xdr:row>84</xdr:row>
      <xdr:rowOff>104775</xdr:rowOff>
    </xdr:to>
    <xdr:pic>
      <xdr:nvPicPr>
        <xdr:cNvPr id="7" name="图片 6" descr="48}8@L36YD2(_J9WTS~1%B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17050385"/>
          <a:ext cx="7885430" cy="4819650"/>
        </a:xfrm>
        <a:prstGeom prst="rect">
          <a:avLst/>
        </a:prstGeom>
      </xdr:spPr>
    </xdr:pic>
    <xdr:clientData/>
  </xdr:twoCellAnchor>
  <xdr:twoCellAnchor editAs="oneCell">
    <xdr:from>
      <xdr:col>7</xdr:col>
      <xdr:colOff>191135</xdr:colOff>
      <xdr:row>55</xdr:row>
      <xdr:rowOff>38100</xdr:rowOff>
    </xdr:from>
    <xdr:to>
      <xdr:col>15</xdr:col>
      <xdr:colOff>86360</xdr:colOff>
      <xdr:row>88</xdr:row>
      <xdr:rowOff>114300</xdr:rowOff>
    </xdr:to>
    <xdr:pic>
      <xdr:nvPicPr>
        <xdr:cNvPr id="8" name="图片 7" descr="V2BJEW5KYCEDC7{``0%2L7T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90840" y="17631410"/>
          <a:ext cx="7809230" cy="4819650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52</xdr:row>
      <xdr:rowOff>76200</xdr:rowOff>
    </xdr:from>
    <xdr:to>
      <xdr:col>18</xdr:col>
      <xdr:colOff>490855</xdr:colOff>
      <xdr:row>122</xdr:row>
      <xdr:rowOff>104775</xdr:rowOff>
    </xdr:to>
    <xdr:pic>
      <xdr:nvPicPr>
        <xdr:cNvPr id="6" name="图片 5" descr="367f2bd494ff8ab4b850fcf27fcb02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856585" y="17240885"/>
          <a:ext cx="4645660" cy="10058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170815</xdr:colOff>
      <xdr:row>24</xdr:row>
      <xdr:rowOff>118745</xdr:rowOff>
    </xdr:from>
    <xdr:to>
      <xdr:col>29</xdr:col>
      <xdr:colOff>487045</xdr:colOff>
      <xdr:row>38</xdr:row>
      <xdr:rowOff>69215</xdr:rowOff>
    </xdr:to>
    <xdr:pic>
      <xdr:nvPicPr>
        <xdr:cNvPr id="2" name="图片 1" descr="{)V5IFE6(BV3$5JN@D`JS`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11715" y="7138035"/>
          <a:ext cx="6488430" cy="3856990"/>
        </a:xfrm>
        <a:prstGeom prst="rect">
          <a:avLst/>
        </a:prstGeom>
      </xdr:spPr>
    </xdr:pic>
    <xdr:clientData/>
  </xdr:twoCellAnchor>
  <xdr:twoCellAnchor editAs="oneCell">
    <xdr:from>
      <xdr:col>7</xdr:col>
      <xdr:colOff>339090</xdr:colOff>
      <xdr:row>30</xdr:row>
      <xdr:rowOff>8255</xdr:rowOff>
    </xdr:from>
    <xdr:to>
      <xdr:col>10</xdr:col>
      <xdr:colOff>596900</xdr:colOff>
      <xdr:row>30</xdr:row>
      <xdr:rowOff>213360</xdr:rowOff>
    </xdr:to>
    <xdr:pic>
      <xdr:nvPicPr>
        <xdr:cNvPr id="3" name="图片 2" descr="Y{[]%ODI%25PEYBTBS`L_@I"/>
        <xdr:cNvPicPr>
          <a:picLocks noChangeAspect="1"/>
        </xdr:cNvPicPr>
      </xdr:nvPicPr>
      <xdr:blipFill>
        <a:blip r:embed="rId2"/>
        <a:srcRect r="28373" b="920"/>
        <a:stretch>
          <a:fillRect/>
        </a:stretch>
      </xdr:blipFill>
      <xdr:spPr>
        <a:xfrm>
          <a:off x="8138795" y="8559165"/>
          <a:ext cx="2790825" cy="205105"/>
        </a:xfrm>
        <a:prstGeom prst="rect">
          <a:avLst/>
        </a:prstGeom>
      </xdr:spPr>
    </xdr:pic>
    <xdr:clientData/>
  </xdr:twoCellAnchor>
  <xdr:twoCellAnchor editAs="oneCell">
    <xdr:from>
      <xdr:col>6</xdr:col>
      <xdr:colOff>1486535</xdr:colOff>
      <xdr:row>31</xdr:row>
      <xdr:rowOff>247650</xdr:rowOff>
    </xdr:from>
    <xdr:to>
      <xdr:col>11</xdr:col>
      <xdr:colOff>287655</xdr:colOff>
      <xdr:row>33</xdr:row>
      <xdr:rowOff>0</xdr:rowOff>
    </xdr:to>
    <xdr:pic>
      <xdr:nvPicPr>
        <xdr:cNvPr id="4" name="图片 3" descr="BMULRL72}X0S4TA~_Y5[DY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2395" y="9065260"/>
          <a:ext cx="3611880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34</xdr:row>
      <xdr:rowOff>19050</xdr:rowOff>
    </xdr:from>
    <xdr:to>
      <xdr:col>12</xdr:col>
      <xdr:colOff>716280</xdr:colOff>
      <xdr:row>35</xdr:row>
      <xdr:rowOff>257175</xdr:rowOff>
    </xdr:to>
    <xdr:pic>
      <xdr:nvPicPr>
        <xdr:cNvPr id="5" name="图片 4" descr="@TSB9OKL22QVA}UJ0D]TM]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14005" y="9636760"/>
          <a:ext cx="4582795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51</xdr:row>
      <xdr:rowOff>28575</xdr:rowOff>
    </xdr:from>
    <xdr:to>
      <xdr:col>7</xdr:col>
      <xdr:colOff>86360</xdr:colOff>
      <xdr:row>84</xdr:row>
      <xdr:rowOff>104775</xdr:rowOff>
    </xdr:to>
    <xdr:pic>
      <xdr:nvPicPr>
        <xdr:cNvPr id="6" name="图片 5" descr="48}8@L36YD2(_J9WTS~1%B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17050385"/>
          <a:ext cx="7885430" cy="4819650"/>
        </a:xfrm>
        <a:prstGeom prst="rect">
          <a:avLst/>
        </a:prstGeom>
      </xdr:spPr>
    </xdr:pic>
    <xdr:clientData/>
  </xdr:twoCellAnchor>
  <xdr:twoCellAnchor editAs="oneCell">
    <xdr:from>
      <xdr:col>7</xdr:col>
      <xdr:colOff>191135</xdr:colOff>
      <xdr:row>55</xdr:row>
      <xdr:rowOff>38100</xdr:rowOff>
    </xdr:from>
    <xdr:to>
      <xdr:col>15</xdr:col>
      <xdr:colOff>86360</xdr:colOff>
      <xdr:row>88</xdr:row>
      <xdr:rowOff>114300</xdr:rowOff>
    </xdr:to>
    <xdr:pic>
      <xdr:nvPicPr>
        <xdr:cNvPr id="7" name="图片 6" descr="V2BJEW5KYCEDC7{``0%2L7T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90840" y="17631410"/>
          <a:ext cx="7809230" cy="4819650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52</xdr:row>
      <xdr:rowOff>76200</xdr:rowOff>
    </xdr:from>
    <xdr:to>
      <xdr:col>18</xdr:col>
      <xdr:colOff>490855</xdr:colOff>
      <xdr:row>122</xdr:row>
      <xdr:rowOff>104775</xdr:rowOff>
    </xdr:to>
    <xdr:pic>
      <xdr:nvPicPr>
        <xdr:cNvPr id="8" name="图片 7" descr="367f2bd494ff8ab4b850fcf27fcb02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856585" y="17240885"/>
          <a:ext cx="464566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V39"/>
  <sheetViews>
    <sheetView topLeftCell="A16" workbookViewId="0">
      <selection activeCell="A16" sqref="$A1:$XFD1048576"/>
    </sheetView>
  </sheetViews>
  <sheetFormatPr defaultColWidth="9" defaultRowHeight="11.25"/>
  <cols>
    <col min="1" max="1" width="3.25" style="2" customWidth="1"/>
    <col min="2" max="2" width="7.88333333333333" style="6" customWidth="1"/>
    <col min="3" max="3" width="10.75" style="2" customWidth="1"/>
    <col min="4" max="4" width="9.55" style="2" customWidth="1"/>
    <col min="5" max="5" width="22.8666666666667" style="7" customWidth="1"/>
    <col min="6" max="6" width="26.6583333333333" style="7" customWidth="1"/>
    <col min="7" max="7" width="20.3916666666667" style="7" customWidth="1"/>
    <col min="8" max="9" width="9.5" style="7" customWidth="1"/>
    <col min="10" max="10" width="14.2416666666667" style="7" customWidth="1"/>
    <col min="11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27.058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66">
        <v>10670</v>
      </c>
      <c r="Q2" s="71" t="s">
        <v>6</v>
      </c>
      <c r="R2" s="71"/>
      <c r="S2" s="93" t="s">
        <v>7</v>
      </c>
      <c r="T2" s="93"/>
    </row>
    <row r="3" s="1" customFormat="1" ht="27.9" customHeight="1" spans="1:20">
      <c r="A3" s="9" t="s">
        <v>8</v>
      </c>
      <c r="B3" s="9"/>
      <c r="C3" s="12">
        <v>3492000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9" t="s">
        <v>13</v>
      </c>
      <c r="O3" s="9"/>
      <c r="P3" s="67" t="s">
        <v>14</v>
      </c>
      <c r="Q3" s="94" t="s">
        <v>15</v>
      </c>
      <c r="R3" s="95"/>
      <c r="S3" s="96" t="s">
        <v>16</v>
      </c>
      <c r="T3" s="97"/>
    </row>
    <row r="4" s="1" customFormat="1" ht="27.9" customHeight="1" spans="1:20">
      <c r="A4" s="9" t="s">
        <v>17</v>
      </c>
      <c r="B4" s="9"/>
      <c r="C4" s="122"/>
      <c r="D4" s="122"/>
      <c r="E4" s="122"/>
      <c r="F4" s="12" t="s">
        <v>18</v>
      </c>
      <c r="G4" s="14"/>
      <c r="H4" s="9" t="s">
        <v>19</v>
      </c>
      <c r="I4" s="9"/>
      <c r="J4" s="67" t="s">
        <v>20</v>
      </c>
      <c r="K4" s="67"/>
      <c r="L4" s="67"/>
      <c r="M4" s="67"/>
      <c r="N4" s="9" t="s">
        <v>21</v>
      </c>
      <c r="O4" s="9"/>
      <c r="P4" s="68" t="s">
        <v>22</v>
      </c>
      <c r="Q4" s="12" t="s">
        <v>23</v>
      </c>
      <c r="R4" s="68" t="s">
        <v>24</v>
      </c>
      <c r="S4" s="98" t="s">
        <v>25</v>
      </c>
      <c r="T4" s="99" t="s">
        <v>24</v>
      </c>
    </row>
    <row r="5" s="1" customFormat="1" ht="27.9" customHeight="1" spans="1:22">
      <c r="A5" s="9" t="s">
        <v>26</v>
      </c>
      <c r="B5" s="15" t="s">
        <v>27</v>
      </c>
      <c r="C5" s="16"/>
      <c r="D5" s="16"/>
      <c r="E5" s="16"/>
      <c r="F5" s="17"/>
      <c r="G5" s="18" t="s">
        <v>28</v>
      </c>
      <c r="H5" s="15" t="s">
        <v>27</v>
      </c>
      <c r="I5" s="16"/>
      <c r="J5" s="17"/>
      <c r="K5" s="18" t="s">
        <v>29</v>
      </c>
      <c r="L5" s="15" t="s">
        <v>30</v>
      </c>
      <c r="M5" s="17"/>
      <c r="N5" s="15" t="s">
        <v>31</v>
      </c>
      <c r="O5" s="17"/>
      <c r="P5" s="69" t="s">
        <v>32</v>
      </c>
      <c r="Q5" s="100"/>
      <c r="R5" s="100"/>
      <c r="S5" s="98" t="s">
        <v>33</v>
      </c>
      <c r="T5" s="101" t="s">
        <v>34</v>
      </c>
      <c r="V5"/>
    </row>
    <row r="6" s="1" customFormat="1" ht="27.9" customHeight="1" spans="1:20">
      <c r="A6" s="9"/>
      <c r="B6" s="19" t="s">
        <v>35</v>
      </c>
      <c r="C6" s="20"/>
      <c r="D6" s="20"/>
      <c r="E6" s="20"/>
      <c r="F6" s="21"/>
      <c r="G6" s="9"/>
      <c r="H6" s="19" t="s">
        <v>36</v>
      </c>
      <c r="I6" s="20"/>
      <c r="J6" s="21"/>
      <c r="K6" s="9" t="s">
        <v>37</v>
      </c>
      <c r="L6" s="19" t="s">
        <v>38</v>
      </c>
      <c r="M6" s="21"/>
      <c r="N6" s="19" t="s">
        <v>39</v>
      </c>
      <c r="O6" s="21"/>
      <c r="P6" s="70" t="s">
        <v>40</v>
      </c>
      <c r="Q6" s="102"/>
      <c r="R6" s="102"/>
      <c r="S6" s="98"/>
      <c r="T6" s="101"/>
    </row>
    <row r="7" s="1" customFormat="1" ht="27.9" customHeight="1" spans="1:20">
      <c r="A7" s="9"/>
      <c r="B7" s="22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2" t="s">
        <v>46</v>
      </c>
      <c r="H7" s="9" t="s">
        <v>47</v>
      </c>
      <c r="I7" s="12" t="s">
        <v>48</v>
      </c>
      <c r="J7" s="12" t="s">
        <v>49</v>
      </c>
      <c r="K7" s="71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98"/>
      <c r="T7" s="101"/>
    </row>
    <row r="8" s="2" customFormat="1" ht="23" customHeight="1" spans="1:20">
      <c r="A8" s="23">
        <v>1</v>
      </c>
      <c r="B8" s="24" t="s">
        <v>53</v>
      </c>
      <c r="C8" s="25">
        <v>1200000</v>
      </c>
      <c r="D8" s="26"/>
      <c r="E8" s="27" t="s">
        <v>54</v>
      </c>
      <c r="F8" s="28">
        <v>17520274516</v>
      </c>
      <c r="G8" s="29"/>
      <c r="H8" s="29"/>
      <c r="I8" s="32">
        <v>80000</v>
      </c>
      <c r="J8" s="32"/>
      <c r="K8" s="32">
        <v>34384</v>
      </c>
      <c r="L8" s="29">
        <v>500</v>
      </c>
      <c r="M8" s="32" t="s">
        <v>55</v>
      </c>
      <c r="N8" s="72">
        <v>75000</v>
      </c>
      <c r="O8" s="72"/>
      <c r="P8" s="72" t="s">
        <v>56</v>
      </c>
      <c r="Q8" s="103"/>
      <c r="R8" s="26"/>
      <c r="S8" s="32">
        <f>C8-I8-K8-L8-N8</f>
        <v>1010116</v>
      </c>
      <c r="T8" s="26"/>
    </row>
    <row r="9" s="2" customFormat="1" ht="28" customHeight="1" spans="1:20">
      <c r="A9" s="30"/>
      <c r="B9" s="31">
        <v>43712</v>
      </c>
      <c r="C9" s="25"/>
      <c r="D9" s="32"/>
      <c r="E9" s="32"/>
      <c r="F9" s="33"/>
      <c r="G9" s="29"/>
      <c r="H9" s="29"/>
      <c r="I9" s="32"/>
      <c r="J9" s="32"/>
      <c r="K9" s="32"/>
      <c r="L9" s="29"/>
      <c r="M9" s="29"/>
      <c r="N9" s="72">
        <v>-75000</v>
      </c>
      <c r="O9" s="72" t="s">
        <v>57</v>
      </c>
      <c r="P9" s="72"/>
      <c r="Q9" s="103"/>
      <c r="R9" s="26"/>
      <c r="S9" s="32"/>
      <c r="T9" s="26"/>
    </row>
    <row r="10" s="2" customFormat="1" ht="28" customHeight="1" spans="1:20">
      <c r="A10" s="30"/>
      <c r="B10" s="31">
        <v>43712</v>
      </c>
      <c r="C10" s="25"/>
      <c r="D10" s="26"/>
      <c r="E10" s="34" t="s">
        <v>58</v>
      </c>
      <c r="F10" s="33">
        <v>6.23668229000426e+18</v>
      </c>
      <c r="G10" s="29"/>
      <c r="H10" s="29"/>
      <c r="I10" s="29"/>
      <c r="J10" s="29"/>
      <c r="K10" s="29"/>
      <c r="L10" s="29"/>
      <c r="M10" s="29"/>
      <c r="N10" s="72"/>
      <c r="O10" s="72"/>
      <c r="P10" s="73" t="s">
        <v>59</v>
      </c>
      <c r="Q10" s="103"/>
      <c r="R10" s="26"/>
      <c r="S10" s="32">
        <v>75000</v>
      </c>
      <c r="T10" s="26"/>
    </row>
    <row r="11" s="2" customFormat="1" ht="20.1" customHeight="1" spans="1:20">
      <c r="A11" s="35"/>
      <c r="B11" s="24"/>
      <c r="C11" s="36"/>
      <c r="D11" s="36"/>
      <c r="E11" s="34"/>
      <c r="F11" s="33"/>
      <c r="G11" s="29"/>
      <c r="H11" s="29"/>
      <c r="I11" s="29"/>
      <c r="J11" s="29"/>
      <c r="K11" s="29"/>
      <c r="L11" s="29"/>
      <c r="M11" s="29"/>
      <c r="N11" s="72"/>
      <c r="O11" s="72"/>
      <c r="P11" s="73"/>
      <c r="Q11" s="103"/>
      <c r="R11" s="26"/>
      <c r="S11" s="32"/>
      <c r="T11" s="26"/>
    </row>
    <row r="12" ht="20.1" customHeight="1" spans="1:20">
      <c r="A12" s="23">
        <v>2</v>
      </c>
      <c r="B12" s="31">
        <v>43720</v>
      </c>
      <c r="C12" s="25">
        <v>500000</v>
      </c>
      <c r="D12" s="36"/>
      <c r="E12" s="27" t="s">
        <v>54</v>
      </c>
      <c r="F12" s="28">
        <v>17520274516</v>
      </c>
      <c r="G12" s="29"/>
      <c r="H12" s="29"/>
      <c r="I12" s="29">
        <v>10000</v>
      </c>
      <c r="J12" s="29"/>
      <c r="K12" s="29">
        <v>6329</v>
      </c>
      <c r="L12" s="29"/>
      <c r="M12" s="29"/>
      <c r="N12" s="72"/>
      <c r="O12" s="72"/>
      <c r="P12" s="72"/>
      <c r="Q12" s="103"/>
      <c r="R12" s="26"/>
      <c r="S12" s="32"/>
      <c r="T12" s="26"/>
    </row>
    <row r="13" ht="20.1" customHeight="1" spans="1:20">
      <c r="A13" s="30"/>
      <c r="B13" s="31"/>
      <c r="C13" s="36"/>
      <c r="D13" s="36"/>
      <c r="E13" s="29" t="s">
        <v>60</v>
      </c>
      <c r="F13" s="33" t="s">
        <v>61</v>
      </c>
      <c r="G13" s="29"/>
      <c r="H13" s="29"/>
      <c r="I13" s="29"/>
      <c r="J13" s="29"/>
      <c r="K13" s="29"/>
      <c r="L13" s="29"/>
      <c r="M13" s="29"/>
      <c r="N13" s="72"/>
      <c r="O13" s="72"/>
      <c r="P13" s="72" t="s">
        <v>62</v>
      </c>
      <c r="Q13" s="103"/>
      <c r="R13" s="26"/>
      <c r="S13" s="32">
        <v>52250</v>
      </c>
      <c r="T13" s="26"/>
    </row>
    <row r="14" ht="20.1" customHeight="1" spans="1:20">
      <c r="A14" s="30"/>
      <c r="B14" s="31"/>
      <c r="C14" s="36"/>
      <c r="D14" s="36"/>
      <c r="E14" s="29" t="s">
        <v>63</v>
      </c>
      <c r="F14" s="33" t="s">
        <v>64</v>
      </c>
      <c r="G14" s="29"/>
      <c r="H14" s="29"/>
      <c r="I14" s="29"/>
      <c r="J14" s="29"/>
      <c r="K14" s="29"/>
      <c r="L14" s="29"/>
      <c r="M14" s="29"/>
      <c r="N14" s="72"/>
      <c r="O14" s="72"/>
      <c r="P14" s="72" t="s">
        <v>65</v>
      </c>
      <c r="Q14" s="103"/>
      <c r="R14" s="26"/>
      <c r="S14" s="32">
        <v>100000</v>
      </c>
      <c r="T14" s="26"/>
    </row>
    <row r="15" ht="20.1" customHeight="1" spans="1:20">
      <c r="A15" s="35"/>
      <c r="B15" s="31"/>
      <c r="C15" s="36"/>
      <c r="D15" s="36"/>
      <c r="E15" s="29" t="s">
        <v>66</v>
      </c>
      <c r="F15" s="33">
        <v>9.16011610274205e+21</v>
      </c>
      <c r="G15" s="29"/>
      <c r="H15" s="29"/>
      <c r="I15" s="29"/>
      <c r="J15" s="29"/>
      <c r="K15" s="29"/>
      <c r="L15" s="29"/>
      <c r="M15" s="29"/>
      <c r="N15" s="72"/>
      <c r="O15" s="72"/>
      <c r="P15" s="72" t="s">
        <v>67</v>
      </c>
      <c r="Q15" s="103"/>
      <c r="R15" s="26"/>
      <c r="S15" s="32">
        <v>327750</v>
      </c>
      <c r="T15" s="26"/>
    </row>
    <row r="16" ht="20.1" customHeight="1" spans="1:20">
      <c r="A16" s="23">
        <v>3</v>
      </c>
      <c r="B16" s="31">
        <v>43754</v>
      </c>
      <c r="C16" s="25">
        <v>200000</v>
      </c>
      <c r="D16" s="36"/>
      <c r="E16" s="29"/>
      <c r="F16" s="33"/>
      <c r="G16" s="29"/>
      <c r="H16" s="29"/>
      <c r="I16" s="29">
        <v>10000</v>
      </c>
      <c r="J16" s="29"/>
      <c r="K16" s="32" t="s">
        <v>68</v>
      </c>
      <c r="L16" s="29"/>
      <c r="M16" s="29"/>
      <c r="N16" s="72"/>
      <c r="O16" s="72"/>
      <c r="P16" s="72"/>
      <c r="Q16" s="103"/>
      <c r="R16" s="26"/>
      <c r="S16" s="32"/>
      <c r="T16" s="26"/>
    </row>
    <row r="17" ht="20.1" customHeight="1" spans="1:20">
      <c r="A17" s="30"/>
      <c r="B17" s="31">
        <v>43755</v>
      </c>
      <c r="C17" s="36"/>
      <c r="D17" s="36"/>
      <c r="E17" s="29" t="s">
        <v>69</v>
      </c>
      <c r="F17" s="33" t="s">
        <v>70</v>
      </c>
      <c r="G17" s="29"/>
      <c r="H17" s="29"/>
      <c r="I17" s="29"/>
      <c r="J17" s="29"/>
      <c r="K17" s="29"/>
      <c r="L17" s="29"/>
      <c r="M17" s="29"/>
      <c r="N17" s="72"/>
      <c r="O17" s="72"/>
      <c r="P17" s="72" t="s">
        <v>71</v>
      </c>
      <c r="Q17" s="103"/>
      <c r="R17" s="26"/>
      <c r="S17" s="32">
        <v>100000</v>
      </c>
      <c r="T17" s="26"/>
    </row>
    <row r="18" ht="20.1" customHeight="1" spans="1:20">
      <c r="A18" s="35"/>
      <c r="B18" s="31">
        <v>43755</v>
      </c>
      <c r="C18" s="36"/>
      <c r="D18" s="36"/>
      <c r="E18" s="32" t="s">
        <v>72</v>
      </c>
      <c r="F18" s="33" t="s">
        <v>73</v>
      </c>
      <c r="G18" s="29"/>
      <c r="H18" s="29"/>
      <c r="I18" s="29"/>
      <c r="J18" s="29"/>
      <c r="K18" s="29"/>
      <c r="L18" s="29"/>
      <c r="M18" s="29"/>
      <c r="N18" s="72"/>
      <c r="O18" s="72"/>
      <c r="P18" s="72" t="s">
        <v>59</v>
      </c>
      <c r="Q18" s="103"/>
      <c r="R18" s="26"/>
      <c r="S18" s="32">
        <v>93671</v>
      </c>
      <c r="T18" s="26"/>
    </row>
    <row r="19" s="2" customFormat="1" ht="20.1" customHeight="1" spans="1:20">
      <c r="A19" s="23">
        <v>4</v>
      </c>
      <c r="B19" s="31">
        <v>43776</v>
      </c>
      <c r="C19" s="25">
        <v>200000</v>
      </c>
      <c r="D19" s="36"/>
      <c r="E19" s="32" t="s">
        <v>54</v>
      </c>
      <c r="F19" s="33">
        <v>17520274516</v>
      </c>
      <c r="G19" s="32"/>
      <c r="H19" s="32"/>
      <c r="I19" s="32"/>
      <c r="J19" s="32" t="s">
        <v>74</v>
      </c>
      <c r="K19" s="32" t="s">
        <v>68</v>
      </c>
      <c r="L19" s="32"/>
      <c r="M19" s="32"/>
      <c r="N19" s="72"/>
      <c r="O19" s="72"/>
      <c r="P19" s="72"/>
      <c r="Q19" s="103"/>
      <c r="R19" s="32"/>
      <c r="S19" s="32"/>
      <c r="T19" s="32"/>
    </row>
    <row r="20" s="2" customFormat="1" ht="20.1" customHeight="1" spans="1:20">
      <c r="A20" s="30"/>
      <c r="B20" s="31">
        <v>43794</v>
      </c>
      <c r="C20" s="25"/>
      <c r="D20" s="36"/>
      <c r="E20" s="32" t="s">
        <v>75</v>
      </c>
      <c r="F20" s="33" t="s">
        <v>76</v>
      </c>
      <c r="G20" s="32"/>
      <c r="H20" s="32"/>
      <c r="I20" s="32"/>
      <c r="J20" s="32"/>
      <c r="K20" s="32"/>
      <c r="L20" s="32"/>
      <c r="M20" s="32"/>
      <c r="N20" s="72"/>
      <c r="O20" s="72"/>
      <c r="P20" s="72" t="s">
        <v>77</v>
      </c>
      <c r="Q20" s="103"/>
      <c r="R20" s="32"/>
      <c r="S20" s="32">
        <v>100000</v>
      </c>
      <c r="T20" s="32"/>
    </row>
    <row r="21" s="2" customFormat="1" ht="20.1" customHeight="1" spans="1:20">
      <c r="A21" s="30"/>
      <c r="B21" s="31">
        <v>43794</v>
      </c>
      <c r="C21" s="25"/>
      <c r="D21" s="36"/>
      <c r="E21" s="32" t="s">
        <v>60</v>
      </c>
      <c r="F21" s="33" t="s">
        <v>61</v>
      </c>
      <c r="G21" s="32"/>
      <c r="H21" s="32"/>
      <c r="I21" s="32"/>
      <c r="J21" s="32"/>
      <c r="K21" s="32"/>
      <c r="L21" s="32"/>
      <c r="M21" s="32"/>
      <c r="N21" s="72"/>
      <c r="O21" s="72"/>
      <c r="P21" s="72" t="s">
        <v>62</v>
      </c>
      <c r="Q21" s="103"/>
      <c r="R21" s="32"/>
      <c r="S21" s="32">
        <v>84030</v>
      </c>
      <c r="T21" s="32"/>
    </row>
    <row r="22" s="3" customFormat="1" ht="20.1" customHeight="1" spans="1:20">
      <c r="A22" s="5">
        <v>5</v>
      </c>
      <c r="B22" s="31">
        <v>43795</v>
      </c>
      <c r="C22" s="25">
        <v>50000</v>
      </c>
      <c r="D22" s="36"/>
      <c r="E22" s="32" t="s">
        <v>54</v>
      </c>
      <c r="F22" s="33">
        <v>17520274516</v>
      </c>
      <c r="G22" s="32"/>
      <c r="H22" s="32"/>
      <c r="I22" s="32"/>
      <c r="J22" s="32" t="s">
        <v>74</v>
      </c>
      <c r="K22" s="32" t="s">
        <v>68</v>
      </c>
      <c r="L22" s="32"/>
      <c r="M22" s="32"/>
      <c r="N22" s="72"/>
      <c r="O22" s="72"/>
      <c r="P22" s="72"/>
      <c r="Q22" s="103"/>
      <c r="R22" s="32"/>
      <c r="S22" s="32"/>
      <c r="T22" s="32"/>
    </row>
    <row r="23" s="3" customFormat="1" ht="20.1" customHeight="1" spans="1:20">
      <c r="A23" s="5"/>
      <c r="B23" s="31">
        <v>43797</v>
      </c>
      <c r="C23" s="36"/>
      <c r="D23" s="36"/>
      <c r="E23" s="32" t="s">
        <v>72</v>
      </c>
      <c r="F23" s="33" t="s">
        <v>73</v>
      </c>
      <c r="G23" s="29"/>
      <c r="H23" s="29"/>
      <c r="I23" s="29"/>
      <c r="J23" s="29"/>
      <c r="K23" s="29"/>
      <c r="L23" s="29"/>
      <c r="M23" s="29"/>
      <c r="N23" s="72"/>
      <c r="O23" s="72"/>
      <c r="P23" s="72" t="s">
        <v>59</v>
      </c>
      <c r="Q23" s="103"/>
      <c r="R23" s="26"/>
      <c r="S23" s="32">
        <v>50000</v>
      </c>
      <c r="T23" s="32"/>
    </row>
    <row r="24" s="3" customFormat="1" ht="20.1" customHeight="1" spans="1:20">
      <c r="A24" s="5">
        <v>6</v>
      </c>
      <c r="B24" s="31"/>
      <c r="C24" s="36"/>
      <c r="D24" s="36"/>
      <c r="E24" s="32" t="s">
        <v>78</v>
      </c>
      <c r="F24" s="33" t="s">
        <v>79</v>
      </c>
      <c r="G24" s="29"/>
      <c r="H24" s="29"/>
      <c r="I24" s="29"/>
      <c r="J24" s="29"/>
      <c r="K24" s="29"/>
      <c r="L24" s="32">
        <v>50</v>
      </c>
      <c r="M24" s="32" t="s">
        <v>80</v>
      </c>
      <c r="N24" s="72"/>
      <c r="O24" s="72"/>
      <c r="P24" s="72" t="s">
        <v>81</v>
      </c>
      <c r="Q24" s="103"/>
      <c r="R24" s="26"/>
      <c r="S24" s="32">
        <v>15970</v>
      </c>
      <c r="T24" s="32"/>
    </row>
    <row r="25" s="3" customFormat="1" ht="20.1" customHeight="1" spans="1:20">
      <c r="A25" s="37">
        <v>7</v>
      </c>
      <c r="B25" s="31">
        <v>43812</v>
      </c>
      <c r="C25" s="25">
        <v>95668.7</v>
      </c>
      <c r="D25" s="36"/>
      <c r="E25" s="32" t="s">
        <v>54</v>
      </c>
      <c r="F25" s="33">
        <v>17520274516</v>
      </c>
      <c r="G25" s="29"/>
      <c r="H25" s="29"/>
      <c r="I25" s="29"/>
      <c r="J25" s="32" t="s">
        <v>74</v>
      </c>
      <c r="K25" s="32" t="s">
        <v>68</v>
      </c>
      <c r="L25" s="29"/>
      <c r="M25" s="29"/>
      <c r="N25" s="72"/>
      <c r="O25" s="72"/>
      <c r="P25" s="72"/>
      <c r="Q25" s="103"/>
      <c r="R25" s="26"/>
      <c r="S25" s="32"/>
      <c r="T25" s="32"/>
    </row>
    <row r="26" s="3" customFormat="1" ht="20.1" customHeight="1" spans="1:20">
      <c r="A26" s="38"/>
      <c r="B26" s="31">
        <v>43815</v>
      </c>
      <c r="C26" s="25"/>
      <c r="D26" s="36"/>
      <c r="E26" s="32" t="s">
        <v>78</v>
      </c>
      <c r="F26" s="33" t="s">
        <v>79</v>
      </c>
      <c r="G26" s="29"/>
      <c r="H26" s="29"/>
      <c r="I26" s="29"/>
      <c r="J26" s="29"/>
      <c r="K26" s="29"/>
      <c r="L26" s="32">
        <v>50</v>
      </c>
      <c r="M26" s="32" t="s">
        <v>80</v>
      </c>
      <c r="N26" s="72"/>
      <c r="O26" s="72"/>
      <c r="P26" s="72" t="s">
        <v>81</v>
      </c>
      <c r="Q26" s="103"/>
      <c r="R26" s="26"/>
      <c r="S26" s="32">
        <v>5518.7</v>
      </c>
      <c r="T26" s="32"/>
    </row>
    <row r="27" s="3" customFormat="1" ht="20.1" customHeight="1" spans="1:20">
      <c r="A27" s="38"/>
      <c r="B27" s="31">
        <v>43815</v>
      </c>
      <c r="C27" s="36"/>
      <c r="D27" s="36"/>
      <c r="E27" s="32" t="s">
        <v>69</v>
      </c>
      <c r="F27" s="33" t="s">
        <v>70</v>
      </c>
      <c r="G27" s="29"/>
      <c r="H27" s="29"/>
      <c r="I27" s="29"/>
      <c r="J27" s="29"/>
      <c r="K27" s="29"/>
      <c r="L27" s="32">
        <v>50</v>
      </c>
      <c r="M27" s="32" t="s">
        <v>80</v>
      </c>
      <c r="N27" s="72"/>
      <c r="O27" s="72"/>
      <c r="P27" s="72" t="s">
        <v>71</v>
      </c>
      <c r="Q27" s="103"/>
      <c r="R27" s="26"/>
      <c r="S27" s="32">
        <v>90000</v>
      </c>
      <c r="T27" s="32"/>
    </row>
    <row r="28" s="4" customFormat="1" ht="20.1" customHeight="1" spans="1:20">
      <c r="A28" s="44">
        <v>8</v>
      </c>
      <c r="B28" s="124">
        <v>43849</v>
      </c>
      <c r="C28" s="43"/>
      <c r="D28" s="120">
        <v>54050</v>
      </c>
      <c r="E28" s="44" t="s">
        <v>82</v>
      </c>
      <c r="F28" s="44" t="s">
        <v>83</v>
      </c>
      <c r="G28" s="45"/>
      <c r="H28" s="45"/>
      <c r="I28" s="45"/>
      <c r="J28" s="45"/>
      <c r="K28" s="45"/>
      <c r="L28" s="44"/>
      <c r="M28" s="44"/>
      <c r="N28" s="44"/>
      <c r="O28" s="44"/>
      <c r="P28" s="44"/>
      <c r="Q28" s="44"/>
      <c r="R28" s="44"/>
      <c r="S28" s="44"/>
      <c r="T28" s="74"/>
    </row>
    <row r="29" s="4" customFormat="1" ht="20.1" customHeight="1" spans="1:20">
      <c r="A29" s="44"/>
      <c r="B29" s="124">
        <v>43849</v>
      </c>
      <c r="C29" s="43"/>
      <c r="D29" s="43"/>
      <c r="E29" s="74" t="s">
        <v>84</v>
      </c>
      <c r="F29" s="55" t="s">
        <v>85</v>
      </c>
      <c r="G29" s="45"/>
      <c r="H29" s="45"/>
      <c r="I29" s="45"/>
      <c r="J29" s="45"/>
      <c r="K29" s="45"/>
      <c r="L29" s="74">
        <v>50</v>
      </c>
      <c r="M29" s="74" t="s">
        <v>80</v>
      </c>
      <c r="N29" s="75"/>
      <c r="O29" s="75"/>
      <c r="P29" s="75" t="s">
        <v>86</v>
      </c>
      <c r="Q29" s="126"/>
      <c r="R29" s="127"/>
      <c r="S29" s="74">
        <v>54000</v>
      </c>
      <c r="T29" s="74"/>
    </row>
    <row r="30" s="4" customFormat="1" ht="20.1" customHeight="1" spans="1:20">
      <c r="A30" s="125"/>
      <c r="B30" s="124"/>
      <c r="C30" s="43"/>
      <c r="D30" s="43"/>
      <c r="E30" s="74"/>
      <c r="F30" s="55"/>
      <c r="G30" s="45"/>
      <c r="H30" s="45"/>
      <c r="I30" s="45"/>
      <c r="J30" s="45"/>
      <c r="K30" s="45"/>
      <c r="L30" s="45"/>
      <c r="M30" s="45"/>
      <c r="N30" s="75"/>
      <c r="O30" s="75"/>
      <c r="P30" s="75"/>
      <c r="Q30" s="126"/>
      <c r="R30" s="127"/>
      <c r="S30" s="74"/>
      <c r="T30" s="74"/>
    </row>
    <row r="31" ht="21" customHeight="1" spans="1:20">
      <c r="A31" s="53"/>
      <c r="B31" s="24"/>
      <c r="C31" s="36"/>
      <c r="D31" s="36"/>
      <c r="E31" s="29"/>
      <c r="F31" s="33"/>
      <c r="G31" s="29"/>
      <c r="H31" s="29"/>
      <c r="I31" s="29"/>
      <c r="J31" s="29"/>
      <c r="K31" s="29"/>
      <c r="L31" s="29"/>
      <c r="M31" s="29"/>
      <c r="N31" s="72"/>
      <c r="O31" s="72"/>
      <c r="P31" s="72"/>
      <c r="Q31" s="103"/>
      <c r="R31" s="26"/>
      <c r="S31" s="26"/>
      <c r="T31" s="26"/>
    </row>
    <row r="32" ht="30" customHeight="1" spans="1:20">
      <c r="A32" s="56" t="s">
        <v>87</v>
      </c>
      <c r="B32" s="56"/>
      <c r="C32" s="57">
        <f>SUM(C8:C31)</f>
        <v>2245668.7</v>
      </c>
      <c r="D32" s="58">
        <f>SUM(D8:D31)</f>
        <v>54050</v>
      </c>
      <c r="E32" s="59"/>
      <c r="F32" s="59"/>
      <c r="G32" s="59"/>
      <c r="H32" s="59"/>
      <c r="I32" s="82">
        <f>SUM(I8:I31)</f>
        <v>100000</v>
      </c>
      <c r="J32" s="83"/>
      <c r="K32" s="82">
        <f>SUM(K8:K31)</f>
        <v>40713</v>
      </c>
      <c r="L32" s="82">
        <f>SUM(L8:L31)</f>
        <v>700</v>
      </c>
      <c r="M32" s="83"/>
      <c r="N32" s="84">
        <f>SUM(N8:N31)</f>
        <v>0</v>
      </c>
      <c r="O32" s="72"/>
      <c r="P32" s="27"/>
      <c r="Q32" s="116"/>
      <c r="R32" s="117"/>
      <c r="S32" s="118">
        <f>SUM(S8:S31)</f>
        <v>2158305.7</v>
      </c>
      <c r="T32" s="119">
        <f>C32+D32-I32-K32-L32-N32-S32</f>
        <v>0</v>
      </c>
    </row>
    <row r="33" ht="30" customHeight="1" spans="1:20">
      <c r="A33" s="56" t="s">
        <v>88</v>
      </c>
      <c r="B33" s="56"/>
      <c r="C33" s="56" t="s">
        <v>89</v>
      </c>
      <c r="D33" s="56"/>
      <c r="E33" s="56"/>
      <c r="F33" s="60">
        <f>S29</f>
        <v>54000</v>
      </c>
      <c r="G33" s="61"/>
      <c r="H33" s="61"/>
      <c r="I33" s="61"/>
      <c r="J33" s="61"/>
      <c r="K33" s="85"/>
      <c r="L33" s="86" t="s">
        <v>90</v>
      </c>
      <c r="M33" s="87"/>
      <c r="N33" s="87"/>
      <c r="O33" s="88" t="s">
        <v>91</v>
      </c>
      <c r="P33" s="89">
        <f>F33</f>
        <v>54000</v>
      </c>
      <c r="Q33" s="89"/>
      <c r="R33" s="89"/>
      <c r="S33" s="89"/>
      <c r="T33" s="89"/>
    </row>
    <row r="34" ht="30" customHeight="1" spans="1:20">
      <c r="A34" s="56"/>
      <c r="B34" s="56"/>
      <c r="C34" s="56" t="s">
        <v>92</v>
      </c>
      <c r="D34" s="56"/>
      <c r="E34" s="56"/>
      <c r="F34" s="60">
        <v>0</v>
      </c>
      <c r="G34" s="61"/>
      <c r="H34" s="61"/>
      <c r="I34" s="61"/>
      <c r="J34" s="61"/>
      <c r="K34" s="85"/>
      <c r="L34" s="90"/>
      <c r="M34" s="91"/>
      <c r="N34" s="91"/>
      <c r="O34" s="88" t="s">
        <v>93</v>
      </c>
      <c r="P34" s="92" t="str">
        <f>SUBSTITUTE(SUBSTITUTE(TEXT(INT(P33),"[DBNum2][$-804]G/通用格式元"&amp;IF(INT(F41)=F41,"整",""))&amp;TEXT(MID(F41,FIND(".",F41&amp;".0")+1,1),"[DBNum2][$-804]G/通用格式角")&amp;TEXT(MID(F41,FIND(".",F41&amp;".0")+2,1),"[DBNum2][$-804]G/通用格式分"),"零角","零"),"零分","")</f>
        <v>伍万肆仟元整</v>
      </c>
      <c r="Q34" s="92"/>
      <c r="R34" s="92"/>
      <c r="S34" s="92"/>
      <c r="T34" s="92"/>
    </row>
    <row r="39" ht="13.5" spans="2:2">
      <c r="B39" s="62"/>
    </row>
  </sheetData>
  <mergeCells count="4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2:B32"/>
    <mergeCell ref="C33:E33"/>
    <mergeCell ref="F33:K33"/>
    <mergeCell ref="P33:T33"/>
    <mergeCell ref="C34:E34"/>
    <mergeCell ref="F34:K34"/>
    <mergeCell ref="P34:T34"/>
    <mergeCell ref="A5:A7"/>
    <mergeCell ref="A8:A11"/>
    <mergeCell ref="A12:A15"/>
    <mergeCell ref="A16:A18"/>
    <mergeCell ref="A19:A21"/>
    <mergeCell ref="A22:A23"/>
    <mergeCell ref="A25:A27"/>
    <mergeCell ref="A28:A29"/>
    <mergeCell ref="S5:S7"/>
    <mergeCell ref="T5:T7"/>
    <mergeCell ref="A33:B34"/>
    <mergeCell ref="L33:N34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"/>
  <sheetViews>
    <sheetView workbookViewId="0">
      <selection activeCell="A1" sqref="$A1:$XFD1048576"/>
    </sheetView>
  </sheetViews>
  <sheetFormatPr defaultColWidth="9" defaultRowHeight="11.25"/>
  <cols>
    <col min="1" max="1" width="3.25" style="2" customWidth="1"/>
    <col min="2" max="2" width="8.89166666666667" style="6" customWidth="1"/>
    <col min="3" max="3" width="10.75" style="2" customWidth="1"/>
    <col min="4" max="4" width="9.55" style="2" customWidth="1"/>
    <col min="5" max="5" width="22.8666666666667" style="7" customWidth="1"/>
    <col min="6" max="6" width="26.6583333333333" style="7" customWidth="1"/>
    <col min="7" max="7" width="20.3916666666667" style="7" customWidth="1"/>
    <col min="8" max="9" width="9.5" style="7" customWidth="1"/>
    <col min="10" max="10" width="14.2416666666667" style="7" customWidth="1"/>
    <col min="11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27.058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66">
        <v>10670</v>
      </c>
      <c r="Q2" s="71" t="s">
        <v>6</v>
      </c>
      <c r="R2" s="71"/>
      <c r="S2" s="93" t="s">
        <v>7</v>
      </c>
      <c r="T2" s="93"/>
    </row>
    <row r="3" s="1" customFormat="1" ht="27.9" customHeight="1" spans="1:20">
      <c r="A3" s="9" t="s">
        <v>8</v>
      </c>
      <c r="B3" s="9"/>
      <c r="C3" s="12">
        <v>3492000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9" t="s">
        <v>13</v>
      </c>
      <c r="O3" s="9"/>
      <c r="P3" s="67" t="s">
        <v>14</v>
      </c>
      <c r="Q3" s="94" t="s">
        <v>15</v>
      </c>
      <c r="R3" s="95"/>
      <c r="S3" s="96" t="s">
        <v>16</v>
      </c>
      <c r="T3" s="97"/>
    </row>
    <row r="4" s="1" customFormat="1" ht="27.9" customHeight="1" spans="1:20">
      <c r="A4" s="9" t="s">
        <v>17</v>
      </c>
      <c r="B4" s="9"/>
      <c r="C4" s="122"/>
      <c r="D4" s="122"/>
      <c r="E4" s="122"/>
      <c r="F4" s="12" t="s">
        <v>18</v>
      </c>
      <c r="G4" s="14"/>
      <c r="H4" s="9" t="s">
        <v>19</v>
      </c>
      <c r="I4" s="9"/>
      <c r="J4" s="67" t="s">
        <v>20</v>
      </c>
      <c r="K4" s="67"/>
      <c r="L4" s="67"/>
      <c r="M4" s="67"/>
      <c r="N4" s="9" t="s">
        <v>21</v>
      </c>
      <c r="O4" s="9"/>
      <c r="P4" s="68" t="s">
        <v>22</v>
      </c>
      <c r="Q4" s="12" t="s">
        <v>23</v>
      </c>
      <c r="R4" s="68" t="s">
        <v>24</v>
      </c>
      <c r="S4" s="98" t="s">
        <v>25</v>
      </c>
      <c r="T4" s="99" t="s">
        <v>24</v>
      </c>
    </row>
    <row r="5" s="1" customFormat="1" ht="27.9" customHeight="1" spans="1:22">
      <c r="A5" s="9" t="s">
        <v>26</v>
      </c>
      <c r="B5" s="15" t="s">
        <v>27</v>
      </c>
      <c r="C5" s="16"/>
      <c r="D5" s="16"/>
      <c r="E5" s="16"/>
      <c r="F5" s="17"/>
      <c r="G5" s="18" t="s">
        <v>28</v>
      </c>
      <c r="H5" s="15" t="s">
        <v>27</v>
      </c>
      <c r="I5" s="16"/>
      <c r="J5" s="17"/>
      <c r="K5" s="18" t="s">
        <v>29</v>
      </c>
      <c r="L5" s="15" t="s">
        <v>30</v>
      </c>
      <c r="M5" s="17"/>
      <c r="N5" s="15" t="s">
        <v>31</v>
      </c>
      <c r="O5" s="17"/>
      <c r="P5" s="69" t="s">
        <v>32</v>
      </c>
      <c r="Q5" s="100"/>
      <c r="R5" s="100"/>
      <c r="S5" s="98" t="s">
        <v>33</v>
      </c>
      <c r="T5" s="101" t="s">
        <v>34</v>
      </c>
      <c r="V5"/>
    </row>
    <row r="6" s="1" customFormat="1" ht="27.9" customHeight="1" spans="1:20">
      <c r="A6" s="9"/>
      <c r="B6" s="19" t="s">
        <v>35</v>
      </c>
      <c r="C6" s="20"/>
      <c r="D6" s="20"/>
      <c r="E6" s="20"/>
      <c r="F6" s="21"/>
      <c r="G6" s="9"/>
      <c r="H6" s="19" t="s">
        <v>36</v>
      </c>
      <c r="I6" s="20"/>
      <c r="J6" s="21"/>
      <c r="K6" s="9" t="s">
        <v>37</v>
      </c>
      <c r="L6" s="19" t="s">
        <v>38</v>
      </c>
      <c r="M6" s="21"/>
      <c r="N6" s="19" t="s">
        <v>39</v>
      </c>
      <c r="O6" s="21"/>
      <c r="P6" s="70" t="s">
        <v>40</v>
      </c>
      <c r="Q6" s="102"/>
      <c r="R6" s="102"/>
      <c r="S6" s="98"/>
      <c r="T6" s="101"/>
    </row>
    <row r="7" s="1" customFormat="1" ht="27.9" customHeight="1" spans="1:20">
      <c r="A7" s="9"/>
      <c r="B7" s="22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2" t="s">
        <v>46</v>
      </c>
      <c r="H7" s="9" t="s">
        <v>47</v>
      </c>
      <c r="I7" s="12" t="s">
        <v>48</v>
      </c>
      <c r="J7" s="12" t="s">
        <v>49</v>
      </c>
      <c r="K7" s="71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98"/>
      <c r="T7" s="101"/>
    </row>
    <row r="8" s="2" customFormat="1" ht="23" customHeight="1" spans="1:20">
      <c r="A8" s="23">
        <v>1</v>
      </c>
      <c r="B8" s="24" t="s">
        <v>53</v>
      </c>
      <c r="C8" s="25">
        <v>1200000</v>
      </c>
      <c r="D8" s="26"/>
      <c r="E8" s="27" t="s">
        <v>54</v>
      </c>
      <c r="F8" s="28">
        <v>17520274516</v>
      </c>
      <c r="G8" s="29"/>
      <c r="H8" s="29"/>
      <c r="I8" s="32">
        <v>80000</v>
      </c>
      <c r="J8" s="32"/>
      <c r="K8" s="32">
        <v>34384</v>
      </c>
      <c r="L8" s="29">
        <v>500</v>
      </c>
      <c r="M8" s="32" t="s">
        <v>55</v>
      </c>
      <c r="N8" s="72">
        <v>75000</v>
      </c>
      <c r="O8" s="72"/>
      <c r="P8" s="72" t="s">
        <v>56</v>
      </c>
      <c r="Q8" s="103"/>
      <c r="R8" s="26"/>
      <c r="S8" s="32">
        <f>C8-I8-K8-L8-N8</f>
        <v>1010116</v>
      </c>
      <c r="T8" s="26"/>
    </row>
    <row r="9" s="2" customFormat="1" ht="28" customHeight="1" spans="1:20">
      <c r="A9" s="30"/>
      <c r="B9" s="31">
        <v>43712</v>
      </c>
      <c r="C9" s="25"/>
      <c r="D9" s="32"/>
      <c r="E9" s="32"/>
      <c r="F9" s="33"/>
      <c r="G9" s="29"/>
      <c r="H9" s="29"/>
      <c r="I9" s="32"/>
      <c r="J9" s="32"/>
      <c r="K9" s="32"/>
      <c r="L9" s="29"/>
      <c r="M9" s="29"/>
      <c r="N9" s="72">
        <v>-75000</v>
      </c>
      <c r="O9" s="72" t="s">
        <v>57</v>
      </c>
      <c r="P9" s="72"/>
      <c r="Q9" s="103"/>
      <c r="R9" s="26"/>
      <c r="S9" s="32"/>
      <c r="T9" s="26"/>
    </row>
    <row r="10" s="2" customFormat="1" ht="28" customHeight="1" spans="1:20">
      <c r="A10" s="30"/>
      <c r="B10" s="31">
        <v>43712</v>
      </c>
      <c r="C10" s="25"/>
      <c r="D10" s="26"/>
      <c r="E10" s="34" t="s">
        <v>58</v>
      </c>
      <c r="F10" s="33">
        <v>6.23668229000426e+18</v>
      </c>
      <c r="G10" s="29"/>
      <c r="H10" s="29"/>
      <c r="I10" s="29"/>
      <c r="J10" s="29"/>
      <c r="K10" s="29"/>
      <c r="L10" s="29"/>
      <c r="M10" s="29"/>
      <c r="N10" s="72"/>
      <c r="O10" s="72"/>
      <c r="P10" s="73" t="s">
        <v>59</v>
      </c>
      <c r="Q10" s="103"/>
      <c r="R10" s="26"/>
      <c r="S10" s="32">
        <v>75000</v>
      </c>
      <c r="T10" s="26"/>
    </row>
    <row r="11" s="2" customFormat="1" ht="20.1" customHeight="1" spans="1:20">
      <c r="A11" s="35"/>
      <c r="B11" s="24"/>
      <c r="C11" s="36"/>
      <c r="D11" s="36"/>
      <c r="E11" s="34"/>
      <c r="F11" s="33"/>
      <c r="G11" s="29"/>
      <c r="H11" s="29"/>
      <c r="I11" s="29"/>
      <c r="J11" s="29"/>
      <c r="K11" s="29"/>
      <c r="L11" s="29"/>
      <c r="M11" s="29"/>
      <c r="N11" s="72"/>
      <c r="O11" s="72"/>
      <c r="P11" s="73"/>
      <c r="Q11" s="103"/>
      <c r="R11" s="26"/>
      <c r="S11" s="32"/>
      <c r="T11" s="26"/>
    </row>
    <row r="12" s="2" customFormat="1" ht="20.1" customHeight="1" spans="1:20">
      <c r="A12" s="23">
        <v>2</v>
      </c>
      <c r="B12" s="31">
        <v>43720</v>
      </c>
      <c r="C12" s="25">
        <v>500000</v>
      </c>
      <c r="D12" s="36"/>
      <c r="E12" s="27" t="s">
        <v>54</v>
      </c>
      <c r="F12" s="28">
        <v>17520274516</v>
      </c>
      <c r="G12" s="29"/>
      <c r="H12" s="29"/>
      <c r="I12" s="29">
        <v>10000</v>
      </c>
      <c r="J12" s="29"/>
      <c r="K12" s="29">
        <v>6329</v>
      </c>
      <c r="L12" s="29"/>
      <c r="M12" s="29"/>
      <c r="N12" s="72"/>
      <c r="O12" s="72"/>
      <c r="P12" s="72"/>
      <c r="Q12" s="103"/>
      <c r="R12" s="26"/>
      <c r="S12" s="32"/>
      <c r="T12" s="26"/>
    </row>
    <row r="13" s="2" customFormat="1" ht="20.1" customHeight="1" spans="1:20">
      <c r="A13" s="30"/>
      <c r="B13" s="31"/>
      <c r="C13" s="36"/>
      <c r="D13" s="36"/>
      <c r="E13" s="29" t="s">
        <v>60</v>
      </c>
      <c r="F13" s="33" t="s">
        <v>61</v>
      </c>
      <c r="G13" s="29"/>
      <c r="H13" s="29"/>
      <c r="I13" s="29"/>
      <c r="J13" s="29"/>
      <c r="K13" s="29"/>
      <c r="L13" s="29"/>
      <c r="M13" s="29"/>
      <c r="N13" s="72"/>
      <c r="O13" s="72"/>
      <c r="P13" s="72" t="s">
        <v>62</v>
      </c>
      <c r="Q13" s="103"/>
      <c r="R13" s="26"/>
      <c r="S13" s="32">
        <v>52250</v>
      </c>
      <c r="T13" s="26"/>
    </row>
    <row r="14" s="2" customFormat="1" ht="20.1" customHeight="1" spans="1:20">
      <c r="A14" s="30"/>
      <c r="B14" s="31"/>
      <c r="C14" s="36"/>
      <c r="D14" s="36"/>
      <c r="E14" s="29" t="s">
        <v>63</v>
      </c>
      <c r="F14" s="33" t="s">
        <v>64</v>
      </c>
      <c r="G14" s="29"/>
      <c r="H14" s="29"/>
      <c r="I14" s="29"/>
      <c r="J14" s="29"/>
      <c r="K14" s="29"/>
      <c r="L14" s="29"/>
      <c r="M14" s="29"/>
      <c r="N14" s="72"/>
      <c r="O14" s="72"/>
      <c r="P14" s="72" t="s">
        <v>65</v>
      </c>
      <c r="Q14" s="103"/>
      <c r="R14" s="26"/>
      <c r="S14" s="32">
        <v>100000</v>
      </c>
      <c r="T14" s="26"/>
    </row>
    <row r="15" s="2" customFormat="1" ht="20.1" customHeight="1" spans="1:20">
      <c r="A15" s="35"/>
      <c r="B15" s="31"/>
      <c r="C15" s="36"/>
      <c r="D15" s="36"/>
      <c r="E15" s="29" t="s">
        <v>66</v>
      </c>
      <c r="F15" s="33">
        <v>9.16011610274205e+21</v>
      </c>
      <c r="G15" s="29"/>
      <c r="H15" s="29"/>
      <c r="I15" s="29"/>
      <c r="J15" s="29"/>
      <c r="K15" s="29"/>
      <c r="L15" s="29"/>
      <c r="M15" s="29"/>
      <c r="N15" s="72"/>
      <c r="O15" s="72"/>
      <c r="P15" s="72" t="s">
        <v>67</v>
      </c>
      <c r="Q15" s="103"/>
      <c r="R15" s="26"/>
      <c r="S15" s="32">
        <v>327750</v>
      </c>
      <c r="T15" s="26"/>
    </row>
    <row r="16" s="2" customFormat="1" ht="20.1" customHeight="1" spans="1:20">
      <c r="A16" s="23">
        <v>3</v>
      </c>
      <c r="B16" s="31">
        <v>43754</v>
      </c>
      <c r="C16" s="25">
        <v>200000</v>
      </c>
      <c r="D16" s="36"/>
      <c r="E16" s="29"/>
      <c r="F16" s="33"/>
      <c r="G16" s="29"/>
      <c r="H16" s="29"/>
      <c r="I16" s="29">
        <v>10000</v>
      </c>
      <c r="J16" s="29"/>
      <c r="K16" s="32" t="s">
        <v>68</v>
      </c>
      <c r="L16" s="29"/>
      <c r="M16" s="29"/>
      <c r="N16" s="72"/>
      <c r="O16" s="72"/>
      <c r="P16" s="72"/>
      <c r="Q16" s="103"/>
      <c r="R16" s="26"/>
      <c r="S16" s="32"/>
      <c r="T16" s="26"/>
    </row>
    <row r="17" s="2" customFormat="1" ht="20.1" customHeight="1" spans="1:20">
      <c r="A17" s="30"/>
      <c r="B17" s="31">
        <v>43755</v>
      </c>
      <c r="C17" s="36"/>
      <c r="D17" s="36"/>
      <c r="E17" s="29" t="s">
        <v>69</v>
      </c>
      <c r="F17" s="33" t="s">
        <v>70</v>
      </c>
      <c r="G17" s="29"/>
      <c r="H17" s="29"/>
      <c r="I17" s="29"/>
      <c r="J17" s="29"/>
      <c r="K17" s="29"/>
      <c r="L17" s="29"/>
      <c r="M17" s="29"/>
      <c r="N17" s="72"/>
      <c r="O17" s="72"/>
      <c r="P17" s="72" t="s">
        <v>71</v>
      </c>
      <c r="Q17" s="103"/>
      <c r="R17" s="26"/>
      <c r="S17" s="32">
        <v>100000</v>
      </c>
      <c r="T17" s="26"/>
    </row>
    <row r="18" s="2" customFormat="1" ht="20.1" customHeight="1" spans="1:20">
      <c r="A18" s="35"/>
      <c r="B18" s="31">
        <v>43755</v>
      </c>
      <c r="C18" s="36"/>
      <c r="D18" s="36"/>
      <c r="E18" s="32" t="s">
        <v>72</v>
      </c>
      <c r="F18" s="33" t="s">
        <v>73</v>
      </c>
      <c r="G18" s="29"/>
      <c r="H18" s="29"/>
      <c r="I18" s="29"/>
      <c r="J18" s="29"/>
      <c r="K18" s="29"/>
      <c r="L18" s="29"/>
      <c r="M18" s="29"/>
      <c r="N18" s="72"/>
      <c r="O18" s="72"/>
      <c r="P18" s="72" t="s">
        <v>59</v>
      </c>
      <c r="Q18" s="103"/>
      <c r="R18" s="26"/>
      <c r="S18" s="32">
        <v>93671</v>
      </c>
      <c r="T18" s="26"/>
    </row>
    <row r="19" s="2" customFormat="1" ht="20.1" customHeight="1" spans="1:20">
      <c r="A19" s="23">
        <v>4</v>
      </c>
      <c r="B19" s="31">
        <v>43776</v>
      </c>
      <c r="C19" s="25">
        <v>200000</v>
      </c>
      <c r="D19" s="36"/>
      <c r="E19" s="32" t="s">
        <v>54</v>
      </c>
      <c r="F19" s="33">
        <v>17520274516</v>
      </c>
      <c r="G19" s="32"/>
      <c r="H19" s="32"/>
      <c r="I19" s="32"/>
      <c r="J19" s="32" t="s">
        <v>74</v>
      </c>
      <c r="K19" s="32" t="s">
        <v>68</v>
      </c>
      <c r="L19" s="32"/>
      <c r="M19" s="32"/>
      <c r="N19" s="72"/>
      <c r="O19" s="72"/>
      <c r="P19" s="72"/>
      <c r="Q19" s="103"/>
      <c r="R19" s="32"/>
      <c r="S19" s="32"/>
      <c r="T19" s="32"/>
    </row>
    <row r="20" s="2" customFormat="1" ht="20.1" customHeight="1" spans="1:20">
      <c r="A20" s="30"/>
      <c r="B20" s="31">
        <v>43794</v>
      </c>
      <c r="C20" s="25"/>
      <c r="D20" s="36"/>
      <c r="E20" s="32" t="s">
        <v>75</v>
      </c>
      <c r="F20" s="33" t="s">
        <v>76</v>
      </c>
      <c r="G20" s="32"/>
      <c r="H20" s="32"/>
      <c r="I20" s="32"/>
      <c r="J20" s="32"/>
      <c r="K20" s="32"/>
      <c r="L20" s="32"/>
      <c r="M20" s="32"/>
      <c r="N20" s="72"/>
      <c r="O20" s="72"/>
      <c r="P20" s="72" t="s">
        <v>77</v>
      </c>
      <c r="Q20" s="103"/>
      <c r="R20" s="32"/>
      <c r="S20" s="32">
        <v>100000</v>
      </c>
      <c r="T20" s="32"/>
    </row>
    <row r="21" s="2" customFormat="1" ht="20.1" customHeight="1" spans="1:20">
      <c r="A21" s="30"/>
      <c r="B21" s="31">
        <v>43794</v>
      </c>
      <c r="C21" s="25"/>
      <c r="D21" s="36"/>
      <c r="E21" s="32" t="s">
        <v>60</v>
      </c>
      <c r="F21" s="33" t="s">
        <v>61</v>
      </c>
      <c r="G21" s="32"/>
      <c r="H21" s="32"/>
      <c r="I21" s="32"/>
      <c r="J21" s="32"/>
      <c r="K21" s="32"/>
      <c r="L21" s="32"/>
      <c r="M21" s="32"/>
      <c r="N21" s="72"/>
      <c r="O21" s="72"/>
      <c r="P21" s="72" t="s">
        <v>62</v>
      </c>
      <c r="Q21" s="103"/>
      <c r="R21" s="32"/>
      <c r="S21" s="32">
        <v>84030</v>
      </c>
      <c r="T21" s="32"/>
    </row>
    <row r="22" s="3" customFormat="1" ht="20.1" customHeight="1" spans="1:20">
      <c r="A22" s="5">
        <v>5</v>
      </c>
      <c r="B22" s="31">
        <v>43795</v>
      </c>
      <c r="C22" s="25">
        <v>50000</v>
      </c>
      <c r="D22" s="36"/>
      <c r="E22" s="32" t="s">
        <v>54</v>
      </c>
      <c r="F22" s="33">
        <v>17520274516</v>
      </c>
      <c r="G22" s="32"/>
      <c r="H22" s="32"/>
      <c r="I22" s="32"/>
      <c r="J22" s="32" t="s">
        <v>74</v>
      </c>
      <c r="K22" s="32" t="s">
        <v>68</v>
      </c>
      <c r="L22" s="32"/>
      <c r="M22" s="32"/>
      <c r="N22" s="72"/>
      <c r="O22" s="72"/>
      <c r="P22" s="72"/>
      <c r="Q22" s="103"/>
      <c r="R22" s="32"/>
      <c r="S22" s="32"/>
      <c r="T22" s="32"/>
    </row>
    <row r="23" s="3" customFormat="1" ht="20.1" customHeight="1" spans="1:20">
      <c r="A23" s="5"/>
      <c r="B23" s="31">
        <v>43797</v>
      </c>
      <c r="C23" s="36"/>
      <c r="D23" s="36"/>
      <c r="E23" s="32" t="s">
        <v>72</v>
      </c>
      <c r="F23" s="33" t="s">
        <v>73</v>
      </c>
      <c r="G23" s="29"/>
      <c r="H23" s="29"/>
      <c r="I23" s="29"/>
      <c r="J23" s="29"/>
      <c r="K23" s="29"/>
      <c r="L23" s="29"/>
      <c r="M23" s="29"/>
      <c r="N23" s="72"/>
      <c r="O23" s="72"/>
      <c r="P23" s="72" t="s">
        <v>59</v>
      </c>
      <c r="Q23" s="103"/>
      <c r="R23" s="26"/>
      <c r="S23" s="32">
        <v>50000</v>
      </c>
      <c r="T23" s="32"/>
    </row>
    <row r="24" s="3" customFormat="1" ht="20.1" customHeight="1" spans="1:20">
      <c r="A24" s="5">
        <v>6</v>
      </c>
      <c r="B24" s="31"/>
      <c r="C24" s="36"/>
      <c r="D24" s="36"/>
      <c r="E24" s="32" t="s">
        <v>78</v>
      </c>
      <c r="F24" s="33" t="s">
        <v>79</v>
      </c>
      <c r="G24" s="29"/>
      <c r="H24" s="29"/>
      <c r="I24" s="29"/>
      <c r="J24" s="29"/>
      <c r="K24" s="29"/>
      <c r="L24" s="32">
        <v>50</v>
      </c>
      <c r="M24" s="32" t="s">
        <v>80</v>
      </c>
      <c r="N24" s="72"/>
      <c r="O24" s="72"/>
      <c r="P24" s="72" t="s">
        <v>81</v>
      </c>
      <c r="Q24" s="103"/>
      <c r="R24" s="26"/>
      <c r="S24" s="32">
        <v>15920</v>
      </c>
      <c r="T24" s="32"/>
    </row>
    <row r="25" s="3" customFormat="1" ht="20.1" customHeight="1" spans="1:20">
      <c r="A25" s="37">
        <v>7</v>
      </c>
      <c r="B25" s="31">
        <v>43812</v>
      </c>
      <c r="C25" s="25">
        <v>95668.7</v>
      </c>
      <c r="D25" s="36"/>
      <c r="E25" s="32" t="s">
        <v>54</v>
      </c>
      <c r="F25" s="33">
        <v>17520274516</v>
      </c>
      <c r="G25" s="29"/>
      <c r="H25" s="29"/>
      <c r="I25" s="29"/>
      <c r="J25" s="32" t="s">
        <v>74</v>
      </c>
      <c r="K25" s="32" t="s">
        <v>68</v>
      </c>
      <c r="L25" s="29"/>
      <c r="M25" s="29"/>
      <c r="N25" s="72"/>
      <c r="O25" s="72"/>
      <c r="P25" s="72"/>
      <c r="Q25" s="103"/>
      <c r="R25" s="26"/>
      <c r="S25" s="32"/>
      <c r="T25" s="32"/>
    </row>
    <row r="26" s="3" customFormat="1" ht="20.1" customHeight="1" spans="1:20">
      <c r="A26" s="38"/>
      <c r="B26" s="31">
        <v>43815</v>
      </c>
      <c r="C26" s="25"/>
      <c r="D26" s="36"/>
      <c r="E26" s="32" t="s">
        <v>78</v>
      </c>
      <c r="F26" s="33" t="s">
        <v>79</v>
      </c>
      <c r="G26" s="29"/>
      <c r="H26" s="29"/>
      <c r="I26" s="29"/>
      <c r="J26" s="29"/>
      <c r="K26" s="29"/>
      <c r="L26" s="32">
        <v>50</v>
      </c>
      <c r="M26" s="32" t="s">
        <v>80</v>
      </c>
      <c r="N26" s="72"/>
      <c r="O26" s="72"/>
      <c r="P26" s="72" t="s">
        <v>81</v>
      </c>
      <c r="Q26" s="103"/>
      <c r="R26" s="26"/>
      <c r="S26" s="32">
        <v>5518.7</v>
      </c>
      <c r="T26" s="32"/>
    </row>
    <row r="27" s="3" customFormat="1" ht="20.1" customHeight="1" spans="1:20">
      <c r="A27" s="38"/>
      <c r="B27" s="31">
        <v>43815</v>
      </c>
      <c r="C27" s="36"/>
      <c r="D27" s="36"/>
      <c r="E27" s="32" t="s">
        <v>69</v>
      </c>
      <c r="F27" s="33" t="s">
        <v>70</v>
      </c>
      <c r="G27" s="29"/>
      <c r="H27" s="29"/>
      <c r="I27" s="29"/>
      <c r="J27" s="29"/>
      <c r="K27" s="29"/>
      <c r="L27" s="32">
        <v>100</v>
      </c>
      <c r="M27" s="32" t="s">
        <v>80</v>
      </c>
      <c r="N27" s="72"/>
      <c r="O27" s="72"/>
      <c r="P27" s="72" t="s">
        <v>71</v>
      </c>
      <c r="Q27" s="103"/>
      <c r="R27" s="26"/>
      <c r="S27" s="32">
        <v>90000</v>
      </c>
      <c r="T27" s="32"/>
    </row>
    <row r="28" s="4" customFormat="1" ht="20.1" customHeight="1" spans="1:20">
      <c r="A28" s="5">
        <v>8</v>
      </c>
      <c r="B28" s="31">
        <v>43849</v>
      </c>
      <c r="C28" s="36"/>
      <c r="D28" s="25">
        <v>54050</v>
      </c>
      <c r="E28" s="5" t="s">
        <v>82</v>
      </c>
      <c r="F28" s="5" t="s">
        <v>83</v>
      </c>
      <c r="G28" s="29"/>
      <c r="H28" s="29"/>
      <c r="I28" s="29"/>
      <c r="J28" s="29"/>
      <c r="K28" s="29"/>
      <c r="L28" s="5"/>
      <c r="M28" s="5"/>
      <c r="N28" s="5"/>
      <c r="O28" s="5"/>
      <c r="P28" s="5"/>
      <c r="Q28" s="5"/>
      <c r="R28" s="5"/>
      <c r="S28" s="5"/>
      <c r="T28" s="74"/>
    </row>
    <row r="29" s="4" customFormat="1" ht="20.1" customHeight="1" spans="1:20">
      <c r="A29" s="5"/>
      <c r="B29" s="31">
        <v>43849</v>
      </c>
      <c r="C29" s="36"/>
      <c r="D29" s="36"/>
      <c r="E29" s="32" t="s">
        <v>84</v>
      </c>
      <c r="F29" s="33" t="s">
        <v>85</v>
      </c>
      <c r="G29" s="29"/>
      <c r="H29" s="29"/>
      <c r="I29" s="29"/>
      <c r="J29" s="29"/>
      <c r="K29" s="29"/>
      <c r="L29" s="32">
        <v>50</v>
      </c>
      <c r="M29" s="32" t="s">
        <v>80</v>
      </c>
      <c r="N29" s="72"/>
      <c r="O29" s="72"/>
      <c r="P29" s="72" t="s">
        <v>86</v>
      </c>
      <c r="Q29" s="103"/>
      <c r="R29" s="26"/>
      <c r="S29" s="32">
        <v>54000</v>
      </c>
      <c r="T29" s="74"/>
    </row>
    <row r="30" s="5" customFormat="1" ht="20.1" customHeight="1" spans="1:19">
      <c r="A30" s="44">
        <v>9</v>
      </c>
      <c r="B30" s="123">
        <v>43993</v>
      </c>
      <c r="C30" s="44">
        <v>300000</v>
      </c>
      <c r="D30" s="44"/>
      <c r="E30" s="44" t="s">
        <v>94</v>
      </c>
      <c r="F30" s="44" t="s">
        <v>95</v>
      </c>
      <c r="J30" s="44" t="s">
        <v>74</v>
      </c>
      <c r="K30" s="44">
        <v>8878.22</v>
      </c>
      <c r="L30" s="44">
        <v>150</v>
      </c>
      <c r="M30" s="44" t="s">
        <v>80</v>
      </c>
      <c r="P30" s="5" t="s">
        <v>71</v>
      </c>
      <c r="S30" s="32">
        <v>238400</v>
      </c>
    </row>
    <row r="31" s="2" customFormat="1" ht="21" customHeight="1" spans="1:20">
      <c r="A31" s="53"/>
      <c r="B31" s="24"/>
      <c r="C31" s="36"/>
      <c r="D31" s="36"/>
      <c r="E31" s="45"/>
      <c r="F31" s="55"/>
      <c r="G31" s="29"/>
      <c r="H31" s="29"/>
      <c r="I31" s="29"/>
      <c r="J31" s="29"/>
      <c r="K31" s="29"/>
      <c r="L31" s="45">
        <v>500</v>
      </c>
      <c r="M31" s="74" t="s">
        <v>55</v>
      </c>
      <c r="N31" s="72"/>
      <c r="O31" s="72"/>
      <c r="P31" s="72" t="s">
        <v>59</v>
      </c>
      <c r="Q31" s="103"/>
      <c r="R31" s="26"/>
      <c r="S31" s="32">
        <v>52071.78</v>
      </c>
      <c r="T31" s="26"/>
    </row>
    <row r="32" s="2" customFormat="1" ht="30" customHeight="1" spans="1:20">
      <c r="A32" s="56" t="s">
        <v>87</v>
      </c>
      <c r="B32" s="56"/>
      <c r="C32" s="57">
        <f>SUM(C8:C31)</f>
        <v>2545668.7</v>
      </c>
      <c r="D32" s="58">
        <f>SUM(D8:D31)</f>
        <v>54050</v>
      </c>
      <c r="E32" s="59"/>
      <c r="F32" s="59"/>
      <c r="G32" s="59"/>
      <c r="H32" s="59"/>
      <c r="I32" s="82">
        <f t="shared" ref="I32:L32" si="0">SUM(I8:I31)</f>
        <v>100000</v>
      </c>
      <c r="J32" s="83"/>
      <c r="K32" s="82">
        <f t="shared" si="0"/>
        <v>49591.22</v>
      </c>
      <c r="L32" s="82">
        <f t="shared" si="0"/>
        <v>1400</v>
      </c>
      <c r="M32" s="83"/>
      <c r="N32" s="84">
        <f>SUM(N8:N31)</f>
        <v>0</v>
      </c>
      <c r="O32" s="72"/>
      <c r="P32" s="27"/>
      <c r="Q32" s="116"/>
      <c r="R32" s="117"/>
      <c r="S32" s="118">
        <f>SUM(S8:S31)</f>
        <v>2448727.48</v>
      </c>
      <c r="T32" s="119">
        <f>C32+D32-I32-K32-L32-N32-S32</f>
        <v>0</v>
      </c>
    </row>
    <row r="33" s="2" customFormat="1" ht="30" customHeight="1" spans="1:20">
      <c r="A33" s="56" t="s">
        <v>88</v>
      </c>
      <c r="B33" s="56"/>
      <c r="C33" s="56" t="s">
        <v>89</v>
      </c>
      <c r="D33" s="56"/>
      <c r="E33" s="56"/>
      <c r="F33" s="60">
        <f>P33</f>
        <v>290471.78</v>
      </c>
      <c r="G33" s="61"/>
      <c r="H33" s="61"/>
      <c r="I33" s="61"/>
      <c r="J33" s="61"/>
      <c r="K33" s="85"/>
      <c r="L33" s="86" t="s">
        <v>90</v>
      </c>
      <c r="M33" s="87"/>
      <c r="N33" s="87"/>
      <c r="O33" s="88" t="s">
        <v>91</v>
      </c>
      <c r="P33" s="89">
        <f>S30+S31</f>
        <v>290471.78</v>
      </c>
      <c r="Q33" s="89"/>
      <c r="R33" s="89"/>
      <c r="S33" s="89"/>
      <c r="T33" s="89"/>
    </row>
    <row r="34" s="2" customFormat="1" ht="30" customHeight="1" spans="1:20">
      <c r="A34" s="56"/>
      <c r="B34" s="56"/>
      <c r="C34" s="56" t="s">
        <v>92</v>
      </c>
      <c r="D34" s="56"/>
      <c r="E34" s="56"/>
      <c r="F34" s="60">
        <v>0</v>
      </c>
      <c r="G34" s="61"/>
      <c r="H34" s="61"/>
      <c r="I34" s="61"/>
      <c r="J34" s="61"/>
      <c r="K34" s="85"/>
      <c r="L34" s="90"/>
      <c r="M34" s="91"/>
      <c r="N34" s="91"/>
      <c r="O34" s="88" t="s">
        <v>93</v>
      </c>
      <c r="P34" s="92" t="str">
        <f>SUBSTITUTE(SUBSTITUTE(TEXT(INT(P33),"[DBNum2][$-804]G/通用格式元"&amp;IF(INT(F41)=F41,"整",""))&amp;TEXT(MID(F41,FIND(".",F41&amp;".0")+1,1),"[DBNum2][$-804]G/通用格式角")&amp;TEXT(MID(F41,FIND(".",F41&amp;".0")+2,1),"[DBNum2][$-804]G/通用格式分"),"零角","零"),"零分","")</f>
        <v>贰拾玖万零肆佰柒拾壹元整</v>
      </c>
      <c r="Q34" s="92"/>
      <c r="R34" s="92"/>
      <c r="S34" s="92"/>
      <c r="T34" s="92"/>
    </row>
    <row r="35" s="2" customFormat="1" spans="2:19">
      <c r="B35" s="6"/>
      <c r="E35" s="7"/>
      <c r="F35" s="7"/>
      <c r="G35" s="7"/>
      <c r="H35" s="7"/>
      <c r="I35" s="7"/>
      <c r="J35" s="7"/>
      <c r="K35" s="7"/>
      <c r="L35" s="7"/>
      <c r="M35" s="7"/>
      <c r="N35" s="7"/>
      <c r="O35" s="6"/>
      <c r="P35" s="7"/>
      <c r="R35" s="7"/>
      <c r="S35" s="7"/>
    </row>
    <row r="36" s="2" customFormat="1" spans="2:19">
      <c r="B36" s="6"/>
      <c r="E36" s="7"/>
      <c r="F36" s="7"/>
      <c r="G36" s="7"/>
      <c r="H36" s="7"/>
      <c r="I36" s="7"/>
      <c r="J36" s="7"/>
      <c r="K36" s="7"/>
      <c r="L36" s="7"/>
      <c r="M36" s="7"/>
      <c r="N36" s="7"/>
      <c r="O36" s="6"/>
      <c r="P36" s="7"/>
      <c r="R36" s="7"/>
      <c r="S36" s="7"/>
    </row>
    <row r="37" s="2" customFormat="1" spans="2:19">
      <c r="B37" s="6"/>
      <c r="E37" s="7"/>
      <c r="F37" s="7"/>
      <c r="G37" s="7"/>
      <c r="H37" s="7"/>
      <c r="I37" s="7"/>
      <c r="J37" s="7"/>
      <c r="K37" s="7"/>
      <c r="L37" s="7"/>
      <c r="M37" s="7"/>
      <c r="N37" s="7"/>
      <c r="O37" s="6"/>
      <c r="P37" s="7"/>
      <c r="R37" s="7"/>
      <c r="S37" s="7"/>
    </row>
    <row r="38" s="2" customFormat="1" spans="2:19">
      <c r="B38" s="6"/>
      <c r="E38" s="7"/>
      <c r="F38" s="7"/>
      <c r="G38" s="7"/>
      <c r="H38" s="7"/>
      <c r="I38" s="7"/>
      <c r="J38" s="7">
        <f>C32/C3</f>
        <v>0.72900020045819</v>
      </c>
      <c r="K38" s="7"/>
      <c r="L38" s="7"/>
      <c r="M38" s="7"/>
      <c r="N38" s="7"/>
      <c r="O38" s="6"/>
      <c r="P38" s="7"/>
      <c r="R38" s="7"/>
      <c r="S38" s="7"/>
    </row>
    <row r="39" s="2" customFormat="1" ht="13.5" spans="2:19">
      <c r="B39" s="62"/>
      <c r="E39" s="7"/>
      <c r="F39" s="7"/>
      <c r="G39" s="7"/>
      <c r="H39" s="7"/>
      <c r="I39" s="7"/>
      <c r="J39" s="7"/>
      <c r="K39" s="7"/>
      <c r="L39" s="7"/>
      <c r="M39" s="7"/>
      <c r="N39" s="7"/>
      <c r="O39" s="6"/>
      <c r="P39" s="7"/>
      <c r="R39" s="7"/>
      <c r="S39" s="7"/>
    </row>
  </sheetData>
  <mergeCells count="4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2:B32"/>
    <mergeCell ref="C33:E33"/>
    <mergeCell ref="F33:K33"/>
    <mergeCell ref="P33:T33"/>
    <mergeCell ref="C34:E34"/>
    <mergeCell ref="F34:K34"/>
    <mergeCell ref="P34:T34"/>
    <mergeCell ref="A5:A7"/>
    <mergeCell ref="A8:A11"/>
    <mergeCell ref="A12:A15"/>
    <mergeCell ref="A16:A18"/>
    <mergeCell ref="A19:A21"/>
    <mergeCell ref="A22:A23"/>
    <mergeCell ref="A25:A27"/>
    <mergeCell ref="A28:A29"/>
    <mergeCell ref="S5:S7"/>
    <mergeCell ref="T5:T7"/>
    <mergeCell ref="A33:B34"/>
    <mergeCell ref="L33:N3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topLeftCell="A16" workbookViewId="0">
      <selection activeCell="A16" sqref="$A1:$XFD1048576"/>
    </sheetView>
  </sheetViews>
  <sheetFormatPr defaultColWidth="9" defaultRowHeight="11.25"/>
  <cols>
    <col min="1" max="1" width="3.25" style="2" customWidth="1"/>
    <col min="2" max="2" width="8.89166666666667" style="6" customWidth="1"/>
    <col min="3" max="3" width="10.75" style="2" customWidth="1"/>
    <col min="4" max="4" width="9.55" style="2" customWidth="1"/>
    <col min="5" max="5" width="22.8666666666667" style="7" customWidth="1"/>
    <col min="6" max="6" width="26.6583333333333" style="7" customWidth="1"/>
    <col min="7" max="7" width="20.3916666666667" style="7" customWidth="1"/>
    <col min="8" max="9" width="9.5" style="7" customWidth="1"/>
    <col min="10" max="10" width="14.2416666666667" style="7" customWidth="1"/>
    <col min="11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27.058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66">
        <v>10670</v>
      </c>
      <c r="Q2" s="71" t="s">
        <v>6</v>
      </c>
      <c r="R2" s="71"/>
      <c r="S2" s="93" t="s">
        <v>7</v>
      </c>
      <c r="T2" s="93"/>
    </row>
    <row r="3" s="1" customFormat="1" ht="27.9" customHeight="1" spans="1:20">
      <c r="A3" s="9" t="s">
        <v>8</v>
      </c>
      <c r="B3" s="9"/>
      <c r="C3" s="12">
        <v>3492000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9" t="s">
        <v>13</v>
      </c>
      <c r="O3" s="9"/>
      <c r="P3" s="67" t="s">
        <v>14</v>
      </c>
      <c r="Q3" s="94" t="s">
        <v>15</v>
      </c>
      <c r="R3" s="95"/>
      <c r="S3" s="96" t="s">
        <v>16</v>
      </c>
      <c r="T3" s="97"/>
    </row>
    <row r="4" s="1" customFormat="1" ht="27.9" customHeight="1" spans="1:20">
      <c r="A4" s="9" t="s">
        <v>17</v>
      </c>
      <c r="B4" s="9"/>
      <c r="C4" s="122"/>
      <c r="D4" s="122"/>
      <c r="E4" s="122"/>
      <c r="F4" s="12" t="s">
        <v>18</v>
      </c>
      <c r="G4" s="14"/>
      <c r="H4" s="9" t="s">
        <v>19</v>
      </c>
      <c r="I4" s="9"/>
      <c r="J4" s="67" t="s">
        <v>20</v>
      </c>
      <c r="K4" s="67"/>
      <c r="L4" s="67"/>
      <c r="M4" s="67"/>
      <c r="N4" s="9" t="s">
        <v>21</v>
      </c>
      <c r="O4" s="9"/>
      <c r="P4" s="68" t="s">
        <v>22</v>
      </c>
      <c r="Q4" s="12" t="s">
        <v>23</v>
      </c>
      <c r="R4" s="68" t="s">
        <v>24</v>
      </c>
      <c r="S4" s="98" t="s">
        <v>25</v>
      </c>
      <c r="T4" s="99" t="s">
        <v>24</v>
      </c>
    </row>
    <row r="5" s="1" customFormat="1" ht="27.9" customHeight="1" spans="1:22">
      <c r="A5" s="9" t="s">
        <v>26</v>
      </c>
      <c r="B5" s="15" t="s">
        <v>27</v>
      </c>
      <c r="C5" s="16"/>
      <c r="D5" s="16"/>
      <c r="E5" s="16"/>
      <c r="F5" s="17"/>
      <c r="G5" s="18" t="s">
        <v>28</v>
      </c>
      <c r="H5" s="15" t="s">
        <v>27</v>
      </c>
      <c r="I5" s="16"/>
      <c r="J5" s="17"/>
      <c r="K5" s="18" t="s">
        <v>29</v>
      </c>
      <c r="L5" s="15" t="s">
        <v>30</v>
      </c>
      <c r="M5" s="17"/>
      <c r="N5" s="15" t="s">
        <v>31</v>
      </c>
      <c r="O5" s="17"/>
      <c r="P5" s="69" t="s">
        <v>32</v>
      </c>
      <c r="Q5" s="100"/>
      <c r="R5" s="100"/>
      <c r="S5" s="98" t="s">
        <v>33</v>
      </c>
      <c r="T5" s="101" t="s">
        <v>34</v>
      </c>
      <c r="V5"/>
    </row>
    <row r="6" s="1" customFormat="1" ht="27.9" customHeight="1" spans="1:20">
      <c r="A6" s="9"/>
      <c r="B6" s="19" t="s">
        <v>35</v>
      </c>
      <c r="C6" s="20"/>
      <c r="D6" s="20"/>
      <c r="E6" s="20"/>
      <c r="F6" s="21"/>
      <c r="G6" s="9"/>
      <c r="H6" s="19" t="s">
        <v>36</v>
      </c>
      <c r="I6" s="20"/>
      <c r="J6" s="21"/>
      <c r="K6" s="9" t="s">
        <v>37</v>
      </c>
      <c r="L6" s="19" t="s">
        <v>38</v>
      </c>
      <c r="M6" s="21"/>
      <c r="N6" s="19" t="s">
        <v>39</v>
      </c>
      <c r="O6" s="21"/>
      <c r="P6" s="70" t="s">
        <v>40</v>
      </c>
      <c r="Q6" s="102"/>
      <c r="R6" s="102"/>
      <c r="S6" s="98"/>
      <c r="T6" s="101"/>
    </row>
    <row r="7" s="1" customFormat="1" ht="27.9" customHeight="1" spans="1:20">
      <c r="A7" s="9"/>
      <c r="B7" s="22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2" t="s">
        <v>46</v>
      </c>
      <c r="H7" s="9" t="s">
        <v>47</v>
      </c>
      <c r="I7" s="12" t="s">
        <v>48</v>
      </c>
      <c r="J7" s="12" t="s">
        <v>49</v>
      </c>
      <c r="K7" s="71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98"/>
      <c r="T7" s="101"/>
    </row>
    <row r="8" s="2" customFormat="1" ht="23" customHeight="1" spans="1:20">
      <c r="A8" s="23">
        <v>1</v>
      </c>
      <c r="B8" s="24" t="s">
        <v>53</v>
      </c>
      <c r="C8" s="25">
        <v>1200000</v>
      </c>
      <c r="D8" s="26"/>
      <c r="E8" s="27" t="s">
        <v>54</v>
      </c>
      <c r="F8" s="28">
        <v>17520274516</v>
      </c>
      <c r="G8" s="29"/>
      <c r="H8" s="29"/>
      <c r="I8" s="32">
        <v>80000</v>
      </c>
      <c r="J8" s="32"/>
      <c r="K8" s="32">
        <v>34384</v>
      </c>
      <c r="L8" s="29">
        <v>500</v>
      </c>
      <c r="M8" s="32" t="s">
        <v>55</v>
      </c>
      <c r="N8" s="72">
        <v>75000</v>
      </c>
      <c r="O8" s="72"/>
      <c r="P8" s="72" t="s">
        <v>56</v>
      </c>
      <c r="Q8" s="103"/>
      <c r="R8" s="26"/>
      <c r="S8" s="32">
        <f>C8-I8-K8-L8-N8</f>
        <v>1010116</v>
      </c>
      <c r="T8" s="26"/>
    </row>
    <row r="9" s="2" customFormat="1" ht="28" customHeight="1" spans="1:20">
      <c r="A9" s="30"/>
      <c r="B9" s="31">
        <v>43712</v>
      </c>
      <c r="C9" s="25"/>
      <c r="D9" s="32"/>
      <c r="E9" s="32"/>
      <c r="F9" s="33"/>
      <c r="G9" s="29"/>
      <c r="H9" s="29"/>
      <c r="I9" s="32"/>
      <c r="J9" s="32"/>
      <c r="K9" s="32"/>
      <c r="L9" s="29"/>
      <c r="M9" s="29"/>
      <c r="N9" s="72">
        <v>-75000</v>
      </c>
      <c r="O9" s="72" t="s">
        <v>57</v>
      </c>
      <c r="P9" s="72"/>
      <c r="Q9" s="103"/>
      <c r="R9" s="26"/>
      <c r="S9" s="32"/>
      <c r="T9" s="26"/>
    </row>
    <row r="10" s="2" customFormat="1" ht="28" customHeight="1" spans="1:20">
      <c r="A10" s="30"/>
      <c r="B10" s="31">
        <v>43712</v>
      </c>
      <c r="C10" s="25"/>
      <c r="D10" s="26"/>
      <c r="E10" s="34" t="s">
        <v>58</v>
      </c>
      <c r="F10" s="33">
        <v>6.23668229000426e+18</v>
      </c>
      <c r="G10" s="29"/>
      <c r="H10" s="29"/>
      <c r="I10" s="29"/>
      <c r="J10" s="29"/>
      <c r="K10" s="29"/>
      <c r="L10" s="29"/>
      <c r="M10" s="29"/>
      <c r="N10" s="72"/>
      <c r="O10" s="72"/>
      <c r="P10" s="73" t="s">
        <v>59</v>
      </c>
      <c r="Q10" s="103"/>
      <c r="R10" s="26"/>
      <c r="S10" s="32">
        <v>75000</v>
      </c>
      <c r="T10" s="26"/>
    </row>
    <row r="11" s="2" customFormat="1" ht="20.1" customHeight="1" spans="1:20">
      <c r="A11" s="35"/>
      <c r="B11" s="24"/>
      <c r="C11" s="36"/>
      <c r="D11" s="36"/>
      <c r="E11" s="34"/>
      <c r="F11" s="33"/>
      <c r="G11" s="29"/>
      <c r="H11" s="29"/>
      <c r="I11" s="29"/>
      <c r="J11" s="29"/>
      <c r="K11" s="29"/>
      <c r="L11" s="29"/>
      <c r="M11" s="29"/>
      <c r="N11" s="72"/>
      <c r="O11" s="72"/>
      <c r="P11" s="73"/>
      <c r="Q11" s="103"/>
      <c r="R11" s="26"/>
      <c r="S11" s="32"/>
      <c r="T11" s="26"/>
    </row>
    <row r="12" s="2" customFormat="1" ht="20.1" customHeight="1" spans="1:20">
      <c r="A12" s="23">
        <v>2</v>
      </c>
      <c r="B12" s="31">
        <v>43720</v>
      </c>
      <c r="C12" s="25">
        <v>500000</v>
      </c>
      <c r="D12" s="36"/>
      <c r="E12" s="27" t="s">
        <v>54</v>
      </c>
      <c r="F12" s="28">
        <v>17520274516</v>
      </c>
      <c r="G12" s="29"/>
      <c r="H12" s="29"/>
      <c r="I12" s="29">
        <v>10000</v>
      </c>
      <c r="J12" s="29"/>
      <c r="K12" s="29">
        <v>6329</v>
      </c>
      <c r="L12" s="29"/>
      <c r="M12" s="29"/>
      <c r="N12" s="72"/>
      <c r="O12" s="72"/>
      <c r="P12" s="72"/>
      <c r="Q12" s="103"/>
      <c r="R12" s="26"/>
      <c r="S12" s="32"/>
      <c r="T12" s="26"/>
    </row>
    <row r="13" s="2" customFormat="1" ht="20.1" customHeight="1" spans="1:20">
      <c r="A13" s="30"/>
      <c r="B13" s="31"/>
      <c r="C13" s="36"/>
      <c r="D13" s="36"/>
      <c r="E13" s="29" t="s">
        <v>60</v>
      </c>
      <c r="F13" s="33" t="s">
        <v>61</v>
      </c>
      <c r="G13" s="29"/>
      <c r="H13" s="29"/>
      <c r="I13" s="29"/>
      <c r="J13" s="29"/>
      <c r="K13" s="29"/>
      <c r="L13" s="29"/>
      <c r="M13" s="29"/>
      <c r="N13" s="72"/>
      <c r="O13" s="72"/>
      <c r="P13" s="72" t="s">
        <v>62</v>
      </c>
      <c r="Q13" s="103"/>
      <c r="R13" s="26"/>
      <c r="S13" s="32">
        <v>52250</v>
      </c>
      <c r="T13" s="26"/>
    </row>
    <row r="14" s="2" customFormat="1" ht="20.1" customHeight="1" spans="1:20">
      <c r="A14" s="30"/>
      <c r="B14" s="31"/>
      <c r="C14" s="36"/>
      <c r="D14" s="36"/>
      <c r="E14" s="29" t="s">
        <v>63</v>
      </c>
      <c r="F14" s="33" t="s">
        <v>64</v>
      </c>
      <c r="G14" s="29"/>
      <c r="H14" s="29"/>
      <c r="I14" s="29"/>
      <c r="J14" s="29"/>
      <c r="K14" s="29"/>
      <c r="L14" s="29"/>
      <c r="M14" s="29"/>
      <c r="N14" s="72"/>
      <c r="O14" s="72"/>
      <c r="P14" s="72" t="s">
        <v>65</v>
      </c>
      <c r="Q14" s="103"/>
      <c r="R14" s="26"/>
      <c r="S14" s="32">
        <v>100000</v>
      </c>
      <c r="T14" s="26"/>
    </row>
    <row r="15" s="2" customFormat="1" ht="20.1" customHeight="1" spans="1:20">
      <c r="A15" s="35"/>
      <c r="B15" s="31"/>
      <c r="C15" s="36"/>
      <c r="D15" s="36"/>
      <c r="E15" s="29" t="s">
        <v>66</v>
      </c>
      <c r="F15" s="33">
        <v>9.16011610274205e+21</v>
      </c>
      <c r="G15" s="29"/>
      <c r="H15" s="29"/>
      <c r="I15" s="29"/>
      <c r="J15" s="29"/>
      <c r="K15" s="29"/>
      <c r="L15" s="29"/>
      <c r="M15" s="29"/>
      <c r="N15" s="72"/>
      <c r="O15" s="72"/>
      <c r="P15" s="72" t="s">
        <v>67</v>
      </c>
      <c r="Q15" s="103"/>
      <c r="R15" s="26"/>
      <c r="S15" s="32">
        <v>327750</v>
      </c>
      <c r="T15" s="26"/>
    </row>
    <row r="16" s="2" customFormat="1" ht="20.1" customHeight="1" spans="1:20">
      <c r="A16" s="23">
        <v>3</v>
      </c>
      <c r="B16" s="31">
        <v>43754</v>
      </c>
      <c r="C16" s="25">
        <v>200000</v>
      </c>
      <c r="D16" s="36"/>
      <c r="E16" s="29"/>
      <c r="F16" s="33"/>
      <c r="G16" s="29"/>
      <c r="H16" s="29"/>
      <c r="I16" s="29">
        <v>10000</v>
      </c>
      <c r="J16" s="29"/>
      <c r="K16" s="32" t="s">
        <v>68</v>
      </c>
      <c r="L16" s="29"/>
      <c r="M16" s="29"/>
      <c r="N16" s="72"/>
      <c r="O16" s="72"/>
      <c r="P16" s="72"/>
      <c r="Q16" s="103"/>
      <c r="R16" s="26"/>
      <c r="S16" s="32"/>
      <c r="T16" s="26"/>
    </row>
    <row r="17" s="2" customFormat="1" ht="20.1" customHeight="1" spans="1:20">
      <c r="A17" s="30"/>
      <c r="B17" s="31">
        <v>43755</v>
      </c>
      <c r="C17" s="36"/>
      <c r="D17" s="36"/>
      <c r="E17" s="29" t="s">
        <v>69</v>
      </c>
      <c r="F17" s="33" t="s">
        <v>70</v>
      </c>
      <c r="G17" s="29"/>
      <c r="H17" s="29"/>
      <c r="I17" s="29"/>
      <c r="J17" s="29"/>
      <c r="K17" s="29"/>
      <c r="L17" s="29"/>
      <c r="M17" s="29"/>
      <c r="N17" s="72"/>
      <c r="O17" s="72"/>
      <c r="P17" s="72" t="s">
        <v>71</v>
      </c>
      <c r="Q17" s="103"/>
      <c r="R17" s="26"/>
      <c r="S17" s="32">
        <v>100000</v>
      </c>
      <c r="T17" s="26"/>
    </row>
    <row r="18" s="2" customFormat="1" ht="20.1" customHeight="1" spans="1:20">
      <c r="A18" s="35"/>
      <c r="B18" s="31">
        <v>43755</v>
      </c>
      <c r="C18" s="36"/>
      <c r="D18" s="36"/>
      <c r="E18" s="32" t="s">
        <v>72</v>
      </c>
      <c r="F18" s="33" t="s">
        <v>73</v>
      </c>
      <c r="G18" s="29"/>
      <c r="H18" s="29"/>
      <c r="I18" s="29"/>
      <c r="J18" s="29"/>
      <c r="K18" s="29"/>
      <c r="L18" s="29"/>
      <c r="M18" s="29"/>
      <c r="N18" s="72"/>
      <c r="O18" s="72"/>
      <c r="P18" s="72" t="s">
        <v>59</v>
      </c>
      <c r="Q18" s="103"/>
      <c r="R18" s="26"/>
      <c r="S18" s="32">
        <v>93671</v>
      </c>
      <c r="T18" s="26"/>
    </row>
    <row r="19" s="2" customFormat="1" ht="20.1" customHeight="1" spans="1:20">
      <c r="A19" s="23">
        <v>4</v>
      </c>
      <c r="B19" s="31">
        <v>43776</v>
      </c>
      <c r="C19" s="25">
        <v>200000</v>
      </c>
      <c r="D19" s="36"/>
      <c r="E19" s="32" t="s">
        <v>54</v>
      </c>
      <c r="F19" s="33">
        <v>17520274516</v>
      </c>
      <c r="G19" s="32"/>
      <c r="H19" s="32"/>
      <c r="I19" s="32"/>
      <c r="J19" s="32" t="s">
        <v>74</v>
      </c>
      <c r="K19" s="32" t="s">
        <v>68</v>
      </c>
      <c r="L19" s="32"/>
      <c r="M19" s="32"/>
      <c r="N19" s="72"/>
      <c r="O19" s="72"/>
      <c r="P19" s="72"/>
      <c r="Q19" s="103"/>
      <c r="R19" s="32"/>
      <c r="S19" s="32"/>
      <c r="T19" s="32"/>
    </row>
    <row r="20" s="2" customFormat="1" ht="20.1" customHeight="1" spans="1:20">
      <c r="A20" s="30"/>
      <c r="B20" s="31">
        <v>43794</v>
      </c>
      <c r="C20" s="25"/>
      <c r="D20" s="36"/>
      <c r="E20" s="32" t="s">
        <v>75</v>
      </c>
      <c r="F20" s="33" t="s">
        <v>76</v>
      </c>
      <c r="G20" s="32"/>
      <c r="H20" s="32"/>
      <c r="I20" s="32"/>
      <c r="J20" s="32"/>
      <c r="K20" s="32"/>
      <c r="L20" s="32"/>
      <c r="M20" s="32"/>
      <c r="N20" s="72"/>
      <c r="O20" s="72"/>
      <c r="P20" s="72" t="s">
        <v>77</v>
      </c>
      <c r="Q20" s="103"/>
      <c r="R20" s="32"/>
      <c r="S20" s="32">
        <v>100000</v>
      </c>
      <c r="T20" s="32"/>
    </row>
    <row r="21" s="2" customFormat="1" ht="20.1" customHeight="1" spans="1:20">
      <c r="A21" s="30"/>
      <c r="B21" s="31">
        <v>43794</v>
      </c>
      <c r="C21" s="25"/>
      <c r="D21" s="36"/>
      <c r="E21" s="32" t="s">
        <v>60</v>
      </c>
      <c r="F21" s="33" t="s">
        <v>61</v>
      </c>
      <c r="G21" s="32"/>
      <c r="H21" s="32"/>
      <c r="I21" s="32"/>
      <c r="J21" s="32"/>
      <c r="K21" s="32"/>
      <c r="L21" s="32"/>
      <c r="M21" s="32"/>
      <c r="N21" s="72"/>
      <c r="O21" s="72"/>
      <c r="P21" s="72" t="s">
        <v>62</v>
      </c>
      <c r="Q21" s="103"/>
      <c r="R21" s="32"/>
      <c r="S21" s="32">
        <v>84030</v>
      </c>
      <c r="T21" s="32"/>
    </row>
    <row r="22" s="3" customFormat="1" ht="20.1" customHeight="1" spans="1:20">
      <c r="A22" s="5">
        <v>5</v>
      </c>
      <c r="B22" s="31">
        <v>43795</v>
      </c>
      <c r="C22" s="25">
        <v>50000</v>
      </c>
      <c r="D22" s="36"/>
      <c r="E22" s="32" t="s">
        <v>54</v>
      </c>
      <c r="F22" s="33">
        <v>17520274516</v>
      </c>
      <c r="G22" s="32"/>
      <c r="H22" s="32"/>
      <c r="I22" s="32"/>
      <c r="J22" s="32" t="s">
        <v>74</v>
      </c>
      <c r="K22" s="32" t="s">
        <v>68</v>
      </c>
      <c r="L22" s="32"/>
      <c r="M22" s="32"/>
      <c r="N22" s="72"/>
      <c r="O22" s="72"/>
      <c r="P22" s="72"/>
      <c r="Q22" s="103"/>
      <c r="R22" s="32"/>
      <c r="S22" s="32"/>
      <c r="T22" s="32"/>
    </row>
    <row r="23" s="3" customFormat="1" ht="20.1" customHeight="1" spans="1:20">
      <c r="A23" s="5"/>
      <c r="B23" s="31">
        <v>43797</v>
      </c>
      <c r="C23" s="36"/>
      <c r="D23" s="36"/>
      <c r="E23" s="32" t="s">
        <v>72</v>
      </c>
      <c r="F23" s="33" t="s">
        <v>73</v>
      </c>
      <c r="G23" s="29"/>
      <c r="H23" s="29"/>
      <c r="I23" s="29"/>
      <c r="J23" s="29"/>
      <c r="K23" s="29"/>
      <c r="L23" s="29"/>
      <c r="M23" s="29"/>
      <c r="N23" s="72"/>
      <c r="O23" s="72"/>
      <c r="P23" s="72" t="s">
        <v>59</v>
      </c>
      <c r="Q23" s="103"/>
      <c r="R23" s="26"/>
      <c r="S23" s="32">
        <v>50000</v>
      </c>
      <c r="T23" s="32"/>
    </row>
    <row r="24" s="3" customFormat="1" ht="20.1" customHeight="1" spans="1:20">
      <c r="A24" s="5">
        <v>6</v>
      </c>
      <c r="B24" s="31"/>
      <c r="C24" s="36"/>
      <c r="D24" s="36"/>
      <c r="E24" s="32" t="s">
        <v>78</v>
      </c>
      <c r="F24" s="33" t="s">
        <v>79</v>
      </c>
      <c r="G24" s="29"/>
      <c r="H24" s="29"/>
      <c r="I24" s="29"/>
      <c r="J24" s="29"/>
      <c r="K24" s="29"/>
      <c r="L24" s="32">
        <v>50</v>
      </c>
      <c r="M24" s="32" t="s">
        <v>80</v>
      </c>
      <c r="N24" s="72"/>
      <c r="O24" s="72"/>
      <c r="P24" s="72" t="s">
        <v>81</v>
      </c>
      <c r="Q24" s="103"/>
      <c r="R24" s="26"/>
      <c r="S24" s="32">
        <v>15920</v>
      </c>
      <c r="T24" s="32"/>
    </row>
    <row r="25" s="3" customFormat="1" ht="20.1" customHeight="1" spans="1:20">
      <c r="A25" s="37">
        <v>7</v>
      </c>
      <c r="B25" s="31">
        <v>43812</v>
      </c>
      <c r="C25" s="25">
        <v>95668.7</v>
      </c>
      <c r="D25" s="36"/>
      <c r="E25" s="32" t="s">
        <v>54</v>
      </c>
      <c r="F25" s="33">
        <v>17520274516</v>
      </c>
      <c r="G25" s="29"/>
      <c r="H25" s="29"/>
      <c r="I25" s="29"/>
      <c r="J25" s="32" t="s">
        <v>74</v>
      </c>
      <c r="K25" s="32" t="s">
        <v>68</v>
      </c>
      <c r="L25" s="29"/>
      <c r="M25" s="29"/>
      <c r="N25" s="72"/>
      <c r="O25" s="72"/>
      <c r="P25" s="72"/>
      <c r="Q25" s="103"/>
      <c r="R25" s="26"/>
      <c r="S25" s="32"/>
      <c r="T25" s="32"/>
    </row>
    <row r="26" s="3" customFormat="1" ht="20.1" customHeight="1" spans="1:20">
      <c r="A26" s="38"/>
      <c r="B26" s="31">
        <v>43815</v>
      </c>
      <c r="C26" s="25"/>
      <c r="D26" s="36"/>
      <c r="E26" s="32" t="s">
        <v>78</v>
      </c>
      <c r="F26" s="33" t="s">
        <v>79</v>
      </c>
      <c r="G26" s="29"/>
      <c r="H26" s="29"/>
      <c r="I26" s="29"/>
      <c r="J26" s="29"/>
      <c r="K26" s="29"/>
      <c r="L26" s="32">
        <v>50</v>
      </c>
      <c r="M26" s="32" t="s">
        <v>80</v>
      </c>
      <c r="N26" s="72"/>
      <c r="O26" s="72"/>
      <c r="P26" s="72" t="s">
        <v>81</v>
      </c>
      <c r="Q26" s="103"/>
      <c r="R26" s="26"/>
      <c r="S26" s="32">
        <v>5518.7</v>
      </c>
      <c r="T26" s="32"/>
    </row>
    <row r="27" s="3" customFormat="1" ht="20.1" customHeight="1" spans="1:20">
      <c r="A27" s="38"/>
      <c r="B27" s="31">
        <v>43815</v>
      </c>
      <c r="C27" s="36"/>
      <c r="D27" s="36"/>
      <c r="E27" s="32" t="s">
        <v>69</v>
      </c>
      <c r="F27" s="33" t="s">
        <v>70</v>
      </c>
      <c r="G27" s="29"/>
      <c r="H27" s="29"/>
      <c r="I27" s="29"/>
      <c r="J27" s="29"/>
      <c r="K27" s="29"/>
      <c r="L27" s="32">
        <v>100</v>
      </c>
      <c r="M27" s="32" t="s">
        <v>80</v>
      </c>
      <c r="N27" s="72"/>
      <c r="O27" s="72"/>
      <c r="P27" s="72" t="s">
        <v>71</v>
      </c>
      <c r="Q27" s="103"/>
      <c r="R27" s="26"/>
      <c r="S27" s="32">
        <v>90000</v>
      </c>
      <c r="T27" s="32"/>
    </row>
    <row r="28" s="4" customFormat="1" ht="20.1" customHeight="1" spans="1:20">
      <c r="A28" s="5">
        <v>8</v>
      </c>
      <c r="B28" s="31">
        <v>43849</v>
      </c>
      <c r="C28" s="36"/>
      <c r="D28" s="25">
        <v>54050</v>
      </c>
      <c r="E28" s="5" t="s">
        <v>82</v>
      </c>
      <c r="F28" s="5" t="s">
        <v>83</v>
      </c>
      <c r="G28" s="29"/>
      <c r="H28" s="29"/>
      <c r="I28" s="29"/>
      <c r="J28" s="29"/>
      <c r="K28" s="29"/>
      <c r="L28" s="5"/>
      <c r="M28" s="5"/>
      <c r="N28" s="5"/>
      <c r="O28" s="5"/>
      <c r="P28" s="5"/>
      <c r="Q28" s="5"/>
      <c r="R28" s="5"/>
      <c r="S28" s="5"/>
      <c r="T28" s="74"/>
    </row>
    <row r="29" s="4" customFormat="1" ht="20.1" customHeight="1" spans="1:20">
      <c r="A29" s="5"/>
      <c r="B29" s="31">
        <v>43849</v>
      </c>
      <c r="C29" s="36"/>
      <c r="D29" s="36"/>
      <c r="E29" s="32" t="s">
        <v>84</v>
      </c>
      <c r="F29" s="33" t="s">
        <v>85</v>
      </c>
      <c r="G29" s="29"/>
      <c r="H29" s="29"/>
      <c r="I29" s="29"/>
      <c r="J29" s="29"/>
      <c r="K29" s="29"/>
      <c r="L29" s="32">
        <v>50</v>
      </c>
      <c r="M29" s="32" t="s">
        <v>80</v>
      </c>
      <c r="N29" s="72"/>
      <c r="O29" s="72"/>
      <c r="P29" s="72" t="s">
        <v>86</v>
      </c>
      <c r="Q29" s="103"/>
      <c r="R29" s="26"/>
      <c r="S29" s="32">
        <v>54000</v>
      </c>
      <c r="T29" s="74"/>
    </row>
    <row r="30" s="5" customFormat="1" ht="20.1" customHeight="1" spans="1:19">
      <c r="A30" s="5">
        <v>9</v>
      </c>
      <c r="B30" s="39">
        <v>43993</v>
      </c>
      <c r="C30" s="5">
        <v>300000</v>
      </c>
      <c r="E30" s="5" t="s">
        <v>94</v>
      </c>
      <c r="F30" s="5" t="s">
        <v>95</v>
      </c>
      <c r="J30" s="5" t="s">
        <v>74</v>
      </c>
      <c r="K30" s="5">
        <v>8878.22</v>
      </c>
      <c r="L30" s="5">
        <v>150</v>
      </c>
      <c r="M30" s="5" t="s">
        <v>80</v>
      </c>
      <c r="P30" s="5" t="s">
        <v>71</v>
      </c>
      <c r="S30" s="32">
        <v>238400</v>
      </c>
    </row>
    <row r="31" s="2" customFormat="1" ht="21" customHeight="1" spans="1:20">
      <c r="A31" s="40"/>
      <c r="B31" s="24"/>
      <c r="C31" s="36"/>
      <c r="D31" s="36"/>
      <c r="E31" s="29"/>
      <c r="F31" s="33"/>
      <c r="G31" s="29"/>
      <c r="H31" s="29"/>
      <c r="I31" s="29"/>
      <c r="J31" s="29"/>
      <c r="K31" s="29"/>
      <c r="L31" s="29">
        <v>500</v>
      </c>
      <c r="M31" s="32" t="s">
        <v>55</v>
      </c>
      <c r="N31" s="72"/>
      <c r="O31" s="72"/>
      <c r="P31" s="72" t="s">
        <v>59</v>
      </c>
      <c r="Q31" s="103"/>
      <c r="R31" s="26"/>
      <c r="S31" s="32">
        <v>52071.78</v>
      </c>
      <c r="T31" s="26"/>
    </row>
    <row r="32" s="2" customFormat="1" ht="21" customHeight="1" spans="1:20">
      <c r="A32" s="44">
        <v>10</v>
      </c>
      <c r="B32" s="123">
        <v>44036</v>
      </c>
      <c r="C32" s="44">
        <v>50000</v>
      </c>
      <c r="D32" s="43"/>
      <c r="E32" s="44" t="s">
        <v>94</v>
      </c>
      <c r="F32" s="44" t="s">
        <v>95</v>
      </c>
      <c r="G32" s="45"/>
      <c r="H32" s="45"/>
      <c r="I32" s="45"/>
      <c r="J32" s="44" t="s">
        <v>74</v>
      </c>
      <c r="K32" s="45">
        <v>4006.54</v>
      </c>
      <c r="L32" s="45">
        <v>50</v>
      </c>
      <c r="M32" s="74" t="s">
        <v>80</v>
      </c>
      <c r="N32" s="75"/>
      <c r="O32" s="75"/>
      <c r="P32" s="76" t="s">
        <v>62</v>
      </c>
      <c r="Q32" s="107"/>
      <c r="R32" s="108"/>
      <c r="S32" s="109">
        <f>C32-K32-L32</f>
        <v>45943.46</v>
      </c>
      <c r="T32" s="105"/>
    </row>
    <row r="33" s="2" customFormat="1" ht="21" customHeight="1" spans="1:20">
      <c r="A33" s="53"/>
      <c r="B33" s="54"/>
      <c r="C33" s="43"/>
      <c r="D33" s="43"/>
      <c r="E33" s="45"/>
      <c r="F33" s="55"/>
      <c r="G33" s="45"/>
      <c r="H33" s="45"/>
      <c r="I33" s="45"/>
      <c r="J33" s="45"/>
      <c r="K33" s="45"/>
      <c r="L33" s="45"/>
      <c r="M33" s="74"/>
      <c r="N33" s="75"/>
      <c r="O33" s="75"/>
      <c r="P33" s="76"/>
      <c r="Q33" s="107"/>
      <c r="R33" s="108"/>
      <c r="S33" s="109"/>
      <c r="T33" s="105"/>
    </row>
    <row r="34" s="2" customFormat="1" ht="30" customHeight="1" spans="1:20">
      <c r="A34" s="56" t="s">
        <v>87</v>
      </c>
      <c r="B34" s="56"/>
      <c r="C34" s="57">
        <f>SUM(C8:C33)</f>
        <v>2595668.7</v>
      </c>
      <c r="D34" s="58">
        <f>SUM(D8:D31)</f>
        <v>54050</v>
      </c>
      <c r="E34" s="59"/>
      <c r="F34" s="59"/>
      <c r="G34" s="59"/>
      <c r="H34" s="59"/>
      <c r="I34" s="82">
        <f>SUM(I8:I33)</f>
        <v>100000</v>
      </c>
      <c r="J34" s="83"/>
      <c r="K34" s="82">
        <f>SUM(K8:K33)</f>
        <v>53597.76</v>
      </c>
      <c r="L34" s="82">
        <f>SUM(L8:L32)</f>
        <v>1450</v>
      </c>
      <c r="M34" s="83"/>
      <c r="N34" s="84">
        <f>SUM(N8:N31)</f>
        <v>0</v>
      </c>
      <c r="O34" s="72"/>
      <c r="P34" s="27"/>
      <c r="Q34" s="116"/>
      <c r="R34" s="117"/>
      <c r="S34" s="118">
        <f>SUM(S8:S33)</f>
        <v>2494670.94</v>
      </c>
      <c r="T34" s="119">
        <f>C34+D34-I34-K34-L34-N34-S34</f>
        <v>0</v>
      </c>
    </row>
    <row r="35" s="2" customFormat="1" ht="30" customHeight="1" spans="1:20">
      <c r="A35" s="56" t="s">
        <v>88</v>
      </c>
      <c r="B35" s="56"/>
      <c r="C35" s="56" t="s">
        <v>89</v>
      </c>
      <c r="D35" s="56"/>
      <c r="E35" s="56"/>
      <c r="F35" s="60">
        <f>P35</f>
        <v>45943.46</v>
      </c>
      <c r="G35" s="61"/>
      <c r="H35" s="61"/>
      <c r="I35" s="61"/>
      <c r="J35" s="61"/>
      <c r="K35" s="85"/>
      <c r="L35" s="86" t="s">
        <v>90</v>
      </c>
      <c r="M35" s="87"/>
      <c r="N35" s="87"/>
      <c r="O35" s="88" t="s">
        <v>91</v>
      </c>
      <c r="P35" s="89">
        <f>S32</f>
        <v>45943.46</v>
      </c>
      <c r="Q35" s="89"/>
      <c r="R35" s="89"/>
      <c r="S35" s="89"/>
      <c r="T35" s="89"/>
    </row>
    <row r="36" s="2" customFormat="1" ht="30" customHeight="1" spans="1:20">
      <c r="A36" s="56"/>
      <c r="B36" s="56"/>
      <c r="C36" s="56" t="s">
        <v>92</v>
      </c>
      <c r="D36" s="56"/>
      <c r="E36" s="56"/>
      <c r="F36" s="60">
        <v>0</v>
      </c>
      <c r="G36" s="61"/>
      <c r="H36" s="61"/>
      <c r="I36" s="61"/>
      <c r="J36" s="61"/>
      <c r="K36" s="85"/>
      <c r="L36" s="90"/>
      <c r="M36" s="91"/>
      <c r="N36" s="91"/>
      <c r="O36" s="88" t="s">
        <v>93</v>
      </c>
      <c r="P36" s="92" t="str">
        <f>SUBSTITUTE(SUBSTITUTE(TEXT(INT(P35),"[DBNum2][$-804]G/通用格式元"&amp;IF(INT(F43)=F43,"整",""))&amp;TEXT(MID(F43,FIND(".",F43&amp;".0")+1,1),"[DBNum2][$-804]G/通用格式角")&amp;TEXT(MID(F43,FIND(".",F43&amp;".0")+2,1),"[DBNum2][$-804]G/通用格式分"),"零角","零"),"零分","")</f>
        <v>肆万伍仟玖佰肆拾叁元整</v>
      </c>
      <c r="Q36" s="92"/>
      <c r="R36" s="92"/>
      <c r="S36" s="92"/>
      <c r="T36" s="92"/>
    </row>
    <row r="37" s="2" customFormat="1" spans="2:19">
      <c r="B37" s="6"/>
      <c r="E37" s="7"/>
      <c r="F37" s="7"/>
      <c r="G37" s="7"/>
      <c r="H37" s="7"/>
      <c r="I37" s="7"/>
      <c r="J37" s="7"/>
      <c r="K37" s="7"/>
      <c r="L37" s="7"/>
      <c r="M37" s="7"/>
      <c r="N37" s="7"/>
      <c r="O37" s="6"/>
      <c r="P37" s="7"/>
      <c r="R37" s="7"/>
      <c r="S37" s="7"/>
    </row>
    <row r="38" s="2" customFormat="1" spans="2:19">
      <c r="B38" s="6"/>
      <c r="E38" s="7"/>
      <c r="F38" s="7"/>
      <c r="G38" s="7"/>
      <c r="H38" s="7"/>
      <c r="I38" s="7"/>
      <c r="J38" s="7"/>
      <c r="K38" s="7"/>
      <c r="L38" s="7"/>
      <c r="M38" s="7"/>
      <c r="N38" s="7"/>
      <c r="O38" s="6"/>
      <c r="P38" s="7"/>
      <c r="R38" s="7"/>
      <c r="S38" s="7"/>
    </row>
    <row r="39" s="2" customFormat="1" spans="2:19">
      <c r="B39" s="6"/>
      <c r="E39" s="7"/>
      <c r="F39" s="7"/>
      <c r="G39" s="7"/>
      <c r="H39" s="7"/>
      <c r="I39" s="7"/>
      <c r="J39" s="7"/>
      <c r="K39" s="7"/>
      <c r="L39" s="7"/>
      <c r="M39" s="7"/>
      <c r="N39" s="7"/>
      <c r="O39" s="6"/>
      <c r="P39" s="7"/>
      <c r="R39" s="7"/>
      <c r="S39" s="7"/>
    </row>
    <row r="40" s="2" customFormat="1" spans="2:19">
      <c r="B40" s="6"/>
      <c r="E40" s="7"/>
      <c r="F40" s="7"/>
      <c r="G40" s="7"/>
      <c r="H40" s="7"/>
      <c r="I40" s="7"/>
      <c r="J40" s="7">
        <f>C34/C3</f>
        <v>0.743318642611684</v>
      </c>
      <c r="K40" s="7"/>
      <c r="L40" s="7"/>
      <c r="M40" s="7"/>
      <c r="N40" s="7"/>
      <c r="O40" s="6"/>
      <c r="P40" s="7"/>
      <c r="R40" s="7"/>
      <c r="S40" s="7"/>
    </row>
    <row r="41" s="2" customFormat="1" ht="13.5" spans="2:19">
      <c r="B41" s="62"/>
      <c r="E41" s="7"/>
      <c r="F41" s="7"/>
      <c r="G41" s="7"/>
      <c r="H41" s="7"/>
      <c r="I41" s="7"/>
      <c r="J41" s="7"/>
      <c r="K41" s="7"/>
      <c r="L41" s="7"/>
      <c r="M41" s="7"/>
      <c r="N41" s="7"/>
      <c r="O41" s="6"/>
      <c r="P41" s="7"/>
      <c r="R41" s="7"/>
      <c r="S41" s="7"/>
    </row>
  </sheetData>
  <mergeCells count="4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4:B34"/>
    <mergeCell ref="C35:E35"/>
    <mergeCell ref="F35:K35"/>
    <mergeCell ref="P35:T35"/>
    <mergeCell ref="C36:E36"/>
    <mergeCell ref="F36:K36"/>
    <mergeCell ref="P36:T36"/>
    <mergeCell ref="A5:A7"/>
    <mergeCell ref="A8:A11"/>
    <mergeCell ref="A12:A15"/>
    <mergeCell ref="A16:A18"/>
    <mergeCell ref="A19:A21"/>
    <mergeCell ref="A22:A23"/>
    <mergeCell ref="A25:A27"/>
    <mergeCell ref="A28:A29"/>
    <mergeCell ref="S5:S7"/>
    <mergeCell ref="T5:T7"/>
    <mergeCell ref="A35:B36"/>
    <mergeCell ref="L35:N3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4"/>
  <sheetViews>
    <sheetView topLeftCell="A15" workbookViewId="0">
      <selection activeCell="A12" sqref="$A1:$XFD1048576"/>
    </sheetView>
  </sheetViews>
  <sheetFormatPr defaultColWidth="9" defaultRowHeight="11.25"/>
  <cols>
    <col min="1" max="1" width="3.25" style="2" customWidth="1"/>
    <col min="2" max="2" width="8.89166666666667" style="6" customWidth="1"/>
    <col min="3" max="3" width="10.75" style="2" customWidth="1"/>
    <col min="4" max="4" width="9.55" style="2" customWidth="1"/>
    <col min="5" max="5" width="22.8666666666667" style="7" customWidth="1"/>
    <col min="6" max="6" width="26.6583333333333" style="7" customWidth="1"/>
    <col min="7" max="7" width="20.3916666666667" style="7" customWidth="1"/>
    <col min="8" max="9" width="9.5" style="7" customWidth="1"/>
    <col min="10" max="10" width="14.2416666666667" style="7" customWidth="1"/>
    <col min="11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27.058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66">
        <v>10670</v>
      </c>
      <c r="Q2" s="71" t="s">
        <v>6</v>
      </c>
      <c r="R2" s="71"/>
      <c r="S2" s="93" t="s">
        <v>7</v>
      </c>
      <c r="T2" s="93"/>
    </row>
    <row r="3" s="1" customFormat="1" ht="27.9" customHeight="1" spans="1:20">
      <c r="A3" s="9" t="s">
        <v>8</v>
      </c>
      <c r="B3" s="9"/>
      <c r="C3" s="12">
        <v>3492000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9" t="s">
        <v>13</v>
      </c>
      <c r="O3" s="9"/>
      <c r="P3" s="67" t="s">
        <v>14</v>
      </c>
      <c r="Q3" s="94" t="s">
        <v>15</v>
      </c>
      <c r="R3" s="95"/>
      <c r="S3" s="96" t="s">
        <v>16</v>
      </c>
      <c r="T3" s="97"/>
    </row>
    <row r="4" s="1" customFormat="1" ht="27.9" customHeight="1" spans="1:20">
      <c r="A4" s="9" t="s">
        <v>17</v>
      </c>
      <c r="B4" s="9"/>
      <c r="C4" s="122"/>
      <c r="D4" s="122"/>
      <c r="E4" s="122"/>
      <c r="F4" s="12" t="s">
        <v>18</v>
      </c>
      <c r="G4" s="14"/>
      <c r="H4" s="9" t="s">
        <v>19</v>
      </c>
      <c r="I4" s="9"/>
      <c r="J4" s="67" t="s">
        <v>20</v>
      </c>
      <c r="K4" s="67"/>
      <c r="L4" s="67"/>
      <c r="M4" s="67"/>
      <c r="N4" s="9" t="s">
        <v>21</v>
      </c>
      <c r="O4" s="9"/>
      <c r="P4" s="68" t="s">
        <v>22</v>
      </c>
      <c r="Q4" s="12" t="s">
        <v>23</v>
      </c>
      <c r="R4" s="68" t="s">
        <v>24</v>
      </c>
      <c r="S4" s="98" t="s">
        <v>25</v>
      </c>
      <c r="T4" s="99" t="s">
        <v>24</v>
      </c>
    </row>
    <row r="5" s="1" customFormat="1" ht="27.9" customHeight="1" spans="1:22">
      <c r="A5" s="9" t="s">
        <v>26</v>
      </c>
      <c r="B5" s="15" t="s">
        <v>27</v>
      </c>
      <c r="C5" s="16"/>
      <c r="D5" s="16"/>
      <c r="E5" s="16"/>
      <c r="F5" s="17"/>
      <c r="G5" s="18" t="s">
        <v>28</v>
      </c>
      <c r="H5" s="15" t="s">
        <v>27</v>
      </c>
      <c r="I5" s="16"/>
      <c r="J5" s="17"/>
      <c r="K5" s="18" t="s">
        <v>29</v>
      </c>
      <c r="L5" s="15" t="s">
        <v>30</v>
      </c>
      <c r="M5" s="17"/>
      <c r="N5" s="15" t="s">
        <v>31</v>
      </c>
      <c r="O5" s="17"/>
      <c r="P5" s="69" t="s">
        <v>32</v>
      </c>
      <c r="Q5" s="100"/>
      <c r="R5" s="100"/>
      <c r="S5" s="98" t="s">
        <v>33</v>
      </c>
      <c r="T5" s="101" t="s">
        <v>34</v>
      </c>
      <c r="V5"/>
    </row>
    <row r="6" s="1" customFormat="1" ht="27.9" customHeight="1" spans="1:20">
      <c r="A6" s="9"/>
      <c r="B6" s="19" t="s">
        <v>35</v>
      </c>
      <c r="C6" s="20"/>
      <c r="D6" s="20"/>
      <c r="E6" s="20"/>
      <c r="F6" s="21"/>
      <c r="G6" s="9"/>
      <c r="H6" s="19" t="s">
        <v>36</v>
      </c>
      <c r="I6" s="20"/>
      <c r="J6" s="21"/>
      <c r="K6" s="9" t="s">
        <v>37</v>
      </c>
      <c r="L6" s="19" t="s">
        <v>38</v>
      </c>
      <c r="M6" s="21"/>
      <c r="N6" s="19" t="s">
        <v>39</v>
      </c>
      <c r="O6" s="21"/>
      <c r="P6" s="70" t="s">
        <v>40</v>
      </c>
      <c r="Q6" s="102"/>
      <c r="R6" s="102"/>
      <c r="S6" s="98"/>
      <c r="T6" s="101"/>
    </row>
    <row r="7" s="1" customFormat="1" ht="27.9" customHeight="1" spans="1:20">
      <c r="A7" s="9"/>
      <c r="B7" s="22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2" t="s">
        <v>46</v>
      </c>
      <c r="H7" s="9" t="s">
        <v>47</v>
      </c>
      <c r="I7" s="12" t="s">
        <v>48</v>
      </c>
      <c r="J7" s="12" t="s">
        <v>49</v>
      </c>
      <c r="K7" s="71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98"/>
      <c r="T7" s="101"/>
    </row>
    <row r="8" s="2" customFormat="1" ht="23" customHeight="1" spans="1:20">
      <c r="A8" s="23">
        <v>1</v>
      </c>
      <c r="B8" s="24" t="s">
        <v>53</v>
      </c>
      <c r="C8" s="25">
        <v>1200000</v>
      </c>
      <c r="D8" s="26"/>
      <c r="E8" s="27" t="s">
        <v>54</v>
      </c>
      <c r="F8" s="28">
        <v>17520274516</v>
      </c>
      <c r="G8" s="29"/>
      <c r="H8" s="29"/>
      <c r="I8" s="32">
        <v>80000</v>
      </c>
      <c r="J8" s="32"/>
      <c r="K8" s="32">
        <v>34384</v>
      </c>
      <c r="L8" s="29">
        <v>500</v>
      </c>
      <c r="M8" s="32" t="s">
        <v>55</v>
      </c>
      <c r="N8" s="72">
        <v>75000</v>
      </c>
      <c r="O8" s="72"/>
      <c r="P8" s="72" t="s">
        <v>56</v>
      </c>
      <c r="Q8" s="103"/>
      <c r="R8" s="26"/>
      <c r="S8" s="32">
        <f>C8-I8-K8-L8-N8</f>
        <v>1010116</v>
      </c>
      <c r="T8" s="26"/>
    </row>
    <row r="9" s="2" customFormat="1" ht="28" customHeight="1" spans="1:20">
      <c r="A9" s="30"/>
      <c r="B9" s="31">
        <v>43712</v>
      </c>
      <c r="C9" s="25"/>
      <c r="D9" s="32"/>
      <c r="E9" s="32"/>
      <c r="F9" s="33"/>
      <c r="G9" s="29"/>
      <c r="H9" s="29"/>
      <c r="I9" s="32"/>
      <c r="J9" s="32"/>
      <c r="K9" s="32"/>
      <c r="L9" s="29"/>
      <c r="M9" s="29"/>
      <c r="N9" s="72">
        <v>-75000</v>
      </c>
      <c r="O9" s="72" t="s">
        <v>57</v>
      </c>
      <c r="P9" s="72"/>
      <c r="Q9" s="103"/>
      <c r="R9" s="26"/>
      <c r="S9" s="32"/>
      <c r="T9" s="26"/>
    </row>
    <row r="10" s="2" customFormat="1" ht="28" customHeight="1" spans="1:20">
      <c r="A10" s="30"/>
      <c r="B10" s="31">
        <v>43712</v>
      </c>
      <c r="C10" s="25"/>
      <c r="D10" s="26"/>
      <c r="E10" s="34" t="s">
        <v>58</v>
      </c>
      <c r="F10" s="33">
        <v>6.23668229000426e+18</v>
      </c>
      <c r="G10" s="29"/>
      <c r="H10" s="29"/>
      <c r="I10" s="29"/>
      <c r="J10" s="29"/>
      <c r="K10" s="29"/>
      <c r="L10" s="29"/>
      <c r="M10" s="29"/>
      <c r="N10" s="72"/>
      <c r="O10" s="72"/>
      <c r="P10" s="73" t="s">
        <v>59</v>
      </c>
      <c r="Q10" s="103"/>
      <c r="R10" s="26"/>
      <c r="S10" s="32">
        <v>75000</v>
      </c>
      <c r="T10" s="26"/>
    </row>
    <row r="11" s="2" customFormat="1" ht="20.1" customHeight="1" spans="1:20">
      <c r="A11" s="35"/>
      <c r="B11" s="24"/>
      <c r="C11" s="36"/>
      <c r="D11" s="36"/>
      <c r="E11" s="34"/>
      <c r="F11" s="33"/>
      <c r="G11" s="29"/>
      <c r="H11" s="29"/>
      <c r="I11" s="29"/>
      <c r="J11" s="29"/>
      <c r="K11" s="29"/>
      <c r="L11" s="29"/>
      <c r="M11" s="29"/>
      <c r="N11" s="72"/>
      <c r="O11" s="72"/>
      <c r="P11" s="73"/>
      <c r="Q11" s="103"/>
      <c r="R11" s="26"/>
      <c r="S11" s="32"/>
      <c r="T11" s="26"/>
    </row>
    <row r="12" s="2" customFormat="1" ht="20.1" customHeight="1" spans="1:20">
      <c r="A12" s="23">
        <v>2</v>
      </c>
      <c r="B12" s="31">
        <v>43720</v>
      </c>
      <c r="C12" s="25">
        <v>500000</v>
      </c>
      <c r="D12" s="36"/>
      <c r="E12" s="27" t="s">
        <v>54</v>
      </c>
      <c r="F12" s="28">
        <v>17520274516</v>
      </c>
      <c r="G12" s="29"/>
      <c r="H12" s="29"/>
      <c r="I12" s="29">
        <v>10000</v>
      </c>
      <c r="J12" s="29"/>
      <c r="K12" s="29">
        <v>6329</v>
      </c>
      <c r="L12" s="29"/>
      <c r="M12" s="29"/>
      <c r="N12" s="72"/>
      <c r="O12" s="72"/>
      <c r="P12" s="72"/>
      <c r="Q12" s="103"/>
      <c r="R12" s="26"/>
      <c r="S12" s="32"/>
      <c r="T12" s="26"/>
    </row>
    <row r="13" s="2" customFormat="1" ht="20.1" customHeight="1" spans="1:20">
      <c r="A13" s="30"/>
      <c r="B13" s="31"/>
      <c r="C13" s="36"/>
      <c r="D13" s="36"/>
      <c r="E13" s="29" t="s">
        <v>60</v>
      </c>
      <c r="F13" s="33" t="s">
        <v>61</v>
      </c>
      <c r="G13" s="29"/>
      <c r="H13" s="29"/>
      <c r="I13" s="29"/>
      <c r="J13" s="29"/>
      <c r="K13" s="29"/>
      <c r="L13" s="29"/>
      <c r="M13" s="29"/>
      <c r="N13" s="72"/>
      <c r="O13" s="72"/>
      <c r="P13" s="72" t="s">
        <v>62</v>
      </c>
      <c r="Q13" s="103"/>
      <c r="R13" s="26"/>
      <c r="S13" s="32">
        <v>52250</v>
      </c>
      <c r="T13" s="26"/>
    </row>
    <row r="14" s="2" customFormat="1" ht="20.1" customHeight="1" spans="1:20">
      <c r="A14" s="30"/>
      <c r="B14" s="31"/>
      <c r="C14" s="36"/>
      <c r="D14" s="36"/>
      <c r="E14" s="29" t="s">
        <v>63</v>
      </c>
      <c r="F14" s="33" t="s">
        <v>64</v>
      </c>
      <c r="G14" s="29"/>
      <c r="H14" s="29"/>
      <c r="I14" s="29"/>
      <c r="J14" s="29"/>
      <c r="K14" s="29"/>
      <c r="L14" s="29"/>
      <c r="M14" s="29"/>
      <c r="N14" s="72"/>
      <c r="O14" s="72"/>
      <c r="P14" s="72" t="s">
        <v>65</v>
      </c>
      <c r="Q14" s="103"/>
      <c r="R14" s="26"/>
      <c r="S14" s="32">
        <v>100000</v>
      </c>
      <c r="T14" s="26"/>
    </row>
    <row r="15" s="2" customFormat="1" ht="20.1" customHeight="1" spans="1:20">
      <c r="A15" s="35"/>
      <c r="B15" s="31"/>
      <c r="C15" s="36"/>
      <c r="D15" s="36"/>
      <c r="E15" s="29" t="s">
        <v>66</v>
      </c>
      <c r="F15" s="33">
        <v>9.16011610274205e+21</v>
      </c>
      <c r="G15" s="29"/>
      <c r="H15" s="29"/>
      <c r="I15" s="29"/>
      <c r="J15" s="29"/>
      <c r="K15" s="29"/>
      <c r="L15" s="29"/>
      <c r="M15" s="29"/>
      <c r="N15" s="72"/>
      <c r="O15" s="72"/>
      <c r="P15" s="72" t="s">
        <v>67</v>
      </c>
      <c r="Q15" s="103"/>
      <c r="R15" s="26"/>
      <c r="S15" s="32">
        <v>327750</v>
      </c>
      <c r="T15" s="26"/>
    </row>
    <row r="16" s="2" customFormat="1" ht="20.1" customHeight="1" spans="1:20">
      <c r="A16" s="23">
        <v>3</v>
      </c>
      <c r="B16" s="31">
        <v>43754</v>
      </c>
      <c r="C16" s="25">
        <v>200000</v>
      </c>
      <c r="D16" s="36"/>
      <c r="E16" s="29"/>
      <c r="F16" s="33"/>
      <c r="G16" s="29"/>
      <c r="H16" s="29"/>
      <c r="I16" s="29">
        <v>10000</v>
      </c>
      <c r="J16" s="29"/>
      <c r="K16" s="32" t="s">
        <v>68</v>
      </c>
      <c r="L16" s="29"/>
      <c r="M16" s="29"/>
      <c r="N16" s="72"/>
      <c r="O16" s="72"/>
      <c r="P16" s="72"/>
      <c r="Q16" s="103"/>
      <c r="R16" s="26"/>
      <c r="S16" s="32"/>
      <c r="T16" s="26"/>
    </row>
    <row r="17" s="2" customFormat="1" ht="20.1" customHeight="1" spans="1:20">
      <c r="A17" s="30"/>
      <c r="B17" s="31">
        <v>43755</v>
      </c>
      <c r="C17" s="36"/>
      <c r="D17" s="36"/>
      <c r="E17" s="29" t="s">
        <v>69</v>
      </c>
      <c r="F17" s="33" t="s">
        <v>70</v>
      </c>
      <c r="G17" s="29"/>
      <c r="H17" s="29"/>
      <c r="I17" s="29"/>
      <c r="J17" s="29"/>
      <c r="K17" s="29"/>
      <c r="L17" s="29"/>
      <c r="M17" s="29"/>
      <c r="N17" s="72"/>
      <c r="O17" s="72"/>
      <c r="P17" s="72" t="s">
        <v>71</v>
      </c>
      <c r="Q17" s="103"/>
      <c r="R17" s="26"/>
      <c r="S17" s="32">
        <v>100000</v>
      </c>
      <c r="T17" s="26"/>
    </row>
    <row r="18" s="2" customFormat="1" ht="20.1" customHeight="1" spans="1:20">
      <c r="A18" s="35"/>
      <c r="B18" s="31">
        <v>43755</v>
      </c>
      <c r="C18" s="36"/>
      <c r="D18" s="36"/>
      <c r="E18" s="32" t="s">
        <v>72</v>
      </c>
      <c r="F18" s="33" t="s">
        <v>73</v>
      </c>
      <c r="G18" s="29"/>
      <c r="H18" s="29"/>
      <c r="I18" s="29"/>
      <c r="J18" s="29"/>
      <c r="K18" s="29"/>
      <c r="L18" s="29"/>
      <c r="M18" s="29"/>
      <c r="N18" s="72"/>
      <c r="O18" s="72"/>
      <c r="P18" s="72" t="s">
        <v>59</v>
      </c>
      <c r="Q18" s="103"/>
      <c r="R18" s="26"/>
      <c r="S18" s="32">
        <v>93671</v>
      </c>
      <c r="T18" s="26"/>
    </row>
    <row r="19" s="2" customFormat="1" ht="20.1" customHeight="1" spans="1:20">
      <c r="A19" s="23">
        <v>4</v>
      </c>
      <c r="B19" s="31">
        <v>43776</v>
      </c>
      <c r="C19" s="25">
        <v>200000</v>
      </c>
      <c r="D19" s="36"/>
      <c r="E19" s="32" t="s">
        <v>54</v>
      </c>
      <c r="F19" s="33">
        <v>17520274516</v>
      </c>
      <c r="G19" s="32"/>
      <c r="H19" s="32"/>
      <c r="I19" s="32"/>
      <c r="J19" s="32" t="s">
        <v>74</v>
      </c>
      <c r="K19" s="32" t="s">
        <v>68</v>
      </c>
      <c r="L19" s="32"/>
      <c r="M19" s="32"/>
      <c r="N19" s="72"/>
      <c r="O19" s="72"/>
      <c r="P19" s="72"/>
      <c r="Q19" s="103"/>
      <c r="R19" s="32"/>
      <c r="S19" s="32"/>
      <c r="T19" s="32"/>
    </row>
    <row r="20" s="2" customFormat="1" ht="20.1" customHeight="1" spans="1:20">
      <c r="A20" s="30"/>
      <c r="B20" s="31">
        <v>43794</v>
      </c>
      <c r="C20" s="25"/>
      <c r="D20" s="36"/>
      <c r="E20" s="32" t="s">
        <v>75</v>
      </c>
      <c r="F20" s="33" t="s">
        <v>76</v>
      </c>
      <c r="G20" s="32"/>
      <c r="H20" s="32"/>
      <c r="I20" s="32"/>
      <c r="J20" s="32"/>
      <c r="K20" s="32"/>
      <c r="L20" s="32"/>
      <c r="M20" s="32"/>
      <c r="N20" s="72"/>
      <c r="O20" s="72"/>
      <c r="P20" s="72" t="s">
        <v>77</v>
      </c>
      <c r="Q20" s="103"/>
      <c r="R20" s="32"/>
      <c r="S20" s="32">
        <v>100000</v>
      </c>
      <c r="T20" s="32"/>
    </row>
    <row r="21" s="2" customFormat="1" ht="20.1" customHeight="1" spans="1:20">
      <c r="A21" s="30"/>
      <c r="B21" s="31">
        <v>43794</v>
      </c>
      <c r="C21" s="25"/>
      <c r="D21" s="36"/>
      <c r="E21" s="32" t="s">
        <v>60</v>
      </c>
      <c r="F21" s="33" t="s">
        <v>61</v>
      </c>
      <c r="G21" s="32"/>
      <c r="H21" s="32"/>
      <c r="I21" s="32"/>
      <c r="J21" s="32"/>
      <c r="K21" s="32"/>
      <c r="L21" s="32"/>
      <c r="M21" s="32"/>
      <c r="N21" s="72"/>
      <c r="O21" s="72"/>
      <c r="P21" s="72" t="s">
        <v>62</v>
      </c>
      <c r="Q21" s="103"/>
      <c r="R21" s="32"/>
      <c r="S21" s="32">
        <v>84030</v>
      </c>
      <c r="T21" s="32"/>
    </row>
    <row r="22" s="3" customFormat="1" ht="20.1" customHeight="1" spans="1:20">
      <c r="A22" s="5">
        <v>5</v>
      </c>
      <c r="B22" s="31">
        <v>43795</v>
      </c>
      <c r="C22" s="25">
        <v>50000</v>
      </c>
      <c r="D22" s="36"/>
      <c r="E22" s="32" t="s">
        <v>54</v>
      </c>
      <c r="F22" s="33">
        <v>17520274516</v>
      </c>
      <c r="G22" s="32"/>
      <c r="H22" s="32"/>
      <c r="I22" s="32"/>
      <c r="J22" s="32" t="s">
        <v>74</v>
      </c>
      <c r="K22" s="32" t="s">
        <v>68</v>
      </c>
      <c r="L22" s="32"/>
      <c r="M22" s="32"/>
      <c r="N22" s="72"/>
      <c r="O22" s="72"/>
      <c r="P22" s="72"/>
      <c r="Q22" s="103"/>
      <c r="R22" s="32"/>
      <c r="S22" s="32"/>
      <c r="T22" s="32"/>
    </row>
    <row r="23" s="3" customFormat="1" ht="20.1" customHeight="1" spans="1:20">
      <c r="A23" s="5"/>
      <c r="B23" s="31">
        <v>43797</v>
      </c>
      <c r="C23" s="36"/>
      <c r="D23" s="36"/>
      <c r="E23" s="32" t="s">
        <v>72</v>
      </c>
      <c r="F23" s="33" t="s">
        <v>73</v>
      </c>
      <c r="G23" s="29"/>
      <c r="H23" s="29"/>
      <c r="I23" s="29"/>
      <c r="J23" s="29"/>
      <c r="K23" s="29"/>
      <c r="L23" s="29"/>
      <c r="M23" s="29"/>
      <c r="N23" s="72"/>
      <c r="O23" s="72"/>
      <c r="P23" s="72" t="s">
        <v>59</v>
      </c>
      <c r="Q23" s="103"/>
      <c r="R23" s="26"/>
      <c r="S23" s="32">
        <v>50000</v>
      </c>
      <c r="T23" s="32"/>
    </row>
    <row r="24" s="3" customFormat="1" ht="20.1" customHeight="1" spans="1:20">
      <c r="A24" s="5">
        <v>6</v>
      </c>
      <c r="B24" s="31"/>
      <c r="C24" s="36"/>
      <c r="D24" s="36"/>
      <c r="E24" s="32" t="s">
        <v>78</v>
      </c>
      <c r="F24" s="33" t="s">
        <v>79</v>
      </c>
      <c r="G24" s="29"/>
      <c r="H24" s="29"/>
      <c r="I24" s="29"/>
      <c r="J24" s="29"/>
      <c r="K24" s="29"/>
      <c r="L24" s="32">
        <v>50</v>
      </c>
      <c r="M24" s="32" t="s">
        <v>80</v>
      </c>
      <c r="N24" s="72"/>
      <c r="O24" s="72"/>
      <c r="P24" s="72" t="s">
        <v>81</v>
      </c>
      <c r="Q24" s="103"/>
      <c r="R24" s="26"/>
      <c r="S24" s="32">
        <v>15920</v>
      </c>
      <c r="T24" s="32"/>
    </row>
    <row r="25" s="3" customFormat="1" ht="20.1" customHeight="1" spans="1:20">
      <c r="A25" s="37">
        <v>7</v>
      </c>
      <c r="B25" s="31">
        <v>43812</v>
      </c>
      <c r="C25" s="25">
        <v>95668.7</v>
      </c>
      <c r="D25" s="36"/>
      <c r="E25" s="32" t="s">
        <v>54</v>
      </c>
      <c r="F25" s="33">
        <v>17520274516</v>
      </c>
      <c r="G25" s="29"/>
      <c r="H25" s="29"/>
      <c r="I25" s="29"/>
      <c r="J25" s="32" t="s">
        <v>74</v>
      </c>
      <c r="K25" s="32" t="s">
        <v>68</v>
      </c>
      <c r="L25" s="29"/>
      <c r="M25" s="29"/>
      <c r="N25" s="72"/>
      <c r="O25" s="72"/>
      <c r="P25" s="72"/>
      <c r="Q25" s="103"/>
      <c r="R25" s="26"/>
      <c r="S25" s="32"/>
      <c r="T25" s="32"/>
    </row>
    <row r="26" s="3" customFormat="1" ht="20.1" customHeight="1" spans="1:20">
      <c r="A26" s="38"/>
      <c r="B26" s="31">
        <v>43815</v>
      </c>
      <c r="C26" s="25"/>
      <c r="D26" s="36"/>
      <c r="E26" s="32" t="s">
        <v>78</v>
      </c>
      <c r="F26" s="33" t="s">
        <v>79</v>
      </c>
      <c r="G26" s="29"/>
      <c r="H26" s="29"/>
      <c r="I26" s="29"/>
      <c r="J26" s="29"/>
      <c r="K26" s="29"/>
      <c r="L26" s="32">
        <v>50</v>
      </c>
      <c r="M26" s="32" t="s">
        <v>80</v>
      </c>
      <c r="N26" s="72"/>
      <c r="O26" s="72"/>
      <c r="P26" s="72" t="s">
        <v>81</v>
      </c>
      <c r="Q26" s="103"/>
      <c r="R26" s="26"/>
      <c r="S26" s="32">
        <v>5518.7</v>
      </c>
      <c r="T26" s="32"/>
    </row>
    <row r="27" s="3" customFormat="1" ht="20.1" customHeight="1" spans="1:20">
      <c r="A27" s="38"/>
      <c r="B27" s="31">
        <v>43815</v>
      </c>
      <c r="C27" s="36"/>
      <c r="D27" s="36"/>
      <c r="E27" s="32" t="s">
        <v>69</v>
      </c>
      <c r="F27" s="33" t="s">
        <v>70</v>
      </c>
      <c r="G27" s="29"/>
      <c r="H27" s="29"/>
      <c r="I27" s="29"/>
      <c r="J27" s="29"/>
      <c r="K27" s="29"/>
      <c r="L27" s="32">
        <v>100</v>
      </c>
      <c r="M27" s="32" t="s">
        <v>80</v>
      </c>
      <c r="N27" s="72"/>
      <c r="O27" s="72"/>
      <c r="P27" s="72" t="s">
        <v>71</v>
      </c>
      <c r="Q27" s="103"/>
      <c r="R27" s="26"/>
      <c r="S27" s="32">
        <v>90000</v>
      </c>
      <c r="T27" s="32"/>
    </row>
    <row r="28" s="4" customFormat="1" ht="20.1" customHeight="1" spans="1:20">
      <c r="A28" s="5">
        <v>8</v>
      </c>
      <c r="B28" s="31">
        <v>43849</v>
      </c>
      <c r="C28" s="36"/>
      <c r="D28" s="25">
        <v>54050</v>
      </c>
      <c r="E28" s="5" t="s">
        <v>82</v>
      </c>
      <c r="F28" s="5" t="s">
        <v>83</v>
      </c>
      <c r="G28" s="29"/>
      <c r="H28" s="29"/>
      <c r="I28" s="29"/>
      <c r="J28" s="29"/>
      <c r="K28" s="29"/>
      <c r="L28" s="5"/>
      <c r="M28" s="5"/>
      <c r="N28" s="5"/>
      <c r="O28" s="5"/>
      <c r="P28" s="5"/>
      <c r="Q28" s="5"/>
      <c r="R28" s="5"/>
      <c r="S28" s="5"/>
      <c r="T28" s="74"/>
    </row>
    <row r="29" s="4" customFormat="1" ht="20.1" customHeight="1" spans="1:20">
      <c r="A29" s="5"/>
      <c r="B29" s="31">
        <v>43849</v>
      </c>
      <c r="C29" s="36"/>
      <c r="D29" s="36"/>
      <c r="E29" s="32" t="s">
        <v>84</v>
      </c>
      <c r="F29" s="33" t="s">
        <v>85</v>
      </c>
      <c r="G29" s="29"/>
      <c r="H29" s="29"/>
      <c r="I29" s="29"/>
      <c r="J29" s="29"/>
      <c r="K29" s="29"/>
      <c r="L29" s="32">
        <v>50</v>
      </c>
      <c r="M29" s="32" t="s">
        <v>80</v>
      </c>
      <c r="N29" s="72"/>
      <c r="O29" s="72"/>
      <c r="P29" s="72" t="s">
        <v>86</v>
      </c>
      <c r="Q29" s="103"/>
      <c r="R29" s="26"/>
      <c r="S29" s="32">
        <v>54000</v>
      </c>
      <c r="T29" s="74"/>
    </row>
    <row r="30" s="5" customFormat="1" ht="20.1" customHeight="1" spans="1:19">
      <c r="A30" s="5">
        <v>9</v>
      </c>
      <c r="B30" s="39">
        <v>43993</v>
      </c>
      <c r="C30" s="5">
        <v>300000</v>
      </c>
      <c r="E30" s="5" t="s">
        <v>94</v>
      </c>
      <c r="F30" s="5" t="s">
        <v>95</v>
      </c>
      <c r="J30" s="5" t="s">
        <v>74</v>
      </c>
      <c r="K30" s="5">
        <v>8878.22</v>
      </c>
      <c r="L30" s="5">
        <v>150</v>
      </c>
      <c r="M30" s="5" t="s">
        <v>80</v>
      </c>
      <c r="P30" s="5" t="s">
        <v>71</v>
      </c>
      <c r="S30" s="32">
        <v>238400</v>
      </c>
    </row>
    <row r="31" s="2" customFormat="1" ht="21" customHeight="1" spans="1:20">
      <c r="A31" s="40"/>
      <c r="B31" s="24"/>
      <c r="C31" s="36"/>
      <c r="D31" s="36"/>
      <c r="E31" s="29"/>
      <c r="F31" s="33"/>
      <c r="G31" s="29"/>
      <c r="H31" s="29"/>
      <c r="I31" s="29"/>
      <c r="J31" s="29"/>
      <c r="K31" s="29"/>
      <c r="L31" s="29">
        <v>500</v>
      </c>
      <c r="M31" s="32" t="s">
        <v>55</v>
      </c>
      <c r="N31" s="72"/>
      <c r="O31" s="72"/>
      <c r="P31" s="72" t="s">
        <v>59</v>
      </c>
      <c r="Q31" s="103"/>
      <c r="R31" s="26"/>
      <c r="S31" s="32">
        <v>52071.78</v>
      </c>
      <c r="T31" s="26"/>
    </row>
    <row r="32" s="2" customFormat="1" ht="21" customHeight="1" spans="1:20">
      <c r="A32" s="5">
        <v>10</v>
      </c>
      <c r="B32" s="39">
        <v>44036</v>
      </c>
      <c r="C32" s="5">
        <v>50000</v>
      </c>
      <c r="D32" s="36"/>
      <c r="E32" s="5" t="s">
        <v>94</v>
      </c>
      <c r="F32" s="5" t="s">
        <v>95</v>
      </c>
      <c r="G32" s="29"/>
      <c r="H32" s="29"/>
      <c r="I32" s="29"/>
      <c r="J32" s="5" t="s">
        <v>74</v>
      </c>
      <c r="K32" s="29">
        <v>4006.54</v>
      </c>
      <c r="L32" s="29">
        <v>50</v>
      </c>
      <c r="M32" s="32" t="s">
        <v>80</v>
      </c>
      <c r="N32" s="72"/>
      <c r="O32" s="72"/>
      <c r="P32" s="27" t="s">
        <v>62</v>
      </c>
      <c r="Q32" s="104"/>
      <c r="R32" s="105"/>
      <c r="S32" s="106">
        <f>C32-K32-L32</f>
        <v>45943.46</v>
      </c>
      <c r="T32" s="105"/>
    </row>
    <row r="33" s="2" customFormat="1" ht="21" customHeight="1" spans="1:20">
      <c r="A33" s="41"/>
      <c r="B33" s="51"/>
      <c r="C33" s="44"/>
      <c r="D33" s="43"/>
      <c r="E33" s="44"/>
      <c r="F33" s="44"/>
      <c r="G33" s="45"/>
      <c r="H33" s="45"/>
      <c r="I33" s="45"/>
      <c r="J33" s="44"/>
      <c r="K33" s="45"/>
      <c r="L33" s="45"/>
      <c r="M33" s="74"/>
      <c r="N33" s="75"/>
      <c r="O33" s="75"/>
      <c r="P33" s="76"/>
      <c r="Q33" s="107"/>
      <c r="R33" s="108"/>
      <c r="S33" s="109"/>
      <c r="T33" s="105"/>
    </row>
    <row r="34" s="2" customFormat="1" ht="21" customHeight="1" spans="1:20">
      <c r="A34" s="41">
        <v>11</v>
      </c>
      <c r="B34" s="51" t="s">
        <v>96</v>
      </c>
      <c r="C34" s="44">
        <v>100000</v>
      </c>
      <c r="D34" s="43"/>
      <c r="E34" s="44" t="s">
        <v>94</v>
      </c>
      <c r="F34" s="44" t="s">
        <v>95</v>
      </c>
      <c r="G34" s="45"/>
      <c r="H34" s="45"/>
      <c r="I34" s="45">
        <v>0</v>
      </c>
      <c r="J34" s="44" t="s">
        <v>74</v>
      </c>
      <c r="K34" s="45">
        <v>2882.17</v>
      </c>
      <c r="L34" s="45">
        <v>100</v>
      </c>
      <c r="M34" s="74" t="s">
        <v>80</v>
      </c>
      <c r="N34" s="75"/>
      <c r="O34" s="75"/>
      <c r="P34" s="76" t="s">
        <v>97</v>
      </c>
      <c r="Q34" s="115">
        <v>200000</v>
      </c>
      <c r="R34" s="108">
        <v>200000</v>
      </c>
      <c r="S34" s="109">
        <f>C34+C35-K34-L34</f>
        <v>106972.32</v>
      </c>
      <c r="T34" s="105"/>
    </row>
    <row r="35" s="2" customFormat="1" ht="21" customHeight="1" spans="1:20">
      <c r="A35" s="41"/>
      <c r="B35" s="51"/>
      <c r="C35" s="44">
        <v>9954.49</v>
      </c>
      <c r="D35" s="43"/>
      <c r="E35" s="44" t="s">
        <v>94</v>
      </c>
      <c r="F35" s="44" t="s">
        <v>95</v>
      </c>
      <c r="G35" s="45"/>
      <c r="H35" s="45"/>
      <c r="I35" s="45"/>
      <c r="J35" s="44"/>
      <c r="K35" s="45"/>
      <c r="L35" s="45"/>
      <c r="M35" s="74"/>
      <c r="N35" s="75"/>
      <c r="O35" s="75"/>
      <c r="P35" s="76"/>
      <c r="Q35" s="107"/>
      <c r="R35" s="108"/>
      <c r="S35" s="109"/>
      <c r="T35" s="105"/>
    </row>
    <row r="36" s="2" customFormat="1" ht="21" customHeight="1" spans="1:20">
      <c r="A36" s="53"/>
      <c r="B36" s="54"/>
      <c r="C36" s="43"/>
      <c r="D36" s="43"/>
      <c r="E36" s="45"/>
      <c r="F36" s="55"/>
      <c r="G36" s="45"/>
      <c r="H36" s="45"/>
      <c r="I36" s="45"/>
      <c r="J36" s="45"/>
      <c r="K36" s="45"/>
      <c r="L36" s="45"/>
      <c r="M36" s="74"/>
      <c r="N36" s="75"/>
      <c r="O36" s="75"/>
      <c r="P36" s="76"/>
      <c r="Q36" s="107"/>
      <c r="R36" s="108"/>
      <c r="S36" s="109"/>
      <c r="T36" s="105"/>
    </row>
    <row r="37" s="2" customFormat="1" ht="30" customHeight="1" spans="1:20">
      <c r="A37" s="56" t="s">
        <v>87</v>
      </c>
      <c r="B37" s="56"/>
      <c r="C37" s="57">
        <f>SUM(C8:C36)</f>
        <v>2705623.19</v>
      </c>
      <c r="D37" s="58">
        <f>SUM(D8:D31)</f>
        <v>54050</v>
      </c>
      <c r="E37" s="59"/>
      <c r="F37" s="59"/>
      <c r="G37" s="59"/>
      <c r="H37" s="59"/>
      <c r="I37" s="82">
        <f>SUM(I8:I36)</f>
        <v>100000</v>
      </c>
      <c r="J37" s="83"/>
      <c r="K37" s="82">
        <f>SUM(K8:K36)</f>
        <v>56479.93</v>
      </c>
      <c r="L37" s="82">
        <f>SUM(L8:L36)</f>
        <v>1550</v>
      </c>
      <c r="M37" s="83"/>
      <c r="N37" s="84">
        <f>SUM(N8:N31)</f>
        <v>0</v>
      </c>
      <c r="O37" s="72"/>
      <c r="P37" s="27"/>
      <c r="Q37" s="116"/>
      <c r="R37" s="117"/>
      <c r="S37" s="118">
        <f>SUM(S8:S36)</f>
        <v>2601643.26</v>
      </c>
      <c r="T37" s="119">
        <f>C37+D37-I37-K37-L37-N37-S37</f>
        <v>0</v>
      </c>
    </row>
    <row r="38" s="2" customFormat="1" ht="30" customHeight="1" spans="1:20">
      <c r="A38" s="56" t="s">
        <v>88</v>
      </c>
      <c r="B38" s="56"/>
      <c r="C38" s="56" t="s">
        <v>89</v>
      </c>
      <c r="D38" s="56"/>
      <c r="E38" s="56"/>
      <c r="F38" s="60">
        <f>P38</f>
        <v>106972.32</v>
      </c>
      <c r="G38" s="61"/>
      <c r="H38" s="61"/>
      <c r="I38" s="61"/>
      <c r="J38" s="61"/>
      <c r="K38" s="85"/>
      <c r="L38" s="86" t="s">
        <v>90</v>
      </c>
      <c r="M38" s="87"/>
      <c r="N38" s="87"/>
      <c r="O38" s="88" t="s">
        <v>91</v>
      </c>
      <c r="P38" s="89">
        <f>S34</f>
        <v>106972.32</v>
      </c>
      <c r="Q38" s="89"/>
      <c r="R38" s="89"/>
      <c r="S38" s="89"/>
      <c r="T38" s="89"/>
    </row>
    <row r="39" s="2" customFormat="1" ht="30" customHeight="1" spans="1:20">
      <c r="A39" s="56"/>
      <c r="B39" s="56"/>
      <c r="C39" s="56" t="s">
        <v>92</v>
      </c>
      <c r="D39" s="56"/>
      <c r="E39" s="56"/>
      <c r="F39" s="60">
        <v>0</v>
      </c>
      <c r="G39" s="61"/>
      <c r="H39" s="61"/>
      <c r="I39" s="61"/>
      <c r="J39" s="61"/>
      <c r="K39" s="85"/>
      <c r="L39" s="90"/>
      <c r="M39" s="91"/>
      <c r="N39" s="91"/>
      <c r="O39" s="88" t="s">
        <v>93</v>
      </c>
      <c r="P39" s="92" t="str">
        <f>SUBSTITUTE(SUBSTITUTE(TEXT(INT(P38),"[DBNum2][$-804]G/通用格式元"&amp;IF(INT(F46)=F46,"整",""))&amp;TEXT(MID(F46,FIND(".",F46&amp;".0")+1,1),"[DBNum2][$-804]G/通用格式角")&amp;TEXT(MID(F46,FIND(".",F46&amp;".0")+2,1),"[DBNum2][$-804]G/通用格式分"),"零角","零"),"零分","")</f>
        <v>壹拾万陆仟玖佰柒拾贰元整</v>
      </c>
      <c r="Q39" s="92"/>
      <c r="R39" s="92"/>
      <c r="S39" s="92"/>
      <c r="T39" s="92"/>
    </row>
    <row r="40" s="2" customFormat="1" spans="2:19">
      <c r="B40" s="6"/>
      <c r="E40" s="7"/>
      <c r="F40" s="7"/>
      <c r="G40" s="7"/>
      <c r="H40" s="7"/>
      <c r="I40" s="7"/>
      <c r="J40" s="7"/>
      <c r="K40" s="7"/>
      <c r="L40" s="7"/>
      <c r="M40" s="7"/>
      <c r="N40" s="7"/>
      <c r="O40" s="6"/>
      <c r="P40" s="7"/>
      <c r="R40" s="7"/>
      <c r="S40" s="7"/>
    </row>
    <row r="41" s="2" customFormat="1" spans="2:19">
      <c r="B41" s="6"/>
      <c r="E41" s="7"/>
      <c r="F41" s="7"/>
      <c r="G41" s="7"/>
      <c r="H41" s="7"/>
      <c r="I41" s="7"/>
      <c r="J41" s="7"/>
      <c r="K41" s="7"/>
      <c r="L41" s="7"/>
      <c r="M41" s="7"/>
      <c r="N41" s="7"/>
      <c r="O41" s="6"/>
      <c r="P41" s="7"/>
      <c r="R41" s="7"/>
      <c r="S41" s="7"/>
    </row>
    <row r="42" s="2" customFormat="1" spans="2:19">
      <c r="B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6"/>
      <c r="P42" s="7"/>
      <c r="R42" s="7"/>
      <c r="S42" s="7"/>
    </row>
    <row r="43" s="2" customFormat="1" spans="2:19">
      <c r="B43" s="6"/>
      <c r="E43" s="7"/>
      <c r="F43" s="7"/>
      <c r="G43" s="7"/>
      <c r="H43" s="7"/>
      <c r="I43" s="7"/>
      <c r="J43" s="7">
        <f>C37/C3</f>
        <v>0.774806182703322</v>
      </c>
      <c r="K43" s="7"/>
      <c r="L43" s="7"/>
      <c r="M43" s="7"/>
      <c r="N43" s="7"/>
      <c r="O43" s="6"/>
      <c r="P43" s="7"/>
      <c r="R43" s="7"/>
      <c r="S43" s="7"/>
    </row>
    <row r="44" s="2" customFormat="1" ht="13.5" spans="2:19">
      <c r="B44" s="62"/>
      <c r="E44" s="7"/>
      <c r="F44" s="7"/>
      <c r="G44" s="7"/>
      <c r="H44" s="7"/>
      <c r="I44" s="7"/>
      <c r="J44" s="7"/>
      <c r="K44" s="7"/>
      <c r="L44" s="7"/>
      <c r="M44" s="7"/>
      <c r="N44" s="7"/>
      <c r="O44" s="6"/>
      <c r="P44" s="7"/>
      <c r="R44" s="7"/>
      <c r="S44" s="7"/>
    </row>
  </sheetData>
  <mergeCells count="4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7:B37"/>
    <mergeCell ref="C38:E38"/>
    <mergeCell ref="F38:K38"/>
    <mergeCell ref="P38:T38"/>
    <mergeCell ref="C39:E39"/>
    <mergeCell ref="F39:K39"/>
    <mergeCell ref="P39:T39"/>
    <mergeCell ref="A5:A7"/>
    <mergeCell ref="A8:A11"/>
    <mergeCell ref="A12:A15"/>
    <mergeCell ref="A16:A18"/>
    <mergeCell ref="A19:A21"/>
    <mergeCell ref="A22:A23"/>
    <mergeCell ref="A25:A27"/>
    <mergeCell ref="A28:A29"/>
    <mergeCell ref="S5:S7"/>
    <mergeCell ref="T5:T7"/>
    <mergeCell ref="A38:B39"/>
    <mergeCell ref="L38:N3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workbookViewId="0">
      <selection activeCell="A1" sqref="$A1:$XFD1048576"/>
    </sheetView>
  </sheetViews>
  <sheetFormatPr defaultColWidth="9" defaultRowHeight="11.25"/>
  <cols>
    <col min="1" max="1" width="3.25" style="2" customWidth="1"/>
    <col min="2" max="2" width="8.89166666666667" style="6" customWidth="1"/>
    <col min="3" max="3" width="10.75" style="2" customWidth="1"/>
    <col min="4" max="4" width="9.55" style="2" customWidth="1"/>
    <col min="5" max="5" width="22.8666666666667" style="7" customWidth="1"/>
    <col min="6" max="6" width="26.6583333333333" style="7" customWidth="1"/>
    <col min="7" max="7" width="20.3916666666667" style="7" customWidth="1"/>
    <col min="8" max="9" width="9.5" style="7" customWidth="1"/>
    <col min="10" max="10" width="14.2416666666667" style="7" customWidth="1"/>
    <col min="11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27.058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66">
        <v>10670</v>
      </c>
      <c r="Q2" s="71" t="s">
        <v>6</v>
      </c>
      <c r="R2" s="71"/>
      <c r="S2" s="93" t="s">
        <v>7</v>
      </c>
      <c r="T2" s="93"/>
    </row>
    <row r="3" s="1" customFormat="1" ht="27.9" customHeight="1" spans="1:20">
      <c r="A3" s="9" t="s">
        <v>8</v>
      </c>
      <c r="B3" s="9"/>
      <c r="C3" s="12">
        <v>3492000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9" t="s">
        <v>13</v>
      </c>
      <c r="O3" s="9"/>
      <c r="P3" s="67" t="s">
        <v>14</v>
      </c>
      <c r="Q3" s="94" t="s">
        <v>15</v>
      </c>
      <c r="R3" s="95"/>
      <c r="S3" s="96" t="s">
        <v>16</v>
      </c>
      <c r="T3" s="97"/>
    </row>
    <row r="4" s="1" customFormat="1" ht="27.9" customHeight="1" spans="1:20">
      <c r="A4" s="9" t="s">
        <v>17</v>
      </c>
      <c r="B4" s="9"/>
      <c r="C4" s="122"/>
      <c r="D4" s="122"/>
      <c r="E4" s="122"/>
      <c r="F4" s="12" t="s">
        <v>18</v>
      </c>
      <c r="G4" s="14"/>
      <c r="H4" s="9" t="s">
        <v>19</v>
      </c>
      <c r="I4" s="9"/>
      <c r="J4" s="67" t="s">
        <v>20</v>
      </c>
      <c r="K4" s="67"/>
      <c r="L4" s="67"/>
      <c r="M4" s="67"/>
      <c r="N4" s="9" t="s">
        <v>21</v>
      </c>
      <c r="O4" s="9"/>
      <c r="P4" s="68" t="s">
        <v>22</v>
      </c>
      <c r="Q4" s="12" t="s">
        <v>23</v>
      </c>
      <c r="R4" s="68" t="s">
        <v>24</v>
      </c>
      <c r="S4" s="98" t="s">
        <v>25</v>
      </c>
      <c r="T4" s="99" t="s">
        <v>24</v>
      </c>
    </row>
    <row r="5" s="1" customFormat="1" ht="27.9" customHeight="1" spans="1:22">
      <c r="A5" s="9" t="s">
        <v>26</v>
      </c>
      <c r="B5" s="15" t="s">
        <v>27</v>
      </c>
      <c r="C5" s="16"/>
      <c r="D5" s="16"/>
      <c r="E5" s="16"/>
      <c r="F5" s="17"/>
      <c r="G5" s="18" t="s">
        <v>28</v>
      </c>
      <c r="H5" s="15" t="s">
        <v>27</v>
      </c>
      <c r="I5" s="16"/>
      <c r="J5" s="17"/>
      <c r="K5" s="18" t="s">
        <v>29</v>
      </c>
      <c r="L5" s="15" t="s">
        <v>30</v>
      </c>
      <c r="M5" s="17"/>
      <c r="N5" s="15" t="s">
        <v>31</v>
      </c>
      <c r="O5" s="17"/>
      <c r="P5" s="69" t="s">
        <v>32</v>
      </c>
      <c r="Q5" s="100"/>
      <c r="R5" s="100"/>
      <c r="S5" s="98" t="s">
        <v>33</v>
      </c>
      <c r="T5" s="101" t="s">
        <v>34</v>
      </c>
      <c r="V5"/>
    </row>
    <row r="6" s="1" customFormat="1" ht="27.9" customHeight="1" spans="1:20">
      <c r="A6" s="9"/>
      <c r="B6" s="19" t="s">
        <v>35</v>
      </c>
      <c r="C6" s="20"/>
      <c r="D6" s="20"/>
      <c r="E6" s="20"/>
      <c r="F6" s="21"/>
      <c r="G6" s="9"/>
      <c r="H6" s="19" t="s">
        <v>36</v>
      </c>
      <c r="I6" s="20"/>
      <c r="J6" s="21"/>
      <c r="K6" s="9" t="s">
        <v>37</v>
      </c>
      <c r="L6" s="19" t="s">
        <v>38</v>
      </c>
      <c r="M6" s="21"/>
      <c r="N6" s="19" t="s">
        <v>39</v>
      </c>
      <c r="O6" s="21"/>
      <c r="P6" s="70" t="s">
        <v>40</v>
      </c>
      <c r="Q6" s="102"/>
      <c r="R6" s="102"/>
      <c r="S6" s="98"/>
      <c r="T6" s="101"/>
    </row>
    <row r="7" s="1" customFormat="1" ht="27.9" customHeight="1" spans="1:20">
      <c r="A7" s="9"/>
      <c r="B7" s="22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2" t="s">
        <v>46</v>
      </c>
      <c r="H7" s="9" t="s">
        <v>47</v>
      </c>
      <c r="I7" s="12" t="s">
        <v>48</v>
      </c>
      <c r="J7" s="12" t="s">
        <v>49</v>
      </c>
      <c r="K7" s="71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98"/>
      <c r="T7" s="101"/>
    </row>
    <row r="8" s="2" customFormat="1" ht="23" customHeight="1" spans="1:20">
      <c r="A8" s="23">
        <v>1</v>
      </c>
      <c r="B8" s="24" t="s">
        <v>53</v>
      </c>
      <c r="C8" s="25">
        <v>1200000</v>
      </c>
      <c r="D8" s="26"/>
      <c r="E8" s="27" t="s">
        <v>54</v>
      </c>
      <c r="F8" s="28">
        <v>17520274516</v>
      </c>
      <c r="G8" s="29"/>
      <c r="H8" s="29"/>
      <c r="I8" s="32">
        <v>80000</v>
      </c>
      <c r="J8" s="32"/>
      <c r="K8" s="32">
        <v>34384</v>
      </c>
      <c r="L8" s="29">
        <v>500</v>
      </c>
      <c r="M8" s="32" t="s">
        <v>55</v>
      </c>
      <c r="N8" s="72">
        <v>75000</v>
      </c>
      <c r="O8" s="72"/>
      <c r="P8" s="72" t="s">
        <v>56</v>
      </c>
      <c r="Q8" s="103"/>
      <c r="R8" s="26"/>
      <c r="S8" s="32">
        <f>C8-I8-K8-L8-N8</f>
        <v>1010116</v>
      </c>
      <c r="T8" s="26"/>
    </row>
    <row r="9" s="2" customFormat="1" ht="28" customHeight="1" spans="1:20">
      <c r="A9" s="30"/>
      <c r="B9" s="31">
        <v>43712</v>
      </c>
      <c r="C9" s="25"/>
      <c r="D9" s="32"/>
      <c r="E9" s="32"/>
      <c r="F9" s="33"/>
      <c r="G9" s="29"/>
      <c r="H9" s="29"/>
      <c r="I9" s="32"/>
      <c r="J9" s="32"/>
      <c r="K9" s="32"/>
      <c r="L9" s="29"/>
      <c r="M9" s="29"/>
      <c r="N9" s="72">
        <v>-75000</v>
      </c>
      <c r="O9" s="72" t="s">
        <v>57</v>
      </c>
      <c r="P9" s="72"/>
      <c r="Q9" s="103"/>
      <c r="R9" s="26"/>
      <c r="S9" s="32"/>
      <c r="T9" s="26"/>
    </row>
    <row r="10" s="2" customFormat="1" ht="28" customHeight="1" spans="1:20">
      <c r="A10" s="30"/>
      <c r="B10" s="31">
        <v>43712</v>
      </c>
      <c r="C10" s="25"/>
      <c r="D10" s="26"/>
      <c r="E10" s="34" t="s">
        <v>58</v>
      </c>
      <c r="F10" s="33">
        <v>6.23668229000426e+18</v>
      </c>
      <c r="G10" s="29"/>
      <c r="H10" s="29"/>
      <c r="I10" s="29"/>
      <c r="J10" s="29"/>
      <c r="K10" s="29"/>
      <c r="L10" s="29"/>
      <c r="M10" s="29"/>
      <c r="N10" s="72"/>
      <c r="O10" s="72"/>
      <c r="P10" s="73" t="s">
        <v>59</v>
      </c>
      <c r="Q10" s="103"/>
      <c r="R10" s="26"/>
      <c r="S10" s="32">
        <v>75000</v>
      </c>
      <c r="T10" s="26"/>
    </row>
    <row r="11" s="2" customFormat="1" ht="20.1" customHeight="1" spans="1:20">
      <c r="A11" s="35"/>
      <c r="B11" s="24"/>
      <c r="C11" s="36"/>
      <c r="D11" s="36"/>
      <c r="E11" s="34"/>
      <c r="F11" s="33"/>
      <c r="G11" s="29"/>
      <c r="H11" s="29"/>
      <c r="I11" s="29"/>
      <c r="J11" s="29"/>
      <c r="K11" s="29"/>
      <c r="L11" s="29"/>
      <c r="M11" s="29"/>
      <c r="N11" s="72"/>
      <c r="O11" s="72"/>
      <c r="P11" s="73"/>
      <c r="Q11" s="103"/>
      <c r="R11" s="26"/>
      <c r="S11" s="32"/>
      <c r="T11" s="26"/>
    </row>
    <row r="12" s="2" customFormat="1" ht="20.1" customHeight="1" spans="1:20">
      <c r="A12" s="23">
        <v>2</v>
      </c>
      <c r="B12" s="31">
        <v>43720</v>
      </c>
      <c r="C12" s="25">
        <v>500000</v>
      </c>
      <c r="D12" s="36"/>
      <c r="E12" s="27" t="s">
        <v>54</v>
      </c>
      <c r="F12" s="28">
        <v>17520274516</v>
      </c>
      <c r="G12" s="29"/>
      <c r="H12" s="29"/>
      <c r="I12" s="29">
        <v>10000</v>
      </c>
      <c r="J12" s="29"/>
      <c r="K12" s="29">
        <v>6329</v>
      </c>
      <c r="L12" s="29"/>
      <c r="M12" s="29"/>
      <c r="N12" s="72"/>
      <c r="O12" s="72"/>
      <c r="P12" s="72"/>
      <c r="Q12" s="103"/>
      <c r="R12" s="26"/>
      <c r="S12" s="32"/>
      <c r="T12" s="26"/>
    </row>
    <row r="13" s="2" customFormat="1" ht="20.1" customHeight="1" spans="1:20">
      <c r="A13" s="30"/>
      <c r="B13" s="31"/>
      <c r="C13" s="36"/>
      <c r="D13" s="36"/>
      <c r="E13" s="29" t="s">
        <v>60</v>
      </c>
      <c r="F13" s="33" t="s">
        <v>61</v>
      </c>
      <c r="G13" s="29"/>
      <c r="H13" s="29"/>
      <c r="I13" s="29"/>
      <c r="J13" s="29"/>
      <c r="K13" s="29"/>
      <c r="L13" s="29"/>
      <c r="M13" s="29"/>
      <c r="N13" s="72"/>
      <c r="O13" s="72"/>
      <c r="P13" s="72" t="s">
        <v>62</v>
      </c>
      <c r="Q13" s="103"/>
      <c r="R13" s="26"/>
      <c r="S13" s="32">
        <v>52250</v>
      </c>
      <c r="T13" s="26"/>
    </row>
    <row r="14" s="2" customFormat="1" ht="20.1" customHeight="1" spans="1:20">
      <c r="A14" s="30"/>
      <c r="B14" s="31"/>
      <c r="C14" s="36"/>
      <c r="D14" s="36"/>
      <c r="E14" s="29" t="s">
        <v>63</v>
      </c>
      <c r="F14" s="33" t="s">
        <v>64</v>
      </c>
      <c r="G14" s="29"/>
      <c r="H14" s="29"/>
      <c r="I14" s="29"/>
      <c r="J14" s="29"/>
      <c r="K14" s="29"/>
      <c r="L14" s="29"/>
      <c r="M14" s="29"/>
      <c r="N14" s="72"/>
      <c r="O14" s="72"/>
      <c r="P14" s="72" t="s">
        <v>65</v>
      </c>
      <c r="Q14" s="103"/>
      <c r="R14" s="26"/>
      <c r="S14" s="32">
        <v>100000</v>
      </c>
      <c r="T14" s="26"/>
    </row>
    <row r="15" s="2" customFormat="1" ht="20.1" customHeight="1" spans="1:20">
      <c r="A15" s="35"/>
      <c r="B15" s="31"/>
      <c r="C15" s="36"/>
      <c r="D15" s="36"/>
      <c r="E15" s="29" t="s">
        <v>66</v>
      </c>
      <c r="F15" s="33">
        <v>9.16011610274205e+21</v>
      </c>
      <c r="G15" s="29"/>
      <c r="H15" s="29"/>
      <c r="I15" s="29"/>
      <c r="J15" s="29"/>
      <c r="K15" s="29"/>
      <c r="L15" s="29"/>
      <c r="M15" s="29"/>
      <c r="N15" s="72"/>
      <c r="O15" s="72"/>
      <c r="P15" s="72" t="s">
        <v>67</v>
      </c>
      <c r="Q15" s="103"/>
      <c r="R15" s="26"/>
      <c r="S15" s="32">
        <v>327750</v>
      </c>
      <c r="T15" s="26"/>
    </row>
    <row r="16" s="2" customFormat="1" ht="20.1" customHeight="1" spans="1:20">
      <c r="A16" s="23">
        <v>3</v>
      </c>
      <c r="B16" s="31">
        <v>43754</v>
      </c>
      <c r="C16" s="25">
        <v>200000</v>
      </c>
      <c r="D16" s="36"/>
      <c r="E16" s="29"/>
      <c r="F16" s="33"/>
      <c r="G16" s="29"/>
      <c r="H16" s="29"/>
      <c r="I16" s="29">
        <v>10000</v>
      </c>
      <c r="J16" s="29"/>
      <c r="K16" s="32" t="s">
        <v>68</v>
      </c>
      <c r="L16" s="29"/>
      <c r="M16" s="29"/>
      <c r="N16" s="72"/>
      <c r="O16" s="72"/>
      <c r="P16" s="72"/>
      <c r="Q16" s="103"/>
      <c r="R16" s="26"/>
      <c r="S16" s="32"/>
      <c r="T16" s="26"/>
    </row>
    <row r="17" s="2" customFormat="1" ht="20.1" customHeight="1" spans="1:20">
      <c r="A17" s="30"/>
      <c r="B17" s="31">
        <v>43755</v>
      </c>
      <c r="C17" s="36"/>
      <c r="D17" s="36"/>
      <c r="E17" s="29" t="s">
        <v>69</v>
      </c>
      <c r="F17" s="33" t="s">
        <v>70</v>
      </c>
      <c r="G17" s="29"/>
      <c r="H17" s="29"/>
      <c r="I17" s="29"/>
      <c r="J17" s="29"/>
      <c r="K17" s="29"/>
      <c r="L17" s="29"/>
      <c r="M17" s="29"/>
      <c r="N17" s="72"/>
      <c r="O17" s="72"/>
      <c r="P17" s="72" t="s">
        <v>71</v>
      </c>
      <c r="Q17" s="103"/>
      <c r="R17" s="26"/>
      <c r="S17" s="32">
        <v>100000</v>
      </c>
      <c r="T17" s="26"/>
    </row>
    <row r="18" s="2" customFormat="1" ht="20.1" customHeight="1" spans="1:20">
      <c r="A18" s="35"/>
      <c r="B18" s="31">
        <v>43755</v>
      </c>
      <c r="C18" s="36"/>
      <c r="D18" s="36"/>
      <c r="E18" s="32" t="s">
        <v>72</v>
      </c>
      <c r="F18" s="33" t="s">
        <v>73</v>
      </c>
      <c r="G18" s="29"/>
      <c r="H18" s="29"/>
      <c r="I18" s="29"/>
      <c r="J18" s="29"/>
      <c r="K18" s="29"/>
      <c r="L18" s="29"/>
      <c r="M18" s="29"/>
      <c r="N18" s="72"/>
      <c r="O18" s="72"/>
      <c r="P18" s="72" t="s">
        <v>59</v>
      </c>
      <c r="Q18" s="103"/>
      <c r="R18" s="26"/>
      <c r="S18" s="32">
        <v>93671</v>
      </c>
      <c r="T18" s="26"/>
    </row>
    <row r="19" s="2" customFormat="1" ht="20.1" customHeight="1" spans="1:20">
      <c r="A19" s="23">
        <v>4</v>
      </c>
      <c r="B19" s="31">
        <v>43776</v>
      </c>
      <c r="C19" s="25">
        <v>200000</v>
      </c>
      <c r="D19" s="36"/>
      <c r="E19" s="32" t="s">
        <v>54</v>
      </c>
      <c r="F19" s="33">
        <v>17520274516</v>
      </c>
      <c r="G19" s="32"/>
      <c r="H19" s="32"/>
      <c r="I19" s="32"/>
      <c r="J19" s="32" t="s">
        <v>74</v>
      </c>
      <c r="K19" s="32" t="s">
        <v>68</v>
      </c>
      <c r="L19" s="32"/>
      <c r="M19" s="32"/>
      <c r="N19" s="72"/>
      <c r="O19" s="72"/>
      <c r="P19" s="72"/>
      <c r="Q19" s="103"/>
      <c r="R19" s="32"/>
      <c r="S19" s="32"/>
      <c r="T19" s="32"/>
    </row>
    <row r="20" s="2" customFormat="1" ht="20.1" customHeight="1" spans="1:20">
      <c r="A20" s="30"/>
      <c r="B20" s="31">
        <v>43794</v>
      </c>
      <c r="C20" s="25"/>
      <c r="D20" s="36"/>
      <c r="E20" s="32" t="s">
        <v>75</v>
      </c>
      <c r="F20" s="33" t="s">
        <v>76</v>
      </c>
      <c r="G20" s="32"/>
      <c r="H20" s="32"/>
      <c r="I20" s="32"/>
      <c r="J20" s="32"/>
      <c r="K20" s="32"/>
      <c r="L20" s="32"/>
      <c r="M20" s="32"/>
      <c r="N20" s="72"/>
      <c r="O20" s="72"/>
      <c r="P20" s="72" t="s">
        <v>77</v>
      </c>
      <c r="Q20" s="103"/>
      <c r="R20" s="32"/>
      <c r="S20" s="32">
        <v>100000</v>
      </c>
      <c r="T20" s="32"/>
    </row>
    <row r="21" s="2" customFormat="1" ht="20.1" customHeight="1" spans="1:20">
      <c r="A21" s="30"/>
      <c r="B21" s="31">
        <v>43794</v>
      </c>
      <c r="C21" s="25"/>
      <c r="D21" s="36"/>
      <c r="E21" s="32" t="s">
        <v>60</v>
      </c>
      <c r="F21" s="33" t="s">
        <v>61</v>
      </c>
      <c r="G21" s="32"/>
      <c r="H21" s="32"/>
      <c r="I21" s="32"/>
      <c r="J21" s="32"/>
      <c r="K21" s="32"/>
      <c r="L21" s="32"/>
      <c r="M21" s="32"/>
      <c r="N21" s="72"/>
      <c r="O21" s="72"/>
      <c r="P21" s="72" t="s">
        <v>62</v>
      </c>
      <c r="Q21" s="103"/>
      <c r="R21" s="32"/>
      <c r="S21" s="32">
        <v>84030</v>
      </c>
      <c r="T21" s="32"/>
    </row>
    <row r="22" s="3" customFormat="1" ht="20.1" customHeight="1" spans="1:20">
      <c r="A22" s="5">
        <v>5</v>
      </c>
      <c r="B22" s="31">
        <v>43795</v>
      </c>
      <c r="C22" s="25">
        <v>50000</v>
      </c>
      <c r="D22" s="36"/>
      <c r="E22" s="32" t="s">
        <v>54</v>
      </c>
      <c r="F22" s="33">
        <v>17520274516</v>
      </c>
      <c r="G22" s="32"/>
      <c r="H22" s="32"/>
      <c r="I22" s="32"/>
      <c r="J22" s="32" t="s">
        <v>74</v>
      </c>
      <c r="K22" s="32" t="s">
        <v>68</v>
      </c>
      <c r="L22" s="32"/>
      <c r="M22" s="32"/>
      <c r="N22" s="72"/>
      <c r="O22" s="72"/>
      <c r="P22" s="72"/>
      <c r="Q22" s="103"/>
      <c r="R22" s="32"/>
      <c r="S22" s="32"/>
      <c r="T22" s="32"/>
    </row>
    <row r="23" s="3" customFormat="1" ht="20.1" customHeight="1" spans="1:20">
      <c r="A23" s="5"/>
      <c r="B23" s="31">
        <v>43797</v>
      </c>
      <c r="C23" s="36"/>
      <c r="D23" s="36"/>
      <c r="E23" s="32" t="s">
        <v>72</v>
      </c>
      <c r="F23" s="33" t="s">
        <v>73</v>
      </c>
      <c r="G23" s="29"/>
      <c r="H23" s="29"/>
      <c r="I23" s="29"/>
      <c r="J23" s="29"/>
      <c r="K23" s="29"/>
      <c r="L23" s="29"/>
      <c r="M23" s="29"/>
      <c r="N23" s="72"/>
      <c r="O23" s="72"/>
      <c r="P23" s="72" t="s">
        <v>59</v>
      </c>
      <c r="Q23" s="103"/>
      <c r="R23" s="26"/>
      <c r="S23" s="32">
        <v>50000</v>
      </c>
      <c r="T23" s="32"/>
    </row>
    <row r="24" s="3" customFormat="1" ht="20.1" customHeight="1" spans="1:20">
      <c r="A24" s="5">
        <v>6</v>
      </c>
      <c r="B24" s="31"/>
      <c r="C24" s="36"/>
      <c r="D24" s="36"/>
      <c r="E24" s="32" t="s">
        <v>78</v>
      </c>
      <c r="F24" s="33" t="s">
        <v>79</v>
      </c>
      <c r="G24" s="29"/>
      <c r="H24" s="29"/>
      <c r="I24" s="29"/>
      <c r="J24" s="29"/>
      <c r="K24" s="29"/>
      <c r="L24" s="32">
        <v>50</v>
      </c>
      <c r="M24" s="32" t="s">
        <v>80</v>
      </c>
      <c r="N24" s="72"/>
      <c r="O24" s="72"/>
      <c r="P24" s="72" t="s">
        <v>81</v>
      </c>
      <c r="Q24" s="103"/>
      <c r="R24" s="26"/>
      <c r="S24" s="32">
        <v>15920</v>
      </c>
      <c r="T24" s="32"/>
    </row>
    <row r="25" s="3" customFormat="1" ht="20.1" customHeight="1" spans="1:20">
      <c r="A25" s="37">
        <v>7</v>
      </c>
      <c r="B25" s="31">
        <v>43812</v>
      </c>
      <c r="C25" s="25">
        <v>95668.7</v>
      </c>
      <c r="D25" s="36"/>
      <c r="E25" s="32" t="s">
        <v>54</v>
      </c>
      <c r="F25" s="33">
        <v>17520274516</v>
      </c>
      <c r="G25" s="29"/>
      <c r="H25" s="29"/>
      <c r="I25" s="29"/>
      <c r="J25" s="32" t="s">
        <v>74</v>
      </c>
      <c r="K25" s="32" t="s">
        <v>68</v>
      </c>
      <c r="L25" s="29"/>
      <c r="M25" s="29"/>
      <c r="N25" s="72"/>
      <c r="O25" s="72"/>
      <c r="P25" s="72"/>
      <c r="Q25" s="103"/>
      <c r="R25" s="26"/>
      <c r="S25" s="32"/>
      <c r="T25" s="32"/>
    </row>
    <row r="26" s="3" customFormat="1" ht="20.1" customHeight="1" spans="1:20">
      <c r="A26" s="38"/>
      <c r="B26" s="31">
        <v>43815</v>
      </c>
      <c r="C26" s="25"/>
      <c r="D26" s="36"/>
      <c r="E26" s="32" t="s">
        <v>78</v>
      </c>
      <c r="F26" s="33" t="s">
        <v>79</v>
      </c>
      <c r="G26" s="29"/>
      <c r="H26" s="29"/>
      <c r="I26" s="29"/>
      <c r="J26" s="29"/>
      <c r="K26" s="29"/>
      <c r="L26" s="32">
        <v>50</v>
      </c>
      <c r="M26" s="32" t="s">
        <v>80</v>
      </c>
      <c r="N26" s="72"/>
      <c r="O26" s="72"/>
      <c r="P26" s="72" t="s">
        <v>81</v>
      </c>
      <c r="Q26" s="103"/>
      <c r="R26" s="26"/>
      <c r="S26" s="32">
        <v>5518.7</v>
      </c>
      <c r="T26" s="32"/>
    </row>
    <row r="27" s="3" customFormat="1" ht="20.1" customHeight="1" spans="1:20">
      <c r="A27" s="38"/>
      <c r="B27" s="31">
        <v>43815</v>
      </c>
      <c r="C27" s="36"/>
      <c r="D27" s="36"/>
      <c r="E27" s="32" t="s">
        <v>69</v>
      </c>
      <c r="F27" s="33" t="s">
        <v>70</v>
      </c>
      <c r="G27" s="29"/>
      <c r="H27" s="29"/>
      <c r="I27" s="29"/>
      <c r="J27" s="29"/>
      <c r="K27" s="29"/>
      <c r="L27" s="32">
        <v>100</v>
      </c>
      <c r="M27" s="32" t="s">
        <v>80</v>
      </c>
      <c r="N27" s="72"/>
      <c r="O27" s="72"/>
      <c r="P27" s="72" t="s">
        <v>71</v>
      </c>
      <c r="Q27" s="103"/>
      <c r="R27" s="26"/>
      <c r="S27" s="32">
        <v>90000</v>
      </c>
      <c r="T27" s="32"/>
    </row>
    <row r="28" s="4" customFormat="1" ht="20.1" customHeight="1" spans="1:20">
      <c r="A28" s="5">
        <v>8</v>
      </c>
      <c r="B28" s="31">
        <v>43849</v>
      </c>
      <c r="C28" s="36"/>
      <c r="D28" s="25">
        <v>54050</v>
      </c>
      <c r="E28" s="5" t="s">
        <v>82</v>
      </c>
      <c r="F28" s="5" t="s">
        <v>83</v>
      </c>
      <c r="G28" s="29"/>
      <c r="H28" s="29"/>
      <c r="I28" s="29"/>
      <c r="J28" s="29"/>
      <c r="K28" s="29"/>
      <c r="L28" s="5"/>
      <c r="M28" s="5"/>
      <c r="N28" s="5"/>
      <c r="O28" s="5"/>
      <c r="P28" s="5"/>
      <c r="Q28" s="5"/>
      <c r="R28" s="5"/>
      <c r="S28" s="5"/>
      <c r="T28" s="74"/>
    </row>
    <row r="29" s="4" customFormat="1" ht="20.1" customHeight="1" spans="1:20">
      <c r="A29" s="5"/>
      <c r="B29" s="31">
        <v>43849</v>
      </c>
      <c r="C29" s="36"/>
      <c r="D29" s="36"/>
      <c r="E29" s="32" t="s">
        <v>84</v>
      </c>
      <c r="F29" s="33" t="s">
        <v>85</v>
      </c>
      <c r="G29" s="29"/>
      <c r="H29" s="29"/>
      <c r="I29" s="29"/>
      <c r="J29" s="29"/>
      <c r="K29" s="29"/>
      <c r="L29" s="32">
        <v>50</v>
      </c>
      <c r="M29" s="32" t="s">
        <v>80</v>
      </c>
      <c r="N29" s="72"/>
      <c r="O29" s="72"/>
      <c r="P29" s="72" t="s">
        <v>86</v>
      </c>
      <c r="Q29" s="103"/>
      <c r="R29" s="26"/>
      <c r="S29" s="32">
        <v>54000</v>
      </c>
      <c r="T29" s="74"/>
    </row>
    <row r="30" s="5" customFormat="1" ht="20.1" customHeight="1" spans="1:19">
      <c r="A30" s="5">
        <v>9</v>
      </c>
      <c r="B30" s="39">
        <v>43993</v>
      </c>
      <c r="C30" s="5">
        <v>300000</v>
      </c>
      <c r="E30" s="5" t="s">
        <v>94</v>
      </c>
      <c r="F30" s="5" t="s">
        <v>95</v>
      </c>
      <c r="J30" s="5" t="s">
        <v>74</v>
      </c>
      <c r="K30" s="5">
        <v>8878.22</v>
      </c>
      <c r="L30" s="5">
        <v>150</v>
      </c>
      <c r="M30" s="5" t="s">
        <v>80</v>
      </c>
      <c r="P30" s="5" t="s">
        <v>71</v>
      </c>
      <c r="S30" s="32">
        <v>238400</v>
      </c>
    </row>
    <row r="31" s="2" customFormat="1" ht="21" customHeight="1" spans="1:20">
      <c r="A31" s="40"/>
      <c r="B31" s="24"/>
      <c r="C31" s="36"/>
      <c r="D31" s="36"/>
      <c r="E31" s="29"/>
      <c r="F31" s="33"/>
      <c r="G31" s="29"/>
      <c r="H31" s="29"/>
      <c r="I31" s="29"/>
      <c r="J31" s="29"/>
      <c r="K31" s="29"/>
      <c r="L31" s="29">
        <v>500</v>
      </c>
      <c r="M31" s="32" t="s">
        <v>55</v>
      </c>
      <c r="N31" s="72"/>
      <c r="O31" s="72"/>
      <c r="P31" s="72" t="s">
        <v>59</v>
      </c>
      <c r="Q31" s="103"/>
      <c r="R31" s="26"/>
      <c r="S31" s="32">
        <v>52071.78</v>
      </c>
      <c r="T31" s="26"/>
    </row>
    <row r="32" s="2" customFormat="1" ht="21" customHeight="1" spans="1:20">
      <c r="A32" s="5">
        <v>10</v>
      </c>
      <c r="B32" s="39">
        <v>44036</v>
      </c>
      <c r="C32" s="5">
        <v>50000</v>
      </c>
      <c r="D32" s="36"/>
      <c r="E32" s="5" t="s">
        <v>94</v>
      </c>
      <c r="F32" s="5" t="s">
        <v>95</v>
      </c>
      <c r="G32" s="29"/>
      <c r="H32" s="29"/>
      <c r="I32" s="29"/>
      <c r="J32" s="5" t="s">
        <v>74</v>
      </c>
      <c r="K32" s="29">
        <v>4006.54</v>
      </c>
      <c r="L32" s="29">
        <v>50</v>
      </c>
      <c r="M32" s="32" t="s">
        <v>80</v>
      </c>
      <c r="N32" s="72"/>
      <c r="O32" s="72"/>
      <c r="P32" s="27" t="s">
        <v>62</v>
      </c>
      <c r="Q32" s="104"/>
      <c r="R32" s="105"/>
      <c r="S32" s="106">
        <f>C32-K32-L32</f>
        <v>45943.46</v>
      </c>
      <c r="T32" s="105"/>
    </row>
    <row r="33" s="2" customFormat="1" ht="21" customHeight="1" spans="1:20">
      <c r="A33" s="41"/>
      <c r="B33" s="51"/>
      <c r="C33" s="44"/>
      <c r="D33" s="43"/>
      <c r="E33" s="44"/>
      <c r="F33" s="44"/>
      <c r="G33" s="45"/>
      <c r="H33" s="45"/>
      <c r="I33" s="45"/>
      <c r="J33" s="44"/>
      <c r="K33" s="45"/>
      <c r="L33" s="45"/>
      <c r="M33" s="74"/>
      <c r="N33" s="75"/>
      <c r="O33" s="75"/>
      <c r="P33" s="76"/>
      <c r="Q33" s="107"/>
      <c r="R33" s="108"/>
      <c r="S33" s="109"/>
      <c r="T33" s="105"/>
    </row>
    <row r="34" s="2" customFormat="1" ht="21" customHeight="1" spans="1:20">
      <c r="A34" s="46">
        <v>11</v>
      </c>
      <c r="B34" s="47" t="s">
        <v>96</v>
      </c>
      <c r="C34" s="48">
        <v>100000</v>
      </c>
      <c r="D34" s="49"/>
      <c r="E34" s="48" t="s">
        <v>94</v>
      </c>
      <c r="F34" s="48" t="s">
        <v>95</v>
      </c>
      <c r="G34" s="50"/>
      <c r="H34" s="50"/>
      <c r="I34" s="50">
        <v>0</v>
      </c>
      <c r="J34" s="48" t="s">
        <v>74</v>
      </c>
      <c r="K34" s="50">
        <v>2882.17</v>
      </c>
      <c r="L34" s="50">
        <v>100</v>
      </c>
      <c r="M34" s="77" t="s">
        <v>80</v>
      </c>
      <c r="N34" s="78"/>
      <c r="O34" s="78"/>
      <c r="P34" s="79" t="s">
        <v>97</v>
      </c>
      <c r="Q34" s="110">
        <v>200000</v>
      </c>
      <c r="R34" s="111">
        <v>200000</v>
      </c>
      <c r="S34" s="112">
        <f>C34+C35-K34-L34</f>
        <v>106972.32</v>
      </c>
      <c r="T34" s="105"/>
    </row>
    <row r="35" s="2" customFormat="1" ht="21" customHeight="1" spans="1:20">
      <c r="A35" s="46"/>
      <c r="B35" s="47"/>
      <c r="C35" s="48">
        <v>9954.49</v>
      </c>
      <c r="D35" s="49"/>
      <c r="E35" s="48" t="s">
        <v>94</v>
      </c>
      <c r="F35" s="48" t="s">
        <v>95</v>
      </c>
      <c r="G35" s="50"/>
      <c r="H35" s="50"/>
      <c r="I35" s="50"/>
      <c r="J35" s="48"/>
      <c r="K35" s="50"/>
      <c r="L35" s="50"/>
      <c r="M35" s="77"/>
      <c r="N35" s="78"/>
      <c r="O35" s="78"/>
      <c r="P35" s="79"/>
      <c r="Q35" s="113"/>
      <c r="R35" s="111"/>
      <c r="S35" s="112"/>
      <c r="T35" s="105"/>
    </row>
    <row r="36" s="2" customFormat="1" ht="21" customHeight="1" spans="1:20">
      <c r="A36" s="41"/>
      <c r="B36" s="51"/>
      <c r="C36" s="44"/>
      <c r="D36" s="43"/>
      <c r="E36" s="44"/>
      <c r="F36" s="44"/>
      <c r="G36" s="45"/>
      <c r="H36" s="45"/>
      <c r="I36" s="45"/>
      <c r="J36" s="44"/>
      <c r="K36" s="45"/>
      <c r="L36" s="45"/>
      <c r="M36" s="74"/>
      <c r="N36" s="75"/>
      <c r="O36" s="75"/>
      <c r="P36" s="76"/>
      <c r="Q36" s="107"/>
      <c r="R36" s="108"/>
      <c r="S36" s="109"/>
      <c r="T36" s="105"/>
    </row>
    <row r="37" s="2" customFormat="1" ht="21" customHeight="1" spans="1:20">
      <c r="A37" s="41">
        <v>12</v>
      </c>
      <c r="B37" s="51">
        <v>44096</v>
      </c>
      <c r="C37" s="44">
        <v>100000</v>
      </c>
      <c r="D37" s="43"/>
      <c r="E37" s="44" t="s">
        <v>94</v>
      </c>
      <c r="F37" s="44" t="s">
        <v>95</v>
      </c>
      <c r="G37" s="45"/>
      <c r="H37" s="45"/>
      <c r="I37" s="45">
        <v>0</v>
      </c>
      <c r="J37" s="44" t="s">
        <v>74</v>
      </c>
      <c r="K37" s="45">
        <v>0</v>
      </c>
      <c r="L37" s="45">
        <v>50</v>
      </c>
      <c r="M37" s="74" t="s">
        <v>80</v>
      </c>
      <c r="N37" s="75"/>
      <c r="O37" s="75"/>
      <c r="P37" s="76" t="s">
        <v>65</v>
      </c>
      <c r="Q37" s="107"/>
      <c r="R37" s="108"/>
      <c r="S37" s="109">
        <v>99950</v>
      </c>
      <c r="T37" s="105"/>
    </row>
    <row r="38" s="2" customFormat="1" ht="21" customHeight="1" spans="1:20">
      <c r="A38" s="41"/>
      <c r="B38" s="51"/>
      <c r="C38" s="44"/>
      <c r="D38" s="43"/>
      <c r="E38" s="44"/>
      <c r="F38" s="44"/>
      <c r="G38" s="45"/>
      <c r="H38" s="45"/>
      <c r="I38" s="45"/>
      <c r="J38" s="44"/>
      <c r="K38" s="45"/>
      <c r="L38" s="45"/>
      <c r="M38" s="74"/>
      <c r="N38" s="75"/>
      <c r="O38" s="75"/>
      <c r="P38" s="76"/>
      <c r="Q38" s="107"/>
      <c r="R38" s="108"/>
      <c r="S38" s="109"/>
      <c r="T38" s="105"/>
    </row>
    <row r="39" s="2" customFormat="1" ht="21" customHeight="1" spans="1:20">
      <c r="A39" s="41"/>
      <c r="B39" s="51"/>
      <c r="C39" s="44"/>
      <c r="D39" s="43"/>
      <c r="E39" s="44"/>
      <c r="F39" s="44"/>
      <c r="G39" s="45"/>
      <c r="H39" s="45"/>
      <c r="I39" s="45"/>
      <c r="J39" s="44"/>
      <c r="K39" s="45"/>
      <c r="L39" s="45"/>
      <c r="M39" s="74"/>
      <c r="N39" s="75"/>
      <c r="O39" s="75"/>
      <c r="P39" s="76"/>
      <c r="Q39" s="107"/>
      <c r="R39" s="108"/>
      <c r="S39" s="109"/>
      <c r="T39" s="105"/>
    </row>
    <row r="40" s="2" customFormat="1" ht="21" customHeight="1" spans="1:20">
      <c r="A40" s="53"/>
      <c r="B40" s="54"/>
      <c r="C40" s="43"/>
      <c r="D40" s="43"/>
      <c r="E40" s="45"/>
      <c r="F40" s="55"/>
      <c r="G40" s="45"/>
      <c r="H40" s="45"/>
      <c r="I40" s="45"/>
      <c r="J40" s="45"/>
      <c r="K40" s="45"/>
      <c r="L40" s="45"/>
      <c r="M40" s="74"/>
      <c r="N40" s="75"/>
      <c r="O40" s="75"/>
      <c r="P40" s="76"/>
      <c r="Q40" s="107"/>
      <c r="R40" s="108"/>
      <c r="S40" s="109"/>
      <c r="T40" s="105"/>
    </row>
    <row r="41" s="2" customFormat="1" ht="30" customHeight="1" spans="1:20">
      <c r="A41" s="56" t="s">
        <v>87</v>
      </c>
      <c r="B41" s="56"/>
      <c r="C41" s="57">
        <f>SUM(C8:C40)</f>
        <v>2805623.19</v>
      </c>
      <c r="D41" s="58">
        <f>SUM(D8:D31)</f>
        <v>54050</v>
      </c>
      <c r="E41" s="59"/>
      <c r="F41" s="59"/>
      <c r="G41" s="59"/>
      <c r="H41" s="59"/>
      <c r="I41" s="82">
        <f>SUM(I8:I40)</f>
        <v>100000</v>
      </c>
      <c r="J41" s="83"/>
      <c r="K41" s="82">
        <f>SUM(K8:K40)</f>
        <v>56479.93</v>
      </c>
      <c r="L41" s="82">
        <f>SUM(L8:L40)</f>
        <v>1600</v>
      </c>
      <c r="M41" s="83"/>
      <c r="N41" s="84">
        <f>SUM(N8:N31)</f>
        <v>0</v>
      </c>
      <c r="O41" s="72"/>
      <c r="P41" s="27"/>
      <c r="Q41" s="116"/>
      <c r="R41" s="117"/>
      <c r="S41" s="118">
        <f>SUM(S8:S40)</f>
        <v>2701593.26</v>
      </c>
      <c r="T41" s="119">
        <f>C41+D41-I41-K41-L41-N41-S41</f>
        <v>0</v>
      </c>
    </row>
    <row r="42" s="2" customFormat="1" ht="30" customHeight="1" spans="1:20">
      <c r="A42" s="56" t="s">
        <v>88</v>
      </c>
      <c r="B42" s="56"/>
      <c r="C42" s="56" t="s">
        <v>89</v>
      </c>
      <c r="D42" s="56"/>
      <c r="E42" s="56"/>
      <c r="F42" s="60">
        <f>P42</f>
        <v>99950</v>
      </c>
      <c r="G42" s="61"/>
      <c r="H42" s="61"/>
      <c r="I42" s="61"/>
      <c r="J42" s="61"/>
      <c r="K42" s="85"/>
      <c r="L42" s="86" t="s">
        <v>90</v>
      </c>
      <c r="M42" s="87"/>
      <c r="N42" s="87"/>
      <c r="O42" s="88" t="s">
        <v>91</v>
      </c>
      <c r="P42" s="89">
        <v>99950</v>
      </c>
      <c r="Q42" s="89"/>
      <c r="R42" s="89"/>
      <c r="S42" s="89"/>
      <c r="T42" s="89"/>
    </row>
    <row r="43" s="2" customFormat="1" ht="30" customHeight="1" spans="1:20">
      <c r="A43" s="56"/>
      <c r="B43" s="56"/>
      <c r="C43" s="56" t="s">
        <v>92</v>
      </c>
      <c r="D43" s="56"/>
      <c r="E43" s="56"/>
      <c r="F43" s="60">
        <v>0</v>
      </c>
      <c r="G43" s="61"/>
      <c r="H43" s="61"/>
      <c r="I43" s="61"/>
      <c r="J43" s="61"/>
      <c r="K43" s="85"/>
      <c r="L43" s="90"/>
      <c r="M43" s="91"/>
      <c r="N43" s="91"/>
      <c r="O43" s="88" t="s">
        <v>93</v>
      </c>
      <c r="P43" s="92" t="str">
        <f>SUBSTITUTE(SUBSTITUTE(TEXT(INT(P42),"[DBNum2][$-804]G/通用格式元"&amp;IF(INT(F50)=F50,"整",""))&amp;TEXT(MID(F50,FIND(".",F50&amp;".0")+1,1),"[DBNum2][$-804]G/通用格式角")&amp;TEXT(MID(F50,FIND(".",F50&amp;".0")+2,1),"[DBNum2][$-804]G/通用格式分"),"零角","零"),"零分","")</f>
        <v>玖万玖仟玖佰伍拾元整</v>
      </c>
      <c r="Q43" s="92"/>
      <c r="R43" s="92"/>
      <c r="S43" s="92"/>
      <c r="T43" s="92"/>
    </row>
    <row r="44" s="2" customFormat="1" spans="2:19">
      <c r="B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6"/>
      <c r="P44" s="7"/>
      <c r="R44" s="7"/>
      <c r="S44" s="7"/>
    </row>
    <row r="45" s="2" customFormat="1" spans="2:19">
      <c r="B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6"/>
      <c r="P45" s="7"/>
      <c r="R45" s="7"/>
      <c r="S45" s="7"/>
    </row>
    <row r="46" s="2" customFormat="1" spans="2:19">
      <c r="B46" s="6"/>
      <c r="E46" s="7"/>
      <c r="F46" s="7"/>
      <c r="G46" s="7"/>
      <c r="H46" s="7"/>
      <c r="I46" s="7"/>
      <c r="J46" s="7"/>
      <c r="K46" s="7"/>
      <c r="L46" s="7"/>
      <c r="M46" s="7"/>
      <c r="N46" s="7"/>
      <c r="O46" s="6"/>
      <c r="P46" s="7"/>
      <c r="R46" s="7"/>
      <c r="S46" s="7"/>
    </row>
    <row r="47" s="2" customFormat="1" spans="2:19">
      <c r="B47" s="6"/>
      <c r="E47" s="7"/>
      <c r="F47" s="7"/>
      <c r="G47" s="7"/>
      <c r="H47" s="7"/>
      <c r="I47" s="7"/>
      <c r="J47" s="7">
        <f>C41/C3</f>
        <v>0.803443067010309</v>
      </c>
      <c r="K47" s="7"/>
      <c r="L47" s="7"/>
      <c r="M47" s="7"/>
      <c r="N47" s="7"/>
      <c r="O47" s="6"/>
      <c r="P47" s="7"/>
      <c r="R47" s="7"/>
      <c r="S47" s="7"/>
    </row>
    <row r="48" s="2" customFormat="1" ht="13.5" spans="2:19">
      <c r="B48" s="62"/>
      <c r="E48" s="7"/>
      <c r="F48" s="7"/>
      <c r="G48" s="7"/>
      <c r="H48" s="7"/>
      <c r="I48" s="7"/>
      <c r="J48" s="7"/>
      <c r="K48" s="7"/>
      <c r="L48" s="7"/>
      <c r="M48" s="7"/>
      <c r="N48" s="7"/>
      <c r="O48" s="6"/>
      <c r="P48" s="7"/>
      <c r="R48" s="7"/>
      <c r="S48" s="7"/>
    </row>
  </sheetData>
  <mergeCells count="4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1:B41"/>
    <mergeCell ref="C42:E42"/>
    <mergeCell ref="F42:K42"/>
    <mergeCell ref="P42:T42"/>
    <mergeCell ref="C43:E43"/>
    <mergeCell ref="F43:K43"/>
    <mergeCell ref="P43:T43"/>
    <mergeCell ref="A5:A7"/>
    <mergeCell ref="A8:A11"/>
    <mergeCell ref="A12:A15"/>
    <mergeCell ref="A16:A18"/>
    <mergeCell ref="A19:A21"/>
    <mergeCell ref="A22:A23"/>
    <mergeCell ref="A25:A27"/>
    <mergeCell ref="A28:A29"/>
    <mergeCell ref="S5:S7"/>
    <mergeCell ref="T5:T7"/>
    <mergeCell ref="A42:B43"/>
    <mergeCell ref="L42:N4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topLeftCell="G22" workbookViewId="0">
      <selection activeCell="G22" sqref="$A1:$XFD1048576"/>
    </sheetView>
  </sheetViews>
  <sheetFormatPr defaultColWidth="9" defaultRowHeight="11.25"/>
  <cols>
    <col min="1" max="1" width="3.25" style="2" customWidth="1"/>
    <col min="2" max="2" width="8.89166666666667" style="6" customWidth="1"/>
    <col min="3" max="3" width="10.75" style="2" customWidth="1"/>
    <col min="4" max="4" width="9.55" style="2" customWidth="1"/>
    <col min="5" max="5" width="22.8666666666667" style="7" customWidth="1"/>
    <col min="6" max="6" width="26.6583333333333" style="7" customWidth="1"/>
    <col min="7" max="7" width="20.3916666666667" style="7" customWidth="1"/>
    <col min="8" max="9" width="9.5" style="7" customWidth="1"/>
    <col min="10" max="10" width="14.2416666666667" style="7" customWidth="1"/>
    <col min="11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28.75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66">
        <v>10670</v>
      </c>
      <c r="Q2" s="71" t="s">
        <v>6</v>
      </c>
      <c r="R2" s="71"/>
      <c r="S2" s="93" t="s">
        <v>7</v>
      </c>
      <c r="T2" s="93"/>
    </row>
    <row r="3" s="1" customFormat="1" ht="27.9" customHeight="1" spans="1:20">
      <c r="A3" s="9" t="s">
        <v>8</v>
      </c>
      <c r="B3" s="9"/>
      <c r="C3" s="12">
        <v>3492000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9" t="s">
        <v>13</v>
      </c>
      <c r="O3" s="9"/>
      <c r="P3" s="67" t="s">
        <v>14</v>
      </c>
      <c r="Q3" s="94" t="s">
        <v>15</v>
      </c>
      <c r="R3" s="95"/>
      <c r="S3" s="96" t="s">
        <v>16</v>
      </c>
      <c r="T3" s="97"/>
    </row>
    <row r="4" s="1" customFormat="1" ht="27.9" customHeight="1" spans="1:20">
      <c r="A4" s="9" t="s">
        <v>17</v>
      </c>
      <c r="B4" s="9"/>
      <c r="C4" s="122"/>
      <c r="D4" s="122"/>
      <c r="E4" s="122"/>
      <c r="F4" s="12" t="s">
        <v>18</v>
      </c>
      <c r="G4" s="14"/>
      <c r="H4" s="9" t="s">
        <v>19</v>
      </c>
      <c r="I4" s="9"/>
      <c r="J4" s="67" t="s">
        <v>20</v>
      </c>
      <c r="K4" s="67"/>
      <c r="L4" s="67"/>
      <c r="M4" s="67"/>
      <c r="N4" s="9" t="s">
        <v>21</v>
      </c>
      <c r="O4" s="9"/>
      <c r="P4" s="68" t="s">
        <v>22</v>
      </c>
      <c r="Q4" s="12" t="s">
        <v>23</v>
      </c>
      <c r="R4" s="68" t="s">
        <v>24</v>
      </c>
      <c r="S4" s="98" t="s">
        <v>25</v>
      </c>
      <c r="T4" s="99" t="s">
        <v>24</v>
      </c>
    </row>
    <row r="5" s="1" customFormat="1" ht="27.9" customHeight="1" spans="1:22">
      <c r="A5" s="9" t="s">
        <v>26</v>
      </c>
      <c r="B5" s="15" t="s">
        <v>27</v>
      </c>
      <c r="C5" s="16"/>
      <c r="D5" s="16"/>
      <c r="E5" s="16"/>
      <c r="F5" s="17"/>
      <c r="G5" s="18" t="s">
        <v>28</v>
      </c>
      <c r="H5" s="15" t="s">
        <v>27</v>
      </c>
      <c r="I5" s="16"/>
      <c r="J5" s="17"/>
      <c r="K5" s="18" t="s">
        <v>29</v>
      </c>
      <c r="L5" s="15" t="s">
        <v>30</v>
      </c>
      <c r="M5" s="17"/>
      <c r="N5" s="15" t="s">
        <v>31</v>
      </c>
      <c r="O5" s="17"/>
      <c r="P5" s="69" t="s">
        <v>32</v>
      </c>
      <c r="Q5" s="100"/>
      <c r="R5" s="100"/>
      <c r="S5" s="98" t="s">
        <v>33</v>
      </c>
      <c r="T5" s="101" t="s">
        <v>34</v>
      </c>
      <c r="V5"/>
    </row>
    <row r="6" s="1" customFormat="1" ht="27.9" customHeight="1" spans="1:20">
      <c r="A6" s="9"/>
      <c r="B6" s="19" t="s">
        <v>35</v>
      </c>
      <c r="C6" s="20"/>
      <c r="D6" s="20"/>
      <c r="E6" s="20"/>
      <c r="F6" s="21"/>
      <c r="G6" s="9"/>
      <c r="H6" s="19" t="s">
        <v>36</v>
      </c>
      <c r="I6" s="20"/>
      <c r="J6" s="21"/>
      <c r="K6" s="9" t="s">
        <v>37</v>
      </c>
      <c r="L6" s="19" t="s">
        <v>38</v>
      </c>
      <c r="M6" s="21"/>
      <c r="N6" s="19" t="s">
        <v>39</v>
      </c>
      <c r="O6" s="21"/>
      <c r="P6" s="70" t="s">
        <v>40</v>
      </c>
      <c r="Q6" s="102"/>
      <c r="R6" s="102"/>
      <c r="S6" s="98"/>
      <c r="T6" s="101"/>
    </row>
    <row r="7" s="1" customFormat="1" ht="27.9" customHeight="1" spans="1:20">
      <c r="A7" s="9"/>
      <c r="B7" s="22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2" t="s">
        <v>46</v>
      </c>
      <c r="H7" s="9" t="s">
        <v>47</v>
      </c>
      <c r="I7" s="12" t="s">
        <v>48</v>
      </c>
      <c r="J7" s="12" t="s">
        <v>49</v>
      </c>
      <c r="K7" s="71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98"/>
      <c r="T7" s="101"/>
    </row>
    <row r="8" s="2" customFormat="1" ht="23" customHeight="1" spans="1:20">
      <c r="A8" s="23">
        <v>1</v>
      </c>
      <c r="B8" s="24" t="s">
        <v>53</v>
      </c>
      <c r="C8" s="25">
        <v>1200000</v>
      </c>
      <c r="D8" s="26"/>
      <c r="E8" s="27" t="s">
        <v>54</v>
      </c>
      <c r="F8" s="28">
        <v>17520274516</v>
      </c>
      <c r="G8" s="29"/>
      <c r="H8" s="29"/>
      <c r="I8" s="32">
        <v>80000</v>
      </c>
      <c r="J8" s="32"/>
      <c r="K8" s="32">
        <v>34384</v>
      </c>
      <c r="L8" s="29">
        <v>500</v>
      </c>
      <c r="M8" s="32" t="s">
        <v>55</v>
      </c>
      <c r="N8" s="72">
        <v>75000</v>
      </c>
      <c r="O8" s="72"/>
      <c r="P8" s="72" t="s">
        <v>56</v>
      </c>
      <c r="Q8" s="103"/>
      <c r="R8" s="26"/>
      <c r="S8" s="32">
        <f>C8-I8-K8-L8-N8</f>
        <v>1010116</v>
      </c>
      <c r="T8" s="26"/>
    </row>
    <row r="9" s="2" customFormat="1" ht="28" customHeight="1" spans="1:20">
      <c r="A9" s="30"/>
      <c r="B9" s="31">
        <v>43712</v>
      </c>
      <c r="C9" s="25"/>
      <c r="D9" s="32"/>
      <c r="E9" s="32"/>
      <c r="F9" s="33"/>
      <c r="G9" s="29"/>
      <c r="H9" s="29"/>
      <c r="I9" s="32"/>
      <c r="J9" s="32"/>
      <c r="K9" s="32"/>
      <c r="L9" s="29"/>
      <c r="M9" s="29"/>
      <c r="N9" s="72">
        <v>-75000</v>
      </c>
      <c r="O9" s="72" t="s">
        <v>57</v>
      </c>
      <c r="P9" s="72"/>
      <c r="Q9" s="103"/>
      <c r="R9" s="26"/>
      <c r="S9" s="32"/>
      <c r="T9" s="26"/>
    </row>
    <row r="10" s="2" customFormat="1" ht="28" customHeight="1" spans="1:20">
      <c r="A10" s="30"/>
      <c r="B10" s="31">
        <v>43712</v>
      </c>
      <c r="C10" s="25"/>
      <c r="D10" s="26"/>
      <c r="E10" s="34" t="s">
        <v>58</v>
      </c>
      <c r="F10" s="33">
        <v>6.23668229000426e+18</v>
      </c>
      <c r="G10" s="29"/>
      <c r="H10" s="29"/>
      <c r="I10" s="29"/>
      <c r="J10" s="29"/>
      <c r="K10" s="29"/>
      <c r="L10" s="29"/>
      <c r="M10" s="29"/>
      <c r="N10" s="72"/>
      <c r="O10" s="72"/>
      <c r="P10" s="73" t="s">
        <v>59</v>
      </c>
      <c r="Q10" s="103"/>
      <c r="R10" s="26"/>
      <c r="S10" s="32">
        <v>75000</v>
      </c>
      <c r="T10" s="26"/>
    </row>
    <row r="11" s="2" customFormat="1" ht="20.1" customHeight="1" spans="1:20">
      <c r="A11" s="35"/>
      <c r="B11" s="24"/>
      <c r="C11" s="36"/>
      <c r="D11" s="36"/>
      <c r="E11" s="34"/>
      <c r="F11" s="33"/>
      <c r="G11" s="29"/>
      <c r="H11" s="29"/>
      <c r="I11" s="29"/>
      <c r="J11" s="29"/>
      <c r="K11" s="29"/>
      <c r="L11" s="29"/>
      <c r="M11" s="29"/>
      <c r="N11" s="72"/>
      <c r="O11" s="72"/>
      <c r="P11" s="73"/>
      <c r="Q11" s="103"/>
      <c r="R11" s="26"/>
      <c r="S11" s="32"/>
      <c r="T11" s="26"/>
    </row>
    <row r="12" s="2" customFormat="1" ht="20.1" customHeight="1" spans="1:20">
      <c r="A12" s="23">
        <v>2</v>
      </c>
      <c r="B12" s="31">
        <v>43720</v>
      </c>
      <c r="C12" s="25">
        <v>500000</v>
      </c>
      <c r="D12" s="36"/>
      <c r="E12" s="27" t="s">
        <v>54</v>
      </c>
      <c r="F12" s="28">
        <v>17520274516</v>
      </c>
      <c r="G12" s="29"/>
      <c r="H12" s="29"/>
      <c r="I12" s="29">
        <v>10000</v>
      </c>
      <c r="J12" s="29"/>
      <c r="K12" s="29">
        <v>6329</v>
      </c>
      <c r="L12" s="29"/>
      <c r="M12" s="29"/>
      <c r="N12" s="72"/>
      <c r="O12" s="72"/>
      <c r="P12" s="72"/>
      <c r="Q12" s="103"/>
      <c r="R12" s="26"/>
      <c r="S12" s="32"/>
      <c r="T12" s="26"/>
    </row>
    <row r="13" s="2" customFormat="1" ht="20.1" customHeight="1" spans="1:20">
      <c r="A13" s="30"/>
      <c r="B13" s="31"/>
      <c r="C13" s="36"/>
      <c r="D13" s="36"/>
      <c r="E13" s="29" t="s">
        <v>60</v>
      </c>
      <c r="F13" s="33" t="s">
        <v>61</v>
      </c>
      <c r="G13" s="29"/>
      <c r="H13" s="29"/>
      <c r="I13" s="29"/>
      <c r="J13" s="29"/>
      <c r="K13" s="29"/>
      <c r="L13" s="29"/>
      <c r="M13" s="29"/>
      <c r="N13" s="72"/>
      <c r="O13" s="72"/>
      <c r="P13" s="72" t="s">
        <v>62</v>
      </c>
      <c r="Q13" s="103"/>
      <c r="R13" s="26"/>
      <c r="S13" s="32">
        <v>52250</v>
      </c>
      <c r="T13" s="26"/>
    </row>
    <row r="14" s="2" customFormat="1" ht="20.1" customHeight="1" spans="1:20">
      <c r="A14" s="30"/>
      <c r="B14" s="31"/>
      <c r="C14" s="36"/>
      <c r="D14" s="36"/>
      <c r="E14" s="29" t="s">
        <v>63</v>
      </c>
      <c r="F14" s="33" t="s">
        <v>64</v>
      </c>
      <c r="G14" s="29"/>
      <c r="H14" s="29"/>
      <c r="I14" s="29"/>
      <c r="J14" s="29"/>
      <c r="K14" s="29"/>
      <c r="L14" s="29"/>
      <c r="M14" s="29"/>
      <c r="N14" s="72"/>
      <c r="O14" s="72"/>
      <c r="P14" s="72" t="s">
        <v>65</v>
      </c>
      <c r="Q14" s="103"/>
      <c r="R14" s="26"/>
      <c r="S14" s="32">
        <v>100000</v>
      </c>
      <c r="T14" s="26"/>
    </row>
    <row r="15" s="2" customFormat="1" ht="20.1" customHeight="1" spans="1:20">
      <c r="A15" s="35"/>
      <c r="B15" s="31"/>
      <c r="C15" s="36"/>
      <c r="D15" s="36"/>
      <c r="E15" s="29" t="s">
        <v>66</v>
      </c>
      <c r="F15" s="33">
        <v>9.16011610274205e+21</v>
      </c>
      <c r="G15" s="29"/>
      <c r="H15" s="29"/>
      <c r="I15" s="29"/>
      <c r="J15" s="29"/>
      <c r="K15" s="29"/>
      <c r="L15" s="29"/>
      <c r="M15" s="29"/>
      <c r="N15" s="72"/>
      <c r="O15" s="72"/>
      <c r="P15" s="72" t="s">
        <v>67</v>
      </c>
      <c r="Q15" s="103"/>
      <c r="R15" s="26"/>
      <c r="S15" s="32">
        <v>327750</v>
      </c>
      <c r="T15" s="26"/>
    </row>
    <row r="16" s="2" customFormat="1" ht="20.1" customHeight="1" spans="1:20">
      <c r="A16" s="23">
        <v>3</v>
      </c>
      <c r="B16" s="31">
        <v>43754</v>
      </c>
      <c r="C16" s="25">
        <v>200000</v>
      </c>
      <c r="D16" s="36"/>
      <c r="E16" s="29"/>
      <c r="F16" s="33"/>
      <c r="G16" s="29"/>
      <c r="H16" s="29"/>
      <c r="I16" s="29">
        <v>10000</v>
      </c>
      <c r="J16" s="29"/>
      <c r="K16" s="32" t="s">
        <v>68</v>
      </c>
      <c r="L16" s="29"/>
      <c r="M16" s="29"/>
      <c r="N16" s="72"/>
      <c r="O16" s="72"/>
      <c r="P16" s="72"/>
      <c r="Q16" s="103"/>
      <c r="R16" s="26"/>
      <c r="S16" s="32"/>
      <c r="T16" s="26"/>
    </row>
    <row r="17" s="2" customFormat="1" ht="20.1" customHeight="1" spans="1:20">
      <c r="A17" s="30"/>
      <c r="B17" s="31">
        <v>43755</v>
      </c>
      <c r="C17" s="36"/>
      <c r="D17" s="36"/>
      <c r="E17" s="29" t="s">
        <v>69</v>
      </c>
      <c r="F17" s="33" t="s">
        <v>70</v>
      </c>
      <c r="G17" s="29"/>
      <c r="H17" s="29"/>
      <c r="I17" s="29"/>
      <c r="J17" s="29"/>
      <c r="K17" s="29"/>
      <c r="L17" s="29"/>
      <c r="M17" s="29"/>
      <c r="N17" s="72"/>
      <c r="O17" s="72"/>
      <c r="P17" s="72" t="s">
        <v>71</v>
      </c>
      <c r="Q17" s="103"/>
      <c r="R17" s="26"/>
      <c r="S17" s="32">
        <v>100000</v>
      </c>
      <c r="T17" s="26"/>
    </row>
    <row r="18" s="2" customFormat="1" ht="20.1" customHeight="1" spans="1:20">
      <c r="A18" s="35"/>
      <c r="B18" s="31">
        <v>43755</v>
      </c>
      <c r="C18" s="36"/>
      <c r="D18" s="36"/>
      <c r="E18" s="32" t="s">
        <v>72</v>
      </c>
      <c r="F18" s="33" t="s">
        <v>73</v>
      </c>
      <c r="G18" s="29"/>
      <c r="H18" s="29"/>
      <c r="I18" s="29"/>
      <c r="J18" s="29"/>
      <c r="K18" s="29"/>
      <c r="L18" s="29"/>
      <c r="M18" s="29"/>
      <c r="N18" s="72"/>
      <c r="O18" s="72"/>
      <c r="P18" s="72" t="s">
        <v>59</v>
      </c>
      <c r="Q18" s="103"/>
      <c r="R18" s="26"/>
      <c r="S18" s="32">
        <v>93671</v>
      </c>
      <c r="T18" s="26"/>
    </row>
    <row r="19" s="2" customFormat="1" ht="20.1" customHeight="1" spans="1:20">
      <c r="A19" s="23">
        <v>4</v>
      </c>
      <c r="B19" s="31">
        <v>43776</v>
      </c>
      <c r="C19" s="25">
        <v>200000</v>
      </c>
      <c r="D19" s="36"/>
      <c r="E19" s="32" t="s">
        <v>54</v>
      </c>
      <c r="F19" s="33">
        <v>17520274516</v>
      </c>
      <c r="G19" s="32"/>
      <c r="H19" s="32"/>
      <c r="I19" s="32"/>
      <c r="J19" s="32" t="s">
        <v>74</v>
      </c>
      <c r="K19" s="32" t="s">
        <v>68</v>
      </c>
      <c r="L19" s="32"/>
      <c r="M19" s="32"/>
      <c r="N19" s="72"/>
      <c r="O19" s="72"/>
      <c r="P19" s="72"/>
      <c r="Q19" s="103"/>
      <c r="R19" s="32"/>
      <c r="S19" s="32"/>
      <c r="T19" s="32"/>
    </row>
    <row r="20" s="2" customFormat="1" ht="20.1" customHeight="1" spans="1:20">
      <c r="A20" s="30"/>
      <c r="B20" s="31">
        <v>43794</v>
      </c>
      <c r="C20" s="25"/>
      <c r="D20" s="36"/>
      <c r="E20" s="32" t="s">
        <v>75</v>
      </c>
      <c r="F20" s="33" t="s">
        <v>76</v>
      </c>
      <c r="G20" s="32"/>
      <c r="H20" s="32"/>
      <c r="I20" s="32"/>
      <c r="J20" s="32"/>
      <c r="K20" s="32"/>
      <c r="L20" s="32"/>
      <c r="M20" s="32"/>
      <c r="N20" s="72"/>
      <c r="O20" s="72"/>
      <c r="P20" s="72" t="s">
        <v>77</v>
      </c>
      <c r="Q20" s="103"/>
      <c r="R20" s="32"/>
      <c r="S20" s="32">
        <v>100000</v>
      </c>
      <c r="T20" s="32"/>
    </row>
    <row r="21" s="2" customFormat="1" ht="20.1" customHeight="1" spans="1:20">
      <c r="A21" s="30"/>
      <c r="B21" s="31">
        <v>43794</v>
      </c>
      <c r="C21" s="25"/>
      <c r="D21" s="36"/>
      <c r="E21" s="32" t="s">
        <v>60</v>
      </c>
      <c r="F21" s="33" t="s">
        <v>61</v>
      </c>
      <c r="G21" s="32"/>
      <c r="H21" s="32"/>
      <c r="I21" s="32"/>
      <c r="J21" s="32"/>
      <c r="K21" s="32"/>
      <c r="L21" s="32"/>
      <c r="M21" s="32"/>
      <c r="N21" s="72"/>
      <c r="O21" s="72"/>
      <c r="P21" s="72" t="s">
        <v>62</v>
      </c>
      <c r="Q21" s="103"/>
      <c r="R21" s="32"/>
      <c r="S21" s="32">
        <v>84030</v>
      </c>
      <c r="T21" s="32"/>
    </row>
    <row r="22" s="3" customFormat="1" ht="20.1" customHeight="1" spans="1:20">
      <c r="A22" s="5">
        <v>5</v>
      </c>
      <c r="B22" s="31">
        <v>43795</v>
      </c>
      <c r="C22" s="25">
        <v>50000</v>
      </c>
      <c r="D22" s="36"/>
      <c r="E22" s="32" t="s">
        <v>54</v>
      </c>
      <c r="F22" s="33">
        <v>17520274516</v>
      </c>
      <c r="G22" s="32"/>
      <c r="H22" s="32"/>
      <c r="I22" s="32"/>
      <c r="J22" s="32" t="s">
        <v>74</v>
      </c>
      <c r="K22" s="32" t="s">
        <v>68</v>
      </c>
      <c r="L22" s="32"/>
      <c r="M22" s="32"/>
      <c r="N22" s="72"/>
      <c r="O22" s="72"/>
      <c r="P22" s="72"/>
      <c r="Q22" s="103"/>
      <c r="R22" s="32"/>
      <c r="S22" s="32"/>
      <c r="T22" s="32"/>
    </row>
    <row r="23" s="3" customFormat="1" ht="20.1" customHeight="1" spans="1:20">
      <c r="A23" s="5"/>
      <c r="B23" s="31">
        <v>43797</v>
      </c>
      <c r="C23" s="36"/>
      <c r="D23" s="36"/>
      <c r="E23" s="32" t="s">
        <v>72</v>
      </c>
      <c r="F23" s="33" t="s">
        <v>73</v>
      </c>
      <c r="G23" s="29"/>
      <c r="H23" s="29"/>
      <c r="I23" s="29"/>
      <c r="J23" s="29"/>
      <c r="K23" s="29"/>
      <c r="L23" s="29"/>
      <c r="M23" s="29"/>
      <c r="N23" s="72"/>
      <c r="O23" s="72"/>
      <c r="P23" s="72" t="s">
        <v>59</v>
      </c>
      <c r="Q23" s="103"/>
      <c r="R23" s="26"/>
      <c r="S23" s="32">
        <v>50000</v>
      </c>
      <c r="T23" s="32"/>
    </row>
    <row r="24" s="3" customFormat="1" ht="20.1" customHeight="1" spans="1:20">
      <c r="A24" s="5">
        <v>6</v>
      </c>
      <c r="B24" s="31"/>
      <c r="C24" s="36"/>
      <c r="D24" s="36"/>
      <c r="E24" s="32" t="s">
        <v>78</v>
      </c>
      <c r="F24" s="33" t="s">
        <v>79</v>
      </c>
      <c r="G24" s="29"/>
      <c r="H24" s="29"/>
      <c r="I24" s="29"/>
      <c r="J24" s="29"/>
      <c r="K24" s="29"/>
      <c r="L24" s="32">
        <v>50</v>
      </c>
      <c r="M24" s="32" t="s">
        <v>80</v>
      </c>
      <c r="N24" s="72"/>
      <c r="O24" s="72"/>
      <c r="P24" s="72" t="s">
        <v>81</v>
      </c>
      <c r="Q24" s="103"/>
      <c r="R24" s="26"/>
      <c r="S24" s="32">
        <v>15920</v>
      </c>
      <c r="T24" s="32"/>
    </row>
    <row r="25" s="3" customFormat="1" ht="20.1" customHeight="1" spans="1:20">
      <c r="A25" s="37">
        <v>7</v>
      </c>
      <c r="B25" s="31">
        <v>43812</v>
      </c>
      <c r="C25" s="25">
        <v>95668.7</v>
      </c>
      <c r="D25" s="36"/>
      <c r="E25" s="32" t="s">
        <v>54</v>
      </c>
      <c r="F25" s="33">
        <v>17520274516</v>
      </c>
      <c r="G25" s="29"/>
      <c r="H25" s="29"/>
      <c r="I25" s="29"/>
      <c r="J25" s="32" t="s">
        <v>74</v>
      </c>
      <c r="K25" s="32" t="s">
        <v>68</v>
      </c>
      <c r="L25" s="29"/>
      <c r="M25" s="29"/>
      <c r="N25" s="72"/>
      <c r="O25" s="72"/>
      <c r="P25" s="72"/>
      <c r="Q25" s="103"/>
      <c r="R25" s="26"/>
      <c r="S25" s="32"/>
      <c r="T25" s="32"/>
    </row>
    <row r="26" s="3" customFormat="1" ht="20.1" customHeight="1" spans="1:20">
      <c r="A26" s="38"/>
      <c r="B26" s="31">
        <v>43815</v>
      </c>
      <c r="C26" s="25"/>
      <c r="D26" s="36"/>
      <c r="E26" s="32" t="s">
        <v>78</v>
      </c>
      <c r="F26" s="33" t="s">
        <v>79</v>
      </c>
      <c r="G26" s="29"/>
      <c r="H26" s="29"/>
      <c r="I26" s="29"/>
      <c r="J26" s="29"/>
      <c r="K26" s="29"/>
      <c r="L26" s="32">
        <v>50</v>
      </c>
      <c r="M26" s="32" t="s">
        <v>80</v>
      </c>
      <c r="N26" s="72"/>
      <c r="O26" s="72"/>
      <c r="P26" s="72" t="s">
        <v>81</v>
      </c>
      <c r="Q26" s="103"/>
      <c r="R26" s="26"/>
      <c r="S26" s="32">
        <v>5518.7</v>
      </c>
      <c r="T26" s="32"/>
    </row>
    <row r="27" s="3" customFormat="1" ht="20.1" customHeight="1" spans="1:20">
      <c r="A27" s="38"/>
      <c r="B27" s="31">
        <v>43815</v>
      </c>
      <c r="C27" s="36"/>
      <c r="D27" s="36"/>
      <c r="E27" s="32" t="s">
        <v>69</v>
      </c>
      <c r="F27" s="33" t="s">
        <v>70</v>
      </c>
      <c r="G27" s="29"/>
      <c r="H27" s="29"/>
      <c r="I27" s="29"/>
      <c r="J27" s="29"/>
      <c r="K27" s="29"/>
      <c r="L27" s="32">
        <v>100</v>
      </c>
      <c r="M27" s="32" t="s">
        <v>80</v>
      </c>
      <c r="N27" s="72"/>
      <c r="O27" s="72"/>
      <c r="P27" s="72" t="s">
        <v>71</v>
      </c>
      <c r="Q27" s="103"/>
      <c r="R27" s="26"/>
      <c r="S27" s="32">
        <v>90000</v>
      </c>
      <c r="T27" s="32"/>
    </row>
    <row r="28" s="4" customFormat="1" ht="20.1" customHeight="1" spans="1:20">
      <c r="A28" s="5">
        <v>8</v>
      </c>
      <c r="B28" s="31">
        <v>43849</v>
      </c>
      <c r="C28" s="36"/>
      <c r="D28" s="25">
        <v>54050</v>
      </c>
      <c r="E28" s="5" t="s">
        <v>82</v>
      </c>
      <c r="F28" s="5" t="s">
        <v>83</v>
      </c>
      <c r="G28" s="29"/>
      <c r="H28" s="29"/>
      <c r="I28" s="29"/>
      <c r="J28" s="29"/>
      <c r="K28" s="29"/>
      <c r="L28" s="5"/>
      <c r="M28" s="5"/>
      <c r="N28" s="5"/>
      <c r="O28" s="5"/>
      <c r="P28" s="5"/>
      <c r="Q28" s="5"/>
      <c r="R28" s="5"/>
      <c r="S28" s="5"/>
      <c r="T28" s="74"/>
    </row>
    <row r="29" s="4" customFormat="1" ht="20.1" customHeight="1" spans="1:20">
      <c r="A29" s="5"/>
      <c r="B29" s="31">
        <v>43849</v>
      </c>
      <c r="C29" s="36"/>
      <c r="D29" s="36"/>
      <c r="E29" s="32" t="s">
        <v>84</v>
      </c>
      <c r="F29" s="33" t="s">
        <v>85</v>
      </c>
      <c r="G29" s="29"/>
      <c r="H29" s="29"/>
      <c r="I29" s="29"/>
      <c r="J29" s="29"/>
      <c r="K29" s="29"/>
      <c r="L29" s="32">
        <v>50</v>
      </c>
      <c r="M29" s="32" t="s">
        <v>80</v>
      </c>
      <c r="N29" s="72"/>
      <c r="O29" s="72"/>
      <c r="P29" s="72" t="s">
        <v>86</v>
      </c>
      <c r="Q29" s="103"/>
      <c r="R29" s="26"/>
      <c r="S29" s="32">
        <v>54000</v>
      </c>
      <c r="T29" s="74"/>
    </row>
    <row r="30" s="5" customFormat="1" ht="20.1" customHeight="1" spans="1:19">
      <c r="A30" s="5">
        <v>9</v>
      </c>
      <c r="B30" s="39">
        <v>43993</v>
      </c>
      <c r="C30" s="5">
        <v>300000</v>
      </c>
      <c r="E30" s="5" t="s">
        <v>94</v>
      </c>
      <c r="F30" s="5" t="s">
        <v>95</v>
      </c>
      <c r="J30" s="5" t="s">
        <v>74</v>
      </c>
      <c r="K30" s="5">
        <v>8878.22</v>
      </c>
      <c r="L30" s="5">
        <v>150</v>
      </c>
      <c r="M30" s="5" t="s">
        <v>80</v>
      </c>
      <c r="P30" s="5" t="s">
        <v>71</v>
      </c>
      <c r="S30" s="32">
        <v>238400</v>
      </c>
    </row>
    <row r="31" s="2" customFormat="1" ht="21" customHeight="1" spans="1:20">
      <c r="A31" s="40"/>
      <c r="B31" s="24"/>
      <c r="C31" s="36"/>
      <c r="D31" s="36"/>
      <c r="E31" s="29"/>
      <c r="F31" s="33"/>
      <c r="G31" s="29"/>
      <c r="H31" s="29"/>
      <c r="I31" s="29"/>
      <c r="J31" s="29"/>
      <c r="K31" s="29"/>
      <c r="L31" s="29">
        <v>500</v>
      </c>
      <c r="M31" s="32" t="s">
        <v>55</v>
      </c>
      <c r="N31" s="72"/>
      <c r="O31" s="72"/>
      <c r="P31" s="72" t="s">
        <v>59</v>
      </c>
      <c r="Q31" s="103"/>
      <c r="R31" s="26"/>
      <c r="S31" s="32">
        <v>52071.78</v>
      </c>
      <c r="T31" s="26"/>
    </row>
    <row r="32" s="2" customFormat="1" ht="21" customHeight="1" spans="1:20">
      <c r="A32" s="5">
        <v>10</v>
      </c>
      <c r="B32" s="39">
        <v>44036</v>
      </c>
      <c r="C32" s="5">
        <v>50000</v>
      </c>
      <c r="D32" s="36"/>
      <c r="E32" s="5" t="s">
        <v>94</v>
      </c>
      <c r="F32" s="5" t="s">
        <v>95</v>
      </c>
      <c r="G32" s="29"/>
      <c r="H32" s="29"/>
      <c r="I32" s="29"/>
      <c r="J32" s="5" t="s">
        <v>74</v>
      </c>
      <c r="K32" s="29">
        <v>4006.54</v>
      </c>
      <c r="L32" s="29">
        <v>50</v>
      </c>
      <c r="M32" s="32" t="s">
        <v>80</v>
      </c>
      <c r="N32" s="72"/>
      <c r="O32" s="72"/>
      <c r="P32" s="27" t="s">
        <v>62</v>
      </c>
      <c r="Q32" s="104"/>
      <c r="R32" s="105"/>
      <c r="S32" s="106">
        <f>C32-K32-L32</f>
        <v>45943.46</v>
      </c>
      <c r="T32" s="105"/>
    </row>
    <row r="33" s="2" customFormat="1" ht="21" customHeight="1" spans="1:20">
      <c r="A33" s="41"/>
      <c r="B33" s="51"/>
      <c r="C33" s="44"/>
      <c r="D33" s="43"/>
      <c r="E33" s="44"/>
      <c r="F33" s="44"/>
      <c r="G33" s="45"/>
      <c r="H33" s="45"/>
      <c r="I33" s="45"/>
      <c r="J33" s="44"/>
      <c r="K33" s="45"/>
      <c r="L33" s="45"/>
      <c r="M33" s="74"/>
      <c r="N33" s="75"/>
      <c r="O33" s="75"/>
      <c r="P33" s="76"/>
      <c r="Q33" s="107"/>
      <c r="R33" s="108"/>
      <c r="S33" s="109"/>
      <c r="T33" s="105"/>
    </row>
    <row r="34" s="2" customFormat="1" ht="21" customHeight="1" spans="1:20">
      <c r="A34" s="46">
        <v>11</v>
      </c>
      <c r="B34" s="47" t="s">
        <v>96</v>
      </c>
      <c r="C34" s="48">
        <v>100000</v>
      </c>
      <c r="D34" s="49"/>
      <c r="E34" s="48" t="s">
        <v>94</v>
      </c>
      <c r="F34" s="48" t="s">
        <v>95</v>
      </c>
      <c r="G34" s="50"/>
      <c r="H34" s="50"/>
      <c r="I34" s="50">
        <v>0</v>
      </c>
      <c r="J34" s="48" t="s">
        <v>74</v>
      </c>
      <c r="K34" s="50">
        <v>2882.17</v>
      </c>
      <c r="L34" s="50">
        <v>100</v>
      </c>
      <c r="M34" s="77" t="s">
        <v>80</v>
      </c>
      <c r="N34" s="78"/>
      <c r="O34" s="78"/>
      <c r="P34" s="79" t="s">
        <v>97</v>
      </c>
      <c r="Q34" s="110">
        <v>200000</v>
      </c>
      <c r="R34" s="111">
        <v>200000</v>
      </c>
      <c r="S34" s="112">
        <f>C34+C35-K34-L34</f>
        <v>106972.32</v>
      </c>
      <c r="T34" s="105"/>
    </row>
    <row r="35" s="2" customFormat="1" ht="21" customHeight="1" spans="1:20">
      <c r="A35" s="46"/>
      <c r="B35" s="47"/>
      <c r="C35" s="48">
        <v>9954.49</v>
      </c>
      <c r="D35" s="49"/>
      <c r="E35" s="48" t="s">
        <v>94</v>
      </c>
      <c r="F35" s="48" t="s">
        <v>95</v>
      </c>
      <c r="G35" s="50"/>
      <c r="H35" s="50"/>
      <c r="I35" s="50"/>
      <c r="J35" s="48"/>
      <c r="K35" s="50"/>
      <c r="L35" s="50"/>
      <c r="M35" s="77"/>
      <c r="N35" s="78"/>
      <c r="O35" s="78"/>
      <c r="P35" s="79"/>
      <c r="Q35" s="113"/>
      <c r="R35" s="111"/>
      <c r="S35" s="112"/>
      <c r="T35" s="105"/>
    </row>
    <row r="36" s="2" customFormat="1" ht="21" customHeight="1" spans="1:20">
      <c r="A36" s="41"/>
      <c r="B36" s="51"/>
      <c r="C36" s="44"/>
      <c r="D36" s="43"/>
      <c r="E36" s="44"/>
      <c r="F36" s="44"/>
      <c r="G36" s="45"/>
      <c r="H36" s="45"/>
      <c r="I36" s="45"/>
      <c r="J36" s="44"/>
      <c r="K36" s="45"/>
      <c r="L36" s="45"/>
      <c r="M36" s="74"/>
      <c r="N36" s="75"/>
      <c r="O36" s="75"/>
      <c r="P36" s="76"/>
      <c r="Q36" s="107"/>
      <c r="R36" s="108"/>
      <c r="S36" s="109"/>
      <c r="T36" s="105"/>
    </row>
    <row r="37" s="2" customFormat="1" ht="21" customHeight="1" spans="1:20">
      <c r="A37" s="52">
        <v>12</v>
      </c>
      <c r="B37" s="42">
        <v>44096</v>
      </c>
      <c r="C37" s="5">
        <v>100000</v>
      </c>
      <c r="D37" s="36"/>
      <c r="E37" s="5" t="s">
        <v>94</v>
      </c>
      <c r="F37" s="5" t="s">
        <v>95</v>
      </c>
      <c r="G37" s="29"/>
      <c r="H37" s="29"/>
      <c r="I37" s="29">
        <v>0</v>
      </c>
      <c r="J37" s="5" t="s">
        <v>74</v>
      </c>
      <c r="K37" s="29">
        <v>0</v>
      </c>
      <c r="L37" s="29">
        <v>50</v>
      </c>
      <c r="M37" s="32" t="s">
        <v>80</v>
      </c>
      <c r="N37" s="72"/>
      <c r="O37" s="72"/>
      <c r="P37" s="27" t="s">
        <v>65</v>
      </c>
      <c r="Q37" s="104"/>
      <c r="R37" s="105"/>
      <c r="S37" s="106">
        <v>99950</v>
      </c>
      <c r="T37" s="105"/>
    </row>
    <row r="38" s="2" customFormat="1" ht="40" customHeight="1" spans="1:20">
      <c r="A38" s="41">
        <v>13</v>
      </c>
      <c r="B38" s="51">
        <v>44125</v>
      </c>
      <c r="C38" s="44">
        <v>100000</v>
      </c>
      <c r="D38" s="43"/>
      <c r="E38" s="44" t="s">
        <v>94</v>
      </c>
      <c r="F38" s="44" t="s">
        <v>95</v>
      </c>
      <c r="G38" s="45"/>
      <c r="H38" s="45"/>
      <c r="I38" s="45">
        <v>0</v>
      </c>
      <c r="J38" s="44" t="s">
        <v>74</v>
      </c>
      <c r="K38" s="45">
        <v>0</v>
      </c>
      <c r="L38" s="45">
        <v>50</v>
      </c>
      <c r="M38" s="74" t="s">
        <v>80</v>
      </c>
      <c r="N38" s="75"/>
      <c r="O38" s="75"/>
      <c r="P38" s="81" t="s">
        <v>98</v>
      </c>
      <c r="Q38" s="115">
        <v>137850</v>
      </c>
      <c r="R38" s="108"/>
      <c r="S38" s="109">
        <v>45893.46</v>
      </c>
      <c r="T38" s="105"/>
    </row>
    <row r="39" s="2" customFormat="1" ht="41" customHeight="1" spans="1:20">
      <c r="A39" s="41"/>
      <c r="B39" s="51"/>
      <c r="C39" s="44"/>
      <c r="D39" s="43"/>
      <c r="E39" s="44"/>
      <c r="F39" s="44"/>
      <c r="G39" s="45"/>
      <c r="H39" s="45"/>
      <c r="I39" s="45"/>
      <c r="J39" s="44"/>
      <c r="K39" s="45"/>
      <c r="L39" s="45"/>
      <c r="M39" s="74"/>
      <c r="N39" s="75"/>
      <c r="O39" s="75"/>
      <c r="P39" s="81" t="s">
        <v>99</v>
      </c>
      <c r="Q39" s="115">
        <v>100000</v>
      </c>
      <c r="R39" s="108">
        <v>100000</v>
      </c>
      <c r="S39" s="109">
        <v>54056.54</v>
      </c>
      <c r="T39" s="105"/>
    </row>
    <row r="40" s="2" customFormat="1" ht="21" customHeight="1" spans="1:20">
      <c r="A40" s="53"/>
      <c r="B40" s="54"/>
      <c r="C40" s="43"/>
      <c r="D40" s="43"/>
      <c r="E40" s="45"/>
      <c r="F40" s="55"/>
      <c r="G40" s="45"/>
      <c r="H40" s="45"/>
      <c r="I40" s="45"/>
      <c r="J40" s="45"/>
      <c r="K40" s="45"/>
      <c r="L40" s="45"/>
      <c r="M40" s="74"/>
      <c r="N40" s="75"/>
      <c r="O40" s="75"/>
      <c r="P40" s="76"/>
      <c r="Q40" s="107"/>
      <c r="R40" s="108"/>
      <c r="S40" s="109"/>
      <c r="T40" s="105"/>
    </row>
    <row r="41" s="2" customFormat="1" ht="30" customHeight="1" spans="1:20">
      <c r="A41" s="56" t="s">
        <v>87</v>
      </c>
      <c r="B41" s="56"/>
      <c r="C41" s="57">
        <f>SUM(C8:C40)</f>
        <v>2905623.19</v>
      </c>
      <c r="D41" s="58">
        <f>SUM(D8:D31)</f>
        <v>54050</v>
      </c>
      <c r="E41" s="59"/>
      <c r="F41" s="59"/>
      <c r="G41" s="59"/>
      <c r="H41" s="59"/>
      <c r="I41" s="82">
        <f t="shared" ref="I41:L41" si="0">SUM(I8:I40)</f>
        <v>100000</v>
      </c>
      <c r="J41" s="83"/>
      <c r="K41" s="82">
        <f t="shared" si="0"/>
        <v>56479.93</v>
      </c>
      <c r="L41" s="82">
        <f t="shared" si="0"/>
        <v>1650</v>
      </c>
      <c r="M41" s="83"/>
      <c r="N41" s="84">
        <f>SUM(N8:N31)</f>
        <v>0</v>
      </c>
      <c r="O41" s="72"/>
      <c r="P41" s="27"/>
      <c r="Q41" s="116"/>
      <c r="R41" s="117"/>
      <c r="S41" s="118">
        <f>SUM(S8:S40)</f>
        <v>2801543.26</v>
      </c>
      <c r="T41" s="119">
        <f>C41+D41-I41-K41-L41-N41-S41</f>
        <v>0</v>
      </c>
    </row>
    <row r="42" s="2" customFormat="1" ht="30" customHeight="1" spans="1:20">
      <c r="A42" s="56" t="s">
        <v>88</v>
      </c>
      <c r="B42" s="56"/>
      <c r="C42" s="56" t="s">
        <v>89</v>
      </c>
      <c r="D42" s="56"/>
      <c r="E42" s="56"/>
      <c r="F42" s="60">
        <f>P42</f>
        <v>99950</v>
      </c>
      <c r="G42" s="61"/>
      <c r="H42" s="61"/>
      <c r="I42" s="61"/>
      <c r="J42" s="61"/>
      <c r="K42" s="85"/>
      <c r="L42" s="86" t="s">
        <v>90</v>
      </c>
      <c r="M42" s="87"/>
      <c r="N42" s="87"/>
      <c r="O42" s="88" t="s">
        <v>91</v>
      </c>
      <c r="P42" s="89">
        <f>S39+S38</f>
        <v>99950</v>
      </c>
      <c r="Q42" s="89"/>
      <c r="R42" s="89"/>
      <c r="S42" s="89"/>
      <c r="T42" s="89"/>
    </row>
    <row r="43" s="2" customFormat="1" ht="30" customHeight="1" spans="1:20">
      <c r="A43" s="56"/>
      <c r="B43" s="56"/>
      <c r="C43" s="56" t="s">
        <v>92</v>
      </c>
      <c r="D43" s="56"/>
      <c r="E43" s="56"/>
      <c r="F43" s="60">
        <v>0</v>
      </c>
      <c r="G43" s="61"/>
      <c r="H43" s="61"/>
      <c r="I43" s="61"/>
      <c r="J43" s="61"/>
      <c r="K43" s="85"/>
      <c r="L43" s="90"/>
      <c r="M43" s="91"/>
      <c r="N43" s="91"/>
      <c r="O43" s="88" t="s">
        <v>93</v>
      </c>
      <c r="P43" s="92" t="str">
        <f>SUBSTITUTE(SUBSTITUTE(TEXT(INT(P42),"[DBNum2][$-804]G/通用格式元"&amp;IF(INT(F50)=F50,"整",""))&amp;TEXT(MID(F50,FIND(".",F50&amp;".0")+1,1),"[DBNum2][$-804]G/通用格式角")&amp;TEXT(MID(F50,FIND(".",F50&amp;".0")+2,1),"[DBNum2][$-804]G/通用格式分"),"零角","零"),"零分","")</f>
        <v>玖万玖仟玖佰伍拾元整</v>
      </c>
      <c r="Q43" s="92"/>
      <c r="R43" s="92"/>
      <c r="S43" s="92"/>
      <c r="T43" s="92"/>
    </row>
    <row r="44" s="2" customFormat="1" spans="2:19">
      <c r="B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6"/>
      <c r="P44" s="7"/>
      <c r="R44" s="7"/>
      <c r="S44" s="7"/>
    </row>
    <row r="45" s="2" customFormat="1" spans="2:19">
      <c r="B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6"/>
      <c r="P45" s="7"/>
      <c r="R45" s="7"/>
      <c r="S45" s="7"/>
    </row>
    <row r="46" s="2" customFormat="1" spans="2:19">
      <c r="B46" s="6"/>
      <c r="E46" s="7"/>
      <c r="F46" s="7"/>
      <c r="G46" s="7"/>
      <c r="H46" s="7"/>
      <c r="I46" s="7"/>
      <c r="J46" s="7"/>
      <c r="K46" s="7"/>
      <c r="L46" s="7"/>
      <c r="M46" s="7"/>
      <c r="N46" s="7"/>
      <c r="O46" s="6"/>
      <c r="P46" s="7"/>
      <c r="R46" s="7"/>
      <c r="S46" s="7"/>
    </row>
    <row r="47" s="2" customFormat="1" spans="2:19">
      <c r="B47" s="6"/>
      <c r="E47" s="7"/>
      <c r="F47" s="7"/>
      <c r="G47" s="7"/>
      <c r="H47" s="7"/>
      <c r="I47" s="7"/>
      <c r="J47" s="7">
        <f>C41/C3</f>
        <v>0.832079951317297</v>
      </c>
      <c r="K47" s="7"/>
      <c r="L47" s="7"/>
      <c r="M47" s="7"/>
      <c r="N47" s="7"/>
      <c r="O47" s="6"/>
      <c r="P47" s="7"/>
      <c r="R47" s="7"/>
      <c r="S47" s="7"/>
    </row>
    <row r="48" s="2" customFormat="1" ht="13.5" spans="2:19">
      <c r="B48" s="62"/>
      <c r="E48" s="7"/>
      <c r="F48" s="7"/>
      <c r="G48" s="7"/>
      <c r="H48" s="7"/>
      <c r="I48" s="7"/>
      <c r="J48" s="7"/>
      <c r="K48" s="7"/>
      <c r="L48" s="7"/>
      <c r="M48" s="7"/>
      <c r="N48" s="7"/>
      <c r="O48" s="6"/>
      <c r="P48" s="7"/>
      <c r="R48" s="7"/>
      <c r="S48" s="7"/>
    </row>
  </sheetData>
  <mergeCells count="4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1:B41"/>
    <mergeCell ref="C42:E42"/>
    <mergeCell ref="F42:K42"/>
    <mergeCell ref="P42:T42"/>
    <mergeCell ref="C43:E43"/>
    <mergeCell ref="F43:K43"/>
    <mergeCell ref="P43:T43"/>
    <mergeCell ref="A5:A7"/>
    <mergeCell ref="A8:A11"/>
    <mergeCell ref="A12:A15"/>
    <mergeCell ref="A16:A18"/>
    <mergeCell ref="A19:A21"/>
    <mergeCell ref="A22:A23"/>
    <mergeCell ref="A25:A27"/>
    <mergeCell ref="A28:A29"/>
    <mergeCell ref="S5:S7"/>
    <mergeCell ref="T5:T7"/>
    <mergeCell ref="A42:B43"/>
    <mergeCell ref="L42:N4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0" workbookViewId="0">
      <selection activeCell="A31" sqref="$A1:$XFD1048576"/>
    </sheetView>
  </sheetViews>
  <sheetFormatPr defaultColWidth="9" defaultRowHeight="11.25"/>
  <cols>
    <col min="1" max="1" width="3.25" style="2" customWidth="1"/>
    <col min="2" max="2" width="8.89166666666667" style="6" customWidth="1"/>
    <col min="3" max="3" width="10.75" style="2" customWidth="1"/>
    <col min="4" max="4" width="9.55" style="2" customWidth="1"/>
    <col min="5" max="5" width="22.8666666666667" style="7" customWidth="1"/>
    <col min="6" max="6" width="26.6583333333333" style="7" customWidth="1"/>
    <col min="7" max="7" width="20.3916666666667" style="7" customWidth="1"/>
    <col min="8" max="9" width="9.5" style="7" customWidth="1"/>
    <col min="10" max="10" width="14.2416666666667" style="7" customWidth="1"/>
    <col min="11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30.375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66">
        <v>10670</v>
      </c>
      <c r="Q2" s="71" t="s">
        <v>6</v>
      </c>
      <c r="R2" s="71"/>
      <c r="S2" s="93" t="s">
        <v>7</v>
      </c>
      <c r="T2" s="93"/>
    </row>
    <row r="3" s="1" customFormat="1" ht="27.9" customHeight="1" spans="1:20">
      <c r="A3" s="9" t="s">
        <v>8</v>
      </c>
      <c r="B3" s="9"/>
      <c r="C3" s="12">
        <v>3492000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9" t="s">
        <v>13</v>
      </c>
      <c r="O3" s="9"/>
      <c r="P3" s="67" t="s">
        <v>14</v>
      </c>
      <c r="Q3" s="94" t="s">
        <v>15</v>
      </c>
      <c r="R3" s="95"/>
      <c r="S3" s="96" t="s">
        <v>16</v>
      </c>
      <c r="T3" s="97"/>
    </row>
    <row r="4" s="1" customFormat="1" ht="27.9" customHeight="1" spans="1:20">
      <c r="A4" s="9" t="s">
        <v>17</v>
      </c>
      <c r="B4" s="9"/>
      <c r="C4" s="122"/>
      <c r="D4" s="122"/>
      <c r="E4" s="122"/>
      <c r="F4" s="12" t="s">
        <v>18</v>
      </c>
      <c r="G4" s="14"/>
      <c r="H4" s="9" t="s">
        <v>19</v>
      </c>
      <c r="I4" s="9"/>
      <c r="J4" s="67" t="s">
        <v>20</v>
      </c>
      <c r="K4" s="67"/>
      <c r="L4" s="67"/>
      <c r="M4" s="67"/>
      <c r="N4" s="9" t="s">
        <v>21</v>
      </c>
      <c r="O4" s="9"/>
      <c r="P4" s="68" t="s">
        <v>22</v>
      </c>
      <c r="Q4" s="12" t="s">
        <v>23</v>
      </c>
      <c r="R4" s="68" t="s">
        <v>24</v>
      </c>
      <c r="S4" s="98" t="s">
        <v>25</v>
      </c>
      <c r="T4" s="99" t="s">
        <v>24</v>
      </c>
    </row>
    <row r="5" s="1" customFormat="1" ht="27.9" customHeight="1" spans="1:22">
      <c r="A5" s="9" t="s">
        <v>26</v>
      </c>
      <c r="B5" s="15" t="s">
        <v>27</v>
      </c>
      <c r="C5" s="16"/>
      <c r="D5" s="16"/>
      <c r="E5" s="16"/>
      <c r="F5" s="17"/>
      <c r="G5" s="18" t="s">
        <v>28</v>
      </c>
      <c r="H5" s="15" t="s">
        <v>27</v>
      </c>
      <c r="I5" s="16"/>
      <c r="J5" s="17"/>
      <c r="K5" s="18" t="s">
        <v>29</v>
      </c>
      <c r="L5" s="15" t="s">
        <v>30</v>
      </c>
      <c r="M5" s="17"/>
      <c r="N5" s="15" t="s">
        <v>31</v>
      </c>
      <c r="O5" s="17"/>
      <c r="P5" s="69" t="s">
        <v>32</v>
      </c>
      <c r="Q5" s="100"/>
      <c r="R5" s="100"/>
      <c r="S5" s="98" t="s">
        <v>33</v>
      </c>
      <c r="T5" s="101" t="s">
        <v>34</v>
      </c>
      <c r="V5"/>
    </row>
    <row r="6" s="1" customFormat="1" ht="27.9" customHeight="1" spans="1:20">
      <c r="A6" s="9"/>
      <c r="B6" s="19" t="s">
        <v>35</v>
      </c>
      <c r="C6" s="20"/>
      <c r="D6" s="20"/>
      <c r="E6" s="20"/>
      <c r="F6" s="21"/>
      <c r="G6" s="9"/>
      <c r="H6" s="19" t="s">
        <v>36</v>
      </c>
      <c r="I6" s="20"/>
      <c r="J6" s="21"/>
      <c r="K6" s="9" t="s">
        <v>37</v>
      </c>
      <c r="L6" s="19" t="s">
        <v>38</v>
      </c>
      <c r="M6" s="21"/>
      <c r="N6" s="19" t="s">
        <v>39</v>
      </c>
      <c r="O6" s="21"/>
      <c r="P6" s="70" t="s">
        <v>40</v>
      </c>
      <c r="Q6" s="102"/>
      <c r="R6" s="102"/>
      <c r="S6" s="98"/>
      <c r="T6" s="101"/>
    </row>
    <row r="7" s="1" customFormat="1" ht="27.9" customHeight="1" spans="1:20">
      <c r="A7" s="9"/>
      <c r="B7" s="22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2" t="s">
        <v>46</v>
      </c>
      <c r="H7" s="9" t="s">
        <v>47</v>
      </c>
      <c r="I7" s="12" t="s">
        <v>48</v>
      </c>
      <c r="J7" s="12" t="s">
        <v>49</v>
      </c>
      <c r="K7" s="71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98"/>
      <c r="T7" s="101"/>
    </row>
    <row r="8" s="2" customFormat="1" ht="23" customHeight="1" spans="1:20">
      <c r="A8" s="23">
        <v>1</v>
      </c>
      <c r="B8" s="24" t="s">
        <v>53</v>
      </c>
      <c r="C8" s="25">
        <v>1200000</v>
      </c>
      <c r="D8" s="26"/>
      <c r="E8" s="27" t="s">
        <v>54</v>
      </c>
      <c r="F8" s="28">
        <v>17520274516</v>
      </c>
      <c r="G8" s="29"/>
      <c r="H8" s="29"/>
      <c r="I8" s="32">
        <v>80000</v>
      </c>
      <c r="J8" s="32"/>
      <c r="K8" s="32">
        <v>34384</v>
      </c>
      <c r="L8" s="29">
        <v>500</v>
      </c>
      <c r="M8" s="32" t="s">
        <v>55</v>
      </c>
      <c r="N8" s="72">
        <v>75000</v>
      </c>
      <c r="O8" s="72"/>
      <c r="P8" s="72" t="s">
        <v>56</v>
      </c>
      <c r="Q8" s="103"/>
      <c r="R8" s="26"/>
      <c r="S8" s="32">
        <f>C8-I8-K8-L8-N8</f>
        <v>1010116</v>
      </c>
      <c r="T8" s="26"/>
    </row>
    <row r="9" s="2" customFormat="1" ht="28" customHeight="1" spans="1:20">
      <c r="A9" s="30"/>
      <c r="B9" s="31">
        <v>43712</v>
      </c>
      <c r="C9" s="25"/>
      <c r="D9" s="32"/>
      <c r="E9" s="32"/>
      <c r="F9" s="33"/>
      <c r="G9" s="29"/>
      <c r="H9" s="29"/>
      <c r="I9" s="32"/>
      <c r="J9" s="32"/>
      <c r="K9" s="32"/>
      <c r="L9" s="29"/>
      <c r="M9" s="29"/>
      <c r="N9" s="72">
        <v>-75000</v>
      </c>
      <c r="O9" s="72" t="s">
        <v>57</v>
      </c>
      <c r="P9" s="72"/>
      <c r="Q9" s="103"/>
      <c r="R9" s="26"/>
      <c r="S9" s="32"/>
      <c r="T9" s="26"/>
    </row>
    <row r="10" s="2" customFormat="1" ht="28" customHeight="1" spans="1:20">
      <c r="A10" s="30"/>
      <c r="B10" s="31">
        <v>43712</v>
      </c>
      <c r="C10" s="25"/>
      <c r="D10" s="26"/>
      <c r="E10" s="34" t="s">
        <v>58</v>
      </c>
      <c r="F10" s="33">
        <v>6.23668229000426e+18</v>
      </c>
      <c r="G10" s="29"/>
      <c r="H10" s="29"/>
      <c r="I10" s="29"/>
      <c r="J10" s="29"/>
      <c r="K10" s="29"/>
      <c r="L10" s="29"/>
      <c r="M10" s="29"/>
      <c r="N10" s="72"/>
      <c r="O10" s="72"/>
      <c r="P10" s="73" t="s">
        <v>59</v>
      </c>
      <c r="Q10" s="103"/>
      <c r="R10" s="26"/>
      <c r="S10" s="32">
        <v>75000</v>
      </c>
      <c r="T10" s="26"/>
    </row>
    <row r="11" s="2" customFormat="1" ht="20.1" customHeight="1" spans="1:20">
      <c r="A11" s="35"/>
      <c r="B11" s="24"/>
      <c r="C11" s="36"/>
      <c r="D11" s="36"/>
      <c r="E11" s="34"/>
      <c r="F11" s="33"/>
      <c r="G11" s="29"/>
      <c r="H11" s="29"/>
      <c r="I11" s="29"/>
      <c r="J11" s="29"/>
      <c r="K11" s="29"/>
      <c r="L11" s="29"/>
      <c r="M11" s="29"/>
      <c r="N11" s="72"/>
      <c r="O11" s="72"/>
      <c r="P11" s="73"/>
      <c r="Q11" s="103"/>
      <c r="R11" s="26"/>
      <c r="S11" s="32"/>
      <c r="T11" s="26"/>
    </row>
    <row r="12" s="2" customFormat="1" ht="20.1" customHeight="1" spans="1:20">
      <c r="A12" s="23">
        <v>2</v>
      </c>
      <c r="B12" s="31">
        <v>43720</v>
      </c>
      <c r="C12" s="25">
        <v>500000</v>
      </c>
      <c r="D12" s="36"/>
      <c r="E12" s="27" t="s">
        <v>54</v>
      </c>
      <c r="F12" s="28">
        <v>17520274516</v>
      </c>
      <c r="G12" s="29"/>
      <c r="H12" s="29"/>
      <c r="I12" s="29">
        <v>10000</v>
      </c>
      <c r="J12" s="29"/>
      <c r="K12" s="29">
        <v>6329</v>
      </c>
      <c r="L12" s="29"/>
      <c r="M12" s="29"/>
      <c r="N12" s="72"/>
      <c r="O12" s="72"/>
      <c r="P12" s="72"/>
      <c r="Q12" s="103"/>
      <c r="R12" s="26"/>
      <c r="S12" s="32"/>
      <c r="T12" s="26"/>
    </row>
    <row r="13" s="2" customFormat="1" ht="20.1" customHeight="1" spans="1:20">
      <c r="A13" s="30"/>
      <c r="B13" s="31"/>
      <c r="C13" s="36"/>
      <c r="D13" s="36"/>
      <c r="E13" s="29" t="s">
        <v>60</v>
      </c>
      <c r="F13" s="33" t="s">
        <v>61</v>
      </c>
      <c r="G13" s="29"/>
      <c r="H13" s="29"/>
      <c r="I13" s="29"/>
      <c r="J13" s="29"/>
      <c r="K13" s="29"/>
      <c r="L13" s="29"/>
      <c r="M13" s="29"/>
      <c r="N13" s="72"/>
      <c r="O13" s="72"/>
      <c r="P13" s="72" t="s">
        <v>62</v>
      </c>
      <c r="Q13" s="103"/>
      <c r="R13" s="26"/>
      <c r="S13" s="32">
        <v>52250</v>
      </c>
      <c r="T13" s="26"/>
    </row>
    <row r="14" s="2" customFormat="1" ht="20.1" customHeight="1" spans="1:20">
      <c r="A14" s="30"/>
      <c r="B14" s="31"/>
      <c r="C14" s="36"/>
      <c r="D14" s="36"/>
      <c r="E14" s="29" t="s">
        <v>63</v>
      </c>
      <c r="F14" s="33" t="s">
        <v>64</v>
      </c>
      <c r="G14" s="29"/>
      <c r="H14" s="29"/>
      <c r="I14" s="29"/>
      <c r="J14" s="29"/>
      <c r="K14" s="29"/>
      <c r="L14" s="29"/>
      <c r="M14" s="29"/>
      <c r="N14" s="72"/>
      <c r="O14" s="72"/>
      <c r="P14" s="72" t="s">
        <v>65</v>
      </c>
      <c r="Q14" s="103"/>
      <c r="R14" s="26"/>
      <c r="S14" s="32">
        <v>100000</v>
      </c>
      <c r="T14" s="26"/>
    </row>
    <row r="15" s="2" customFormat="1" ht="20.1" customHeight="1" spans="1:20">
      <c r="A15" s="35"/>
      <c r="B15" s="31"/>
      <c r="C15" s="36"/>
      <c r="D15" s="36"/>
      <c r="E15" s="29" t="s">
        <v>66</v>
      </c>
      <c r="F15" s="33">
        <v>9.16011610274205e+21</v>
      </c>
      <c r="G15" s="29"/>
      <c r="H15" s="29"/>
      <c r="I15" s="29"/>
      <c r="J15" s="29"/>
      <c r="K15" s="29"/>
      <c r="L15" s="29"/>
      <c r="M15" s="29"/>
      <c r="N15" s="72"/>
      <c r="O15" s="72"/>
      <c r="P15" s="72" t="s">
        <v>67</v>
      </c>
      <c r="Q15" s="103"/>
      <c r="R15" s="26"/>
      <c r="S15" s="32">
        <v>327750</v>
      </c>
      <c r="T15" s="26"/>
    </row>
    <row r="16" s="2" customFormat="1" ht="20.1" customHeight="1" spans="1:20">
      <c r="A16" s="23">
        <v>3</v>
      </c>
      <c r="B16" s="31">
        <v>43754</v>
      </c>
      <c r="C16" s="25">
        <v>200000</v>
      </c>
      <c r="D16" s="36"/>
      <c r="E16" s="29"/>
      <c r="F16" s="33"/>
      <c r="G16" s="29"/>
      <c r="H16" s="29"/>
      <c r="I16" s="29">
        <v>10000</v>
      </c>
      <c r="J16" s="29"/>
      <c r="K16" s="32" t="s">
        <v>68</v>
      </c>
      <c r="L16" s="29"/>
      <c r="M16" s="29"/>
      <c r="N16" s="72"/>
      <c r="O16" s="72"/>
      <c r="P16" s="72"/>
      <c r="Q16" s="103"/>
      <c r="R16" s="26"/>
      <c r="S16" s="32"/>
      <c r="T16" s="26"/>
    </row>
    <row r="17" s="2" customFormat="1" ht="20.1" customHeight="1" spans="1:20">
      <c r="A17" s="30"/>
      <c r="B17" s="31">
        <v>43755</v>
      </c>
      <c r="C17" s="36"/>
      <c r="D17" s="36"/>
      <c r="E17" s="29" t="s">
        <v>69</v>
      </c>
      <c r="F17" s="33" t="s">
        <v>70</v>
      </c>
      <c r="G17" s="29"/>
      <c r="H17" s="29"/>
      <c r="I17" s="29"/>
      <c r="J17" s="29"/>
      <c r="K17" s="29"/>
      <c r="L17" s="29"/>
      <c r="M17" s="29"/>
      <c r="N17" s="72"/>
      <c r="O17" s="72"/>
      <c r="P17" s="72" t="s">
        <v>71</v>
      </c>
      <c r="Q17" s="103"/>
      <c r="R17" s="26"/>
      <c r="S17" s="32">
        <v>100000</v>
      </c>
      <c r="T17" s="26"/>
    </row>
    <row r="18" s="2" customFormat="1" ht="20.1" customHeight="1" spans="1:20">
      <c r="A18" s="35"/>
      <c r="B18" s="31">
        <v>43755</v>
      </c>
      <c r="C18" s="36"/>
      <c r="D18" s="36"/>
      <c r="E18" s="32" t="s">
        <v>72</v>
      </c>
      <c r="F18" s="33" t="s">
        <v>73</v>
      </c>
      <c r="G18" s="29"/>
      <c r="H18" s="29"/>
      <c r="I18" s="29"/>
      <c r="J18" s="29"/>
      <c r="K18" s="29"/>
      <c r="L18" s="29"/>
      <c r="M18" s="29"/>
      <c r="N18" s="72"/>
      <c r="O18" s="72"/>
      <c r="P18" s="72" t="s">
        <v>59</v>
      </c>
      <c r="Q18" s="103"/>
      <c r="R18" s="26"/>
      <c r="S18" s="32">
        <v>93671</v>
      </c>
      <c r="T18" s="26"/>
    </row>
    <row r="19" s="2" customFormat="1" ht="20.1" customHeight="1" spans="1:20">
      <c r="A19" s="23">
        <v>4</v>
      </c>
      <c r="B19" s="31">
        <v>43776</v>
      </c>
      <c r="C19" s="25">
        <v>200000</v>
      </c>
      <c r="D19" s="36"/>
      <c r="E19" s="32" t="s">
        <v>54</v>
      </c>
      <c r="F19" s="33">
        <v>17520274516</v>
      </c>
      <c r="G19" s="32"/>
      <c r="H19" s="32"/>
      <c r="I19" s="32"/>
      <c r="J19" s="32" t="s">
        <v>74</v>
      </c>
      <c r="K19" s="32" t="s">
        <v>68</v>
      </c>
      <c r="L19" s="32"/>
      <c r="M19" s="32"/>
      <c r="N19" s="72"/>
      <c r="O19" s="72"/>
      <c r="P19" s="72"/>
      <c r="Q19" s="103"/>
      <c r="R19" s="32"/>
      <c r="S19" s="32"/>
      <c r="T19" s="32"/>
    </row>
    <row r="20" s="2" customFormat="1" ht="20.1" customHeight="1" spans="1:20">
      <c r="A20" s="30"/>
      <c r="B20" s="31">
        <v>43794</v>
      </c>
      <c r="C20" s="25"/>
      <c r="D20" s="36"/>
      <c r="E20" s="32" t="s">
        <v>75</v>
      </c>
      <c r="F20" s="33" t="s">
        <v>76</v>
      </c>
      <c r="G20" s="32"/>
      <c r="H20" s="32"/>
      <c r="I20" s="32"/>
      <c r="J20" s="32"/>
      <c r="K20" s="32"/>
      <c r="L20" s="32"/>
      <c r="M20" s="32"/>
      <c r="N20" s="72"/>
      <c r="O20" s="72"/>
      <c r="P20" s="72" t="s">
        <v>77</v>
      </c>
      <c r="Q20" s="103"/>
      <c r="R20" s="32"/>
      <c r="S20" s="32">
        <v>100000</v>
      </c>
      <c r="T20" s="32"/>
    </row>
    <row r="21" s="2" customFormat="1" ht="20.1" customHeight="1" spans="1:20">
      <c r="A21" s="30"/>
      <c r="B21" s="31">
        <v>43794</v>
      </c>
      <c r="C21" s="25"/>
      <c r="D21" s="36"/>
      <c r="E21" s="32" t="s">
        <v>60</v>
      </c>
      <c r="F21" s="33" t="s">
        <v>61</v>
      </c>
      <c r="G21" s="32"/>
      <c r="H21" s="32"/>
      <c r="I21" s="32"/>
      <c r="J21" s="32"/>
      <c r="K21" s="32"/>
      <c r="L21" s="32"/>
      <c r="M21" s="32"/>
      <c r="N21" s="72"/>
      <c r="O21" s="72"/>
      <c r="P21" s="72" t="s">
        <v>62</v>
      </c>
      <c r="Q21" s="103"/>
      <c r="R21" s="32"/>
      <c r="S21" s="32">
        <v>84030</v>
      </c>
      <c r="T21" s="32"/>
    </row>
    <row r="22" s="3" customFormat="1" ht="20.1" customHeight="1" spans="1:20">
      <c r="A22" s="5">
        <v>5</v>
      </c>
      <c r="B22" s="31">
        <v>43795</v>
      </c>
      <c r="C22" s="25">
        <v>50000</v>
      </c>
      <c r="D22" s="36"/>
      <c r="E22" s="32" t="s">
        <v>54</v>
      </c>
      <c r="F22" s="33">
        <v>17520274516</v>
      </c>
      <c r="G22" s="32"/>
      <c r="H22" s="32"/>
      <c r="I22" s="32"/>
      <c r="J22" s="32" t="s">
        <v>74</v>
      </c>
      <c r="K22" s="32" t="s">
        <v>68</v>
      </c>
      <c r="L22" s="32"/>
      <c r="M22" s="32"/>
      <c r="N22" s="72"/>
      <c r="O22" s="72"/>
      <c r="P22" s="72"/>
      <c r="Q22" s="103"/>
      <c r="R22" s="32"/>
      <c r="S22" s="32"/>
      <c r="T22" s="32"/>
    </row>
    <row r="23" s="3" customFormat="1" ht="20.1" customHeight="1" spans="1:20">
      <c r="A23" s="5"/>
      <c r="B23" s="31">
        <v>43797</v>
      </c>
      <c r="C23" s="36"/>
      <c r="D23" s="36"/>
      <c r="E23" s="32" t="s">
        <v>72</v>
      </c>
      <c r="F23" s="33" t="s">
        <v>73</v>
      </c>
      <c r="G23" s="29"/>
      <c r="H23" s="29"/>
      <c r="I23" s="29"/>
      <c r="J23" s="29"/>
      <c r="K23" s="29"/>
      <c r="L23" s="29"/>
      <c r="M23" s="29"/>
      <c r="N23" s="72"/>
      <c r="O23" s="72"/>
      <c r="P23" s="72" t="s">
        <v>59</v>
      </c>
      <c r="Q23" s="103"/>
      <c r="R23" s="26"/>
      <c r="S23" s="32">
        <v>50000</v>
      </c>
      <c r="T23" s="32"/>
    </row>
    <row r="24" s="3" customFormat="1" ht="20.1" customHeight="1" spans="1:20">
      <c r="A24" s="5">
        <v>6</v>
      </c>
      <c r="B24" s="31"/>
      <c r="C24" s="36"/>
      <c r="D24" s="36"/>
      <c r="E24" s="32" t="s">
        <v>78</v>
      </c>
      <c r="F24" s="33" t="s">
        <v>79</v>
      </c>
      <c r="G24" s="29"/>
      <c r="H24" s="29"/>
      <c r="I24" s="29"/>
      <c r="J24" s="29"/>
      <c r="K24" s="29"/>
      <c r="L24" s="32">
        <v>50</v>
      </c>
      <c r="M24" s="32" t="s">
        <v>80</v>
      </c>
      <c r="N24" s="72"/>
      <c r="O24" s="72"/>
      <c r="P24" s="72" t="s">
        <v>81</v>
      </c>
      <c r="Q24" s="103"/>
      <c r="R24" s="26"/>
      <c r="S24" s="32">
        <v>15920</v>
      </c>
      <c r="T24" s="32"/>
    </row>
    <row r="25" s="3" customFormat="1" ht="20.1" customHeight="1" spans="1:20">
      <c r="A25" s="37">
        <v>7</v>
      </c>
      <c r="B25" s="31">
        <v>43812</v>
      </c>
      <c r="C25" s="25">
        <v>95668.7</v>
      </c>
      <c r="D25" s="36"/>
      <c r="E25" s="32" t="s">
        <v>54</v>
      </c>
      <c r="F25" s="33">
        <v>17520274516</v>
      </c>
      <c r="G25" s="29"/>
      <c r="H25" s="29"/>
      <c r="I25" s="29"/>
      <c r="J25" s="32" t="s">
        <v>74</v>
      </c>
      <c r="K25" s="32" t="s">
        <v>68</v>
      </c>
      <c r="L25" s="29"/>
      <c r="M25" s="29"/>
      <c r="N25" s="72"/>
      <c r="O25" s="72"/>
      <c r="P25" s="72"/>
      <c r="Q25" s="103"/>
      <c r="R25" s="26"/>
      <c r="S25" s="32"/>
      <c r="T25" s="32"/>
    </row>
    <row r="26" s="3" customFormat="1" ht="20.1" customHeight="1" spans="1:20">
      <c r="A26" s="38"/>
      <c r="B26" s="31">
        <v>43815</v>
      </c>
      <c r="C26" s="25"/>
      <c r="D26" s="36"/>
      <c r="E26" s="32" t="s">
        <v>78</v>
      </c>
      <c r="F26" s="33" t="s">
        <v>79</v>
      </c>
      <c r="G26" s="29"/>
      <c r="H26" s="29"/>
      <c r="I26" s="29"/>
      <c r="J26" s="29"/>
      <c r="K26" s="29"/>
      <c r="L26" s="32">
        <v>50</v>
      </c>
      <c r="M26" s="32" t="s">
        <v>80</v>
      </c>
      <c r="N26" s="72"/>
      <c r="O26" s="72"/>
      <c r="P26" s="72" t="s">
        <v>81</v>
      </c>
      <c r="Q26" s="103"/>
      <c r="R26" s="26"/>
      <c r="S26" s="32">
        <v>5518.7</v>
      </c>
      <c r="T26" s="32"/>
    </row>
    <row r="27" s="3" customFormat="1" ht="20.1" customHeight="1" spans="1:20">
      <c r="A27" s="38"/>
      <c r="B27" s="31">
        <v>43815</v>
      </c>
      <c r="C27" s="36"/>
      <c r="D27" s="36"/>
      <c r="E27" s="32" t="s">
        <v>69</v>
      </c>
      <c r="F27" s="33" t="s">
        <v>70</v>
      </c>
      <c r="G27" s="29"/>
      <c r="H27" s="29"/>
      <c r="I27" s="29"/>
      <c r="J27" s="29"/>
      <c r="K27" s="29"/>
      <c r="L27" s="32">
        <v>100</v>
      </c>
      <c r="M27" s="32" t="s">
        <v>80</v>
      </c>
      <c r="N27" s="72"/>
      <c r="O27" s="72"/>
      <c r="P27" s="72" t="s">
        <v>71</v>
      </c>
      <c r="Q27" s="103"/>
      <c r="R27" s="26"/>
      <c r="S27" s="32">
        <v>90000</v>
      </c>
      <c r="T27" s="32"/>
    </row>
    <row r="28" s="4" customFormat="1" ht="20.1" customHeight="1" spans="1:20">
      <c r="A28" s="5">
        <v>8</v>
      </c>
      <c r="B28" s="31">
        <v>43849</v>
      </c>
      <c r="C28" s="36"/>
      <c r="D28" s="25">
        <v>54050</v>
      </c>
      <c r="E28" s="5" t="s">
        <v>82</v>
      </c>
      <c r="F28" s="5" t="s">
        <v>83</v>
      </c>
      <c r="G28" s="29"/>
      <c r="H28" s="29"/>
      <c r="I28" s="29"/>
      <c r="J28" s="29"/>
      <c r="K28" s="29"/>
      <c r="L28" s="5"/>
      <c r="M28" s="5"/>
      <c r="N28" s="5"/>
      <c r="O28" s="5"/>
      <c r="P28" s="5"/>
      <c r="Q28" s="5"/>
      <c r="R28" s="5"/>
      <c r="S28" s="5"/>
      <c r="T28" s="74"/>
    </row>
    <row r="29" s="4" customFormat="1" ht="20.1" customHeight="1" spans="1:20">
      <c r="A29" s="5"/>
      <c r="B29" s="31">
        <v>43849</v>
      </c>
      <c r="C29" s="36"/>
      <c r="D29" s="36"/>
      <c r="E29" s="32" t="s">
        <v>84</v>
      </c>
      <c r="F29" s="33" t="s">
        <v>85</v>
      </c>
      <c r="G29" s="29"/>
      <c r="H29" s="29"/>
      <c r="I29" s="29"/>
      <c r="J29" s="29"/>
      <c r="K29" s="29"/>
      <c r="L29" s="32">
        <v>50</v>
      </c>
      <c r="M29" s="32" t="s">
        <v>80</v>
      </c>
      <c r="N29" s="72"/>
      <c r="O29" s="72"/>
      <c r="P29" s="72" t="s">
        <v>86</v>
      </c>
      <c r="Q29" s="103"/>
      <c r="R29" s="26"/>
      <c r="S29" s="32">
        <v>54000</v>
      </c>
      <c r="T29" s="74"/>
    </row>
    <row r="30" s="5" customFormat="1" ht="20.1" customHeight="1" spans="1:19">
      <c r="A30" s="5">
        <v>9</v>
      </c>
      <c r="B30" s="39">
        <v>43993</v>
      </c>
      <c r="C30" s="5">
        <v>300000</v>
      </c>
      <c r="E30" s="5" t="s">
        <v>94</v>
      </c>
      <c r="F30" s="5" t="s">
        <v>95</v>
      </c>
      <c r="J30" s="5" t="s">
        <v>74</v>
      </c>
      <c r="K30" s="5">
        <v>8878.22</v>
      </c>
      <c r="L30" s="5">
        <v>150</v>
      </c>
      <c r="M30" s="5" t="s">
        <v>80</v>
      </c>
      <c r="P30" s="5" t="s">
        <v>71</v>
      </c>
      <c r="S30" s="32">
        <v>238400</v>
      </c>
    </row>
    <row r="31" s="2" customFormat="1" ht="21" customHeight="1" spans="1:20">
      <c r="A31" s="40"/>
      <c r="B31" s="24"/>
      <c r="C31" s="36"/>
      <c r="D31" s="36"/>
      <c r="E31" s="29"/>
      <c r="F31" s="33"/>
      <c r="G31" s="29"/>
      <c r="H31" s="29"/>
      <c r="I31" s="29"/>
      <c r="J31" s="29"/>
      <c r="K31" s="29"/>
      <c r="L31" s="29">
        <v>500</v>
      </c>
      <c r="M31" s="32" t="s">
        <v>55</v>
      </c>
      <c r="N31" s="72"/>
      <c r="O31" s="72"/>
      <c r="P31" s="72" t="s">
        <v>59</v>
      </c>
      <c r="Q31" s="103"/>
      <c r="R31" s="26"/>
      <c r="S31" s="32">
        <v>52071.78</v>
      </c>
      <c r="T31" s="26"/>
    </row>
    <row r="32" s="2" customFormat="1" ht="21" customHeight="1" spans="1:20">
      <c r="A32" s="5">
        <v>10</v>
      </c>
      <c r="B32" s="39">
        <v>44036</v>
      </c>
      <c r="C32" s="5">
        <v>50000</v>
      </c>
      <c r="D32" s="36"/>
      <c r="E32" s="5" t="s">
        <v>94</v>
      </c>
      <c r="F32" s="5" t="s">
        <v>95</v>
      </c>
      <c r="G32" s="29"/>
      <c r="H32" s="29"/>
      <c r="I32" s="29"/>
      <c r="J32" s="5" t="s">
        <v>74</v>
      </c>
      <c r="K32" s="29">
        <v>4006.54</v>
      </c>
      <c r="L32" s="29">
        <v>50</v>
      </c>
      <c r="M32" s="32" t="s">
        <v>80</v>
      </c>
      <c r="N32" s="72"/>
      <c r="O32" s="72"/>
      <c r="P32" s="27" t="s">
        <v>62</v>
      </c>
      <c r="Q32" s="104"/>
      <c r="R32" s="105"/>
      <c r="S32" s="106">
        <f>C32-K32-L32</f>
        <v>45943.46</v>
      </c>
      <c r="T32" s="105"/>
    </row>
    <row r="33" s="2" customFormat="1" ht="21" customHeight="1" spans="1:20">
      <c r="A33" s="41"/>
      <c r="B33" s="51"/>
      <c r="C33" s="44"/>
      <c r="D33" s="43"/>
      <c r="E33" s="44"/>
      <c r="F33" s="44"/>
      <c r="G33" s="45"/>
      <c r="H33" s="45"/>
      <c r="I33" s="45"/>
      <c r="J33" s="44"/>
      <c r="K33" s="45"/>
      <c r="L33" s="45"/>
      <c r="M33" s="74"/>
      <c r="N33" s="75"/>
      <c r="O33" s="75"/>
      <c r="P33" s="76"/>
      <c r="Q33" s="107"/>
      <c r="R33" s="108"/>
      <c r="S33" s="109"/>
      <c r="T33" s="105"/>
    </row>
    <row r="34" s="2" customFormat="1" ht="21" customHeight="1" spans="1:20">
      <c r="A34" s="46">
        <v>11</v>
      </c>
      <c r="B34" s="47" t="s">
        <v>96</v>
      </c>
      <c r="C34" s="48">
        <v>100000</v>
      </c>
      <c r="D34" s="49"/>
      <c r="E34" s="48" t="s">
        <v>94</v>
      </c>
      <c r="F34" s="48" t="s">
        <v>95</v>
      </c>
      <c r="G34" s="50"/>
      <c r="H34" s="50"/>
      <c r="I34" s="50">
        <v>0</v>
      </c>
      <c r="J34" s="48" t="s">
        <v>74</v>
      </c>
      <c r="K34" s="50">
        <v>2882.17</v>
      </c>
      <c r="L34" s="50">
        <v>100</v>
      </c>
      <c r="M34" s="77" t="s">
        <v>80</v>
      </c>
      <c r="N34" s="78"/>
      <c r="O34" s="78"/>
      <c r="P34" s="79" t="s">
        <v>97</v>
      </c>
      <c r="Q34" s="110">
        <v>200000</v>
      </c>
      <c r="R34" s="111">
        <v>200000</v>
      </c>
      <c r="S34" s="112">
        <f>C34+C35-K34-L34</f>
        <v>106972.32</v>
      </c>
      <c r="T34" s="105"/>
    </row>
    <row r="35" s="2" customFormat="1" ht="21" customHeight="1" spans="1:20">
      <c r="A35" s="46"/>
      <c r="B35" s="47"/>
      <c r="C35" s="48">
        <v>9954.49</v>
      </c>
      <c r="D35" s="49"/>
      <c r="E35" s="48" t="s">
        <v>94</v>
      </c>
      <c r="F35" s="48" t="s">
        <v>95</v>
      </c>
      <c r="G35" s="50"/>
      <c r="H35" s="50"/>
      <c r="I35" s="50"/>
      <c r="J35" s="48"/>
      <c r="K35" s="50"/>
      <c r="L35" s="50"/>
      <c r="M35" s="77"/>
      <c r="N35" s="78"/>
      <c r="O35" s="78"/>
      <c r="P35" s="79"/>
      <c r="Q35" s="113"/>
      <c r="R35" s="111"/>
      <c r="S35" s="112"/>
      <c r="T35" s="105"/>
    </row>
    <row r="36" s="2" customFormat="1" ht="21" customHeight="1" spans="1:20">
      <c r="A36" s="41"/>
      <c r="B36" s="51"/>
      <c r="C36" s="44"/>
      <c r="D36" s="43"/>
      <c r="E36" s="44"/>
      <c r="F36" s="44"/>
      <c r="G36" s="45"/>
      <c r="H36" s="45"/>
      <c r="I36" s="45"/>
      <c r="J36" s="44"/>
      <c r="K36" s="45"/>
      <c r="L36" s="45"/>
      <c r="M36" s="74"/>
      <c r="N36" s="75"/>
      <c r="O36" s="75"/>
      <c r="P36" s="76"/>
      <c r="Q36" s="107"/>
      <c r="R36" s="108"/>
      <c r="S36" s="109"/>
      <c r="T36" s="105"/>
    </row>
    <row r="37" s="2" customFormat="1" ht="21" customHeight="1" spans="1:20">
      <c r="A37" s="52">
        <v>12</v>
      </c>
      <c r="B37" s="42">
        <v>44096</v>
      </c>
      <c r="C37" s="5">
        <v>100000</v>
      </c>
      <c r="D37" s="36"/>
      <c r="E37" s="5" t="s">
        <v>94</v>
      </c>
      <c r="F37" s="5" t="s">
        <v>95</v>
      </c>
      <c r="G37" s="29"/>
      <c r="H37" s="29"/>
      <c r="I37" s="29">
        <v>0</v>
      </c>
      <c r="J37" s="5" t="s">
        <v>74</v>
      </c>
      <c r="K37" s="29">
        <v>0</v>
      </c>
      <c r="L37" s="29">
        <v>50</v>
      </c>
      <c r="M37" s="32" t="s">
        <v>80</v>
      </c>
      <c r="N37" s="72"/>
      <c r="O37" s="72"/>
      <c r="P37" s="27" t="s">
        <v>65</v>
      </c>
      <c r="Q37" s="104"/>
      <c r="R37" s="105"/>
      <c r="S37" s="106">
        <v>99950</v>
      </c>
      <c r="T37" s="105"/>
    </row>
    <row r="38" s="2" customFormat="1" ht="40" customHeight="1" spans="1:20">
      <c r="A38" s="52">
        <v>13</v>
      </c>
      <c r="B38" s="42">
        <v>44125</v>
      </c>
      <c r="C38" s="5">
        <v>100000</v>
      </c>
      <c r="D38" s="36"/>
      <c r="E38" s="5" t="s">
        <v>94</v>
      </c>
      <c r="F38" s="5" t="s">
        <v>95</v>
      </c>
      <c r="G38" s="29"/>
      <c r="H38" s="29"/>
      <c r="I38" s="29">
        <v>0</v>
      </c>
      <c r="J38" s="5" t="s">
        <v>74</v>
      </c>
      <c r="K38" s="29">
        <v>0</v>
      </c>
      <c r="L38" s="29">
        <v>50</v>
      </c>
      <c r="M38" s="32" t="s">
        <v>80</v>
      </c>
      <c r="N38" s="72"/>
      <c r="O38" s="72"/>
      <c r="P38" s="80" t="s">
        <v>98</v>
      </c>
      <c r="Q38" s="114">
        <v>137850</v>
      </c>
      <c r="R38" s="105">
        <v>137850</v>
      </c>
      <c r="S38" s="106">
        <v>45893.46</v>
      </c>
      <c r="T38" s="105"/>
    </row>
    <row r="39" s="2" customFormat="1" ht="41" customHeight="1" spans="1:20">
      <c r="A39" s="52"/>
      <c r="B39" s="42"/>
      <c r="C39" s="5"/>
      <c r="D39" s="36"/>
      <c r="E39" s="5"/>
      <c r="F39" s="5"/>
      <c r="G39" s="29"/>
      <c r="H39" s="29"/>
      <c r="I39" s="29"/>
      <c r="J39" s="5"/>
      <c r="K39" s="29"/>
      <c r="L39" s="29"/>
      <c r="M39" s="32"/>
      <c r="N39" s="72"/>
      <c r="O39" s="72"/>
      <c r="P39" s="80" t="s">
        <v>99</v>
      </c>
      <c r="Q39" s="114">
        <v>100000</v>
      </c>
      <c r="R39" s="105">
        <v>100000</v>
      </c>
      <c r="S39" s="106">
        <v>54056.54</v>
      </c>
      <c r="T39" s="105"/>
    </row>
    <row r="40" s="2" customFormat="1" ht="41" customHeight="1" spans="1:20">
      <c r="A40" s="41">
        <v>14</v>
      </c>
      <c r="B40" s="51">
        <v>44155</v>
      </c>
      <c r="C40" s="44">
        <v>150000</v>
      </c>
      <c r="D40" s="43"/>
      <c r="E40" s="44" t="s">
        <v>94</v>
      </c>
      <c r="F40" s="44" t="s">
        <v>95</v>
      </c>
      <c r="G40" s="45"/>
      <c r="H40" s="45"/>
      <c r="I40" s="45">
        <v>0</v>
      </c>
      <c r="J40" s="44" t="s">
        <v>74</v>
      </c>
      <c r="K40" s="45">
        <v>0</v>
      </c>
      <c r="L40" s="45">
        <v>50</v>
      </c>
      <c r="M40" s="74" t="s">
        <v>80</v>
      </c>
      <c r="N40" s="75"/>
      <c r="O40" s="75"/>
      <c r="P40" s="81" t="s">
        <v>100</v>
      </c>
      <c r="Q40" s="115">
        <v>203437.5</v>
      </c>
      <c r="R40" s="108">
        <v>203437.5</v>
      </c>
      <c r="S40" s="109">
        <v>3487.5</v>
      </c>
      <c r="T40" s="105"/>
    </row>
    <row r="41" s="2" customFormat="1" ht="41" customHeight="1" spans="1:20">
      <c r="A41" s="41"/>
      <c r="B41" s="51"/>
      <c r="C41" s="44"/>
      <c r="D41" s="120"/>
      <c r="E41" s="44"/>
      <c r="F41" s="44"/>
      <c r="G41" s="45"/>
      <c r="H41" s="45"/>
      <c r="I41" s="45"/>
      <c r="J41" s="44"/>
      <c r="K41" s="45"/>
      <c r="L41" s="45"/>
      <c r="M41" s="74" t="s">
        <v>101</v>
      </c>
      <c r="N41" s="75"/>
      <c r="O41" s="75"/>
      <c r="P41" s="81" t="s">
        <v>102</v>
      </c>
      <c r="Q41" s="115">
        <v>637850</v>
      </c>
      <c r="R41" s="108"/>
      <c r="S41" s="109">
        <v>113956.64</v>
      </c>
      <c r="T41" s="105"/>
    </row>
    <row r="42" s="2" customFormat="1" ht="41" customHeight="1" spans="1:20">
      <c r="A42" s="41"/>
      <c r="B42" s="51"/>
      <c r="C42" s="44"/>
      <c r="D42" s="5"/>
      <c r="E42" s="5"/>
      <c r="F42" s="5"/>
      <c r="G42" s="45"/>
      <c r="H42" s="45"/>
      <c r="I42" s="45"/>
      <c r="J42" s="44"/>
      <c r="K42" s="45"/>
      <c r="L42" s="45"/>
      <c r="M42" s="74"/>
      <c r="N42" s="75"/>
      <c r="O42" s="75"/>
      <c r="P42" s="81" t="s">
        <v>103</v>
      </c>
      <c r="Q42" s="115"/>
      <c r="R42" s="108"/>
      <c r="S42" s="109">
        <v>32505.86</v>
      </c>
      <c r="T42" s="105"/>
    </row>
    <row r="43" s="2" customFormat="1" ht="41" customHeight="1" spans="1:20">
      <c r="A43" s="41"/>
      <c r="B43" s="51"/>
      <c r="C43" s="44"/>
      <c r="D43" s="43"/>
      <c r="E43" s="44"/>
      <c r="F43" s="44"/>
      <c r="G43" s="45"/>
      <c r="H43" s="45"/>
      <c r="I43" s="45"/>
      <c r="J43" s="44"/>
      <c r="K43" s="45"/>
      <c r="L43" s="45"/>
      <c r="M43" s="74"/>
      <c r="N43" s="75"/>
      <c r="O43" s="75"/>
      <c r="P43" s="81"/>
      <c r="Q43" s="115"/>
      <c r="R43" s="108"/>
      <c r="S43" s="109"/>
      <c r="T43" s="105"/>
    </row>
    <row r="44" s="2" customFormat="1" ht="41" customHeight="1" spans="1:20">
      <c r="A44" s="41"/>
      <c r="B44" s="51"/>
      <c r="C44" s="44"/>
      <c r="D44" s="43"/>
      <c r="E44" s="44"/>
      <c r="F44" s="44"/>
      <c r="G44" s="45"/>
      <c r="H44" s="45"/>
      <c r="I44" s="45"/>
      <c r="J44" s="44"/>
      <c r="K44" s="45"/>
      <c r="L44" s="45"/>
      <c r="M44" s="74"/>
      <c r="N44" s="75"/>
      <c r="O44" s="75"/>
      <c r="P44" s="81"/>
      <c r="Q44" s="115"/>
      <c r="R44" s="108"/>
      <c r="S44" s="109"/>
      <c r="T44" s="105"/>
    </row>
    <row r="45" s="2" customFormat="1" ht="21" customHeight="1" spans="1:20">
      <c r="A45" s="53"/>
      <c r="B45" s="54"/>
      <c r="C45" s="43"/>
      <c r="D45" s="43"/>
      <c r="E45" s="45"/>
      <c r="F45" s="55"/>
      <c r="G45" s="45"/>
      <c r="H45" s="45"/>
      <c r="I45" s="45"/>
      <c r="J45" s="45"/>
      <c r="K45" s="45"/>
      <c r="L45" s="45"/>
      <c r="M45" s="74"/>
      <c r="N45" s="75"/>
      <c r="O45" s="75"/>
      <c r="P45" s="76"/>
      <c r="Q45" s="107"/>
      <c r="R45" s="108"/>
      <c r="S45" s="109"/>
      <c r="T45" s="105"/>
    </row>
    <row r="46" s="2" customFormat="1" ht="30" customHeight="1" spans="1:20">
      <c r="A46" s="56" t="s">
        <v>87</v>
      </c>
      <c r="B46" s="56"/>
      <c r="C46" s="57">
        <f>SUM(C8:C45)</f>
        <v>3055623.19</v>
      </c>
      <c r="D46" s="58">
        <f>SUM(D8:D45)</f>
        <v>54050</v>
      </c>
      <c r="E46" s="59"/>
      <c r="F46" s="59"/>
      <c r="G46" s="59"/>
      <c r="H46" s="59"/>
      <c r="I46" s="82">
        <f>SUM(I8:I45)</f>
        <v>100000</v>
      </c>
      <c r="J46" s="83"/>
      <c r="K46" s="82">
        <f>SUM(K8:K45)</f>
        <v>56479.93</v>
      </c>
      <c r="L46" s="82">
        <f>SUM(L8:L45)</f>
        <v>1700</v>
      </c>
      <c r="M46" s="83"/>
      <c r="N46" s="84">
        <f>SUM(N8:N31)</f>
        <v>0</v>
      </c>
      <c r="O46" s="72"/>
      <c r="P46" s="27"/>
      <c r="Q46" s="116"/>
      <c r="R46" s="117"/>
      <c r="S46" s="118">
        <f>SUM(S8:S45)</f>
        <v>2951493.26</v>
      </c>
      <c r="T46" s="119">
        <f>C46+D46-I46-K46-L46-N46-S46</f>
        <v>0</v>
      </c>
    </row>
    <row r="47" s="2" customFormat="1" ht="30" customHeight="1" spans="1:20">
      <c r="A47" s="56" t="s">
        <v>88</v>
      </c>
      <c r="B47" s="56"/>
      <c r="C47" s="56" t="s">
        <v>89</v>
      </c>
      <c r="D47" s="56"/>
      <c r="E47" s="56"/>
      <c r="F47" s="60">
        <f>P47</f>
        <v>149950</v>
      </c>
      <c r="G47" s="61"/>
      <c r="H47" s="61"/>
      <c r="I47" s="61"/>
      <c r="J47" s="61"/>
      <c r="K47" s="85"/>
      <c r="L47" s="86" t="s">
        <v>90</v>
      </c>
      <c r="M47" s="87"/>
      <c r="N47" s="87"/>
      <c r="O47" s="88" t="s">
        <v>91</v>
      </c>
      <c r="P47" s="89">
        <v>149950</v>
      </c>
      <c r="Q47" s="89"/>
      <c r="R47" s="89"/>
      <c r="S47" s="89"/>
      <c r="T47" s="89"/>
    </row>
    <row r="48" s="2" customFormat="1" ht="30" customHeight="1" spans="1:20">
      <c r="A48" s="56"/>
      <c r="B48" s="56"/>
      <c r="C48" s="56" t="s">
        <v>92</v>
      </c>
      <c r="D48" s="56"/>
      <c r="E48" s="56"/>
      <c r="F48" s="60">
        <v>0</v>
      </c>
      <c r="G48" s="61"/>
      <c r="H48" s="61"/>
      <c r="I48" s="61"/>
      <c r="J48" s="61"/>
      <c r="K48" s="85"/>
      <c r="L48" s="90"/>
      <c r="M48" s="91"/>
      <c r="N48" s="91"/>
      <c r="O48" s="88" t="s">
        <v>93</v>
      </c>
      <c r="P48" s="92" t="str">
        <f>SUBSTITUTE(SUBSTITUTE(TEXT(INT(P47),"[DBNum2][$-804]G/通用格式元"&amp;IF(INT(F55)=F55,"整",""))&amp;TEXT(MID(F55,FIND(".",F55&amp;".0")+1,1),"[DBNum2][$-804]G/通用格式角")&amp;TEXT(MID(F55,FIND(".",F55&amp;".0")+2,1),"[DBNum2][$-804]G/通用格式分"),"零角","零"),"零分","")</f>
        <v>壹拾肆万玖仟玖佰伍拾元整</v>
      </c>
      <c r="Q48" s="92"/>
      <c r="R48" s="92"/>
      <c r="S48" s="92"/>
      <c r="T48" s="92"/>
    </row>
    <row r="49" s="2" customFormat="1" spans="2:19">
      <c r="B49" s="6"/>
      <c r="E49" s="7"/>
      <c r="F49" s="7"/>
      <c r="G49" s="7"/>
      <c r="H49" s="7"/>
      <c r="I49" s="7"/>
      <c r="J49" s="7"/>
      <c r="K49" s="7"/>
      <c r="L49" s="7"/>
      <c r="M49" s="7"/>
      <c r="N49" s="7"/>
      <c r="O49" s="6"/>
      <c r="P49" s="7"/>
      <c r="R49" s="7"/>
      <c r="S49" s="7"/>
    </row>
    <row r="50" s="2" customFormat="1" spans="2:19">
      <c r="B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6"/>
      <c r="P50" s="7"/>
      <c r="R50" s="7"/>
      <c r="S50" s="7"/>
    </row>
    <row r="51" s="2" customFormat="1" spans="2:19">
      <c r="B51" s="6"/>
      <c r="E51" s="7"/>
      <c r="F51" s="7"/>
      <c r="G51" s="7"/>
      <c r="H51" s="7"/>
      <c r="I51" s="7"/>
      <c r="J51" s="7"/>
      <c r="K51" s="7"/>
      <c r="L51" s="7"/>
      <c r="M51" s="7"/>
      <c r="N51" s="7"/>
      <c r="O51" s="6"/>
      <c r="P51" s="7"/>
      <c r="R51" s="7"/>
      <c r="S51" s="7"/>
    </row>
    <row r="52" s="2" customFormat="1" spans="2:19">
      <c r="B52" s="6"/>
      <c r="E52" s="7"/>
      <c r="F52" s="7"/>
      <c r="G52" s="7"/>
      <c r="H52" s="7"/>
      <c r="I52" s="7"/>
      <c r="J52" s="7">
        <f>C46/C3</f>
        <v>0.875035277777778</v>
      </c>
      <c r="K52" s="7"/>
      <c r="L52" s="7"/>
      <c r="M52" s="7"/>
      <c r="N52" s="7"/>
      <c r="O52" s="6"/>
      <c r="P52" s="7"/>
      <c r="R52" s="7"/>
      <c r="S52" s="7"/>
    </row>
    <row r="53" s="2" customFormat="1" ht="13.5" spans="2:19">
      <c r="B53" s="62"/>
      <c r="E53" s="7"/>
      <c r="F53" s="7"/>
      <c r="G53" s="7"/>
      <c r="H53" s="7"/>
      <c r="I53" s="7"/>
      <c r="J53" s="7"/>
      <c r="K53" s="7"/>
      <c r="L53" s="7"/>
      <c r="M53" s="7"/>
      <c r="N53" s="7"/>
      <c r="O53" s="6"/>
      <c r="P53" s="7"/>
      <c r="R53" s="7"/>
      <c r="S53" s="7"/>
    </row>
  </sheetData>
  <mergeCells count="4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6:B46"/>
    <mergeCell ref="C47:E47"/>
    <mergeCell ref="F47:K47"/>
    <mergeCell ref="P47:T47"/>
    <mergeCell ref="C48:E48"/>
    <mergeCell ref="F48:K48"/>
    <mergeCell ref="P48:T48"/>
    <mergeCell ref="A5:A7"/>
    <mergeCell ref="A8:A11"/>
    <mergeCell ref="A12:A15"/>
    <mergeCell ref="A16:A18"/>
    <mergeCell ref="A19:A21"/>
    <mergeCell ref="A22:A23"/>
    <mergeCell ref="A25:A27"/>
    <mergeCell ref="A28:A29"/>
    <mergeCell ref="S5:S7"/>
    <mergeCell ref="T5:T7"/>
    <mergeCell ref="A47:B48"/>
    <mergeCell ref="L47:N4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6"/>
  <sheetViews>
    <sheetView topLeftCell="A40" workbookViewId="0">
      <selection activeCell="A40" sqref="$A1:$XFD1048576"/>
    </sheetView>
  </sheetViews>
  <sheetFormatPr defaultColWidth="9" defaultRowHeight="11.25"/>
  <cols>
    <col min="1" max="1" width="3.25" style="2" customWidth="1"/>
    <col min="2" max="2" width="8.89166666666667" style="6" customWidth="1"/>
    <col min="3" max="3" width="10.75" style="2" customWidth="1"/>
    <col min="4" max="4" width="9.55" style="2" customWidth="1"/>
    <col min="5" max="5" width="22.8666666666667" style="7" customWidth="1"/>
    <col min="6" max="6" width="26.6583333333333" style="7" customWidth="1"/>
    <col min="7" max="7" width="20.3916666666667" style="7" customWidth="1"/>
    <col min="8" max="9" width="9.5" style="7" customWidth="1"/>
    <col min="10" max="10" width="14.2416666666667" style="7" customWidth="1"/>
    <col min="11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30.375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66">
        <v>10670</v>
      </c>
      <c r="Q2" s="71" t="s">
        <v>6</v>
      </c>
      <c r="R2" s="71"/>
      <c r="S2" s="93" t="s">
        <v>7</v>
      </c>
      <c r="T2" s="93"/>
    </row>
    <row r="3" s="1" customFormat="1" ht="27.9" customHeight="1" spans="1:20">
      <c r="A3" s="9" t="s">
        <v>8</v>
      </c>
      <c r="B3" s="9"/>
      <c r="C3" s="12">
        <v>3492000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9" t="s">
        <v>13</v>
      </c>
      <c r="O3" s="9"/>
      <c r="P3" s="67" t="s">
        <v>14</v>
      </c>
      <c r="Q3" s="94" t="s">
        <v>15</v>
      </c>
      <c r="R3" s="95"/>
      <c r="S3" s="96" t="s">
        <v>16</v>
      </c>
      <c r="T3" s="97"/>
    </row>
    <row r="4" s="1" customFormat="1" ht="27.9" customHeight="1" spans="1:20">
      <c r="A4" s="9" t="s">
        <v>17</v>
      </c>
      <c r="B4" s="9"/>
      <c r="C4" s="12">
        <v>3524004.63</v>
      </c>
      <c r="D4" s="12"/>
      <c r="E4" s="12"/>
      <c r="F4" s="12" t="s">
        <v>18</v>
      </c>
      <c r="G4" s="14"/>
      <c r="H4" s="9" t="s">
        <v>19</v>
      </c>
      <c r="I4" s="9"/>
      <c r="J4" s="67" t="s">
        <v>20</v>
      </c>
      <c r="K4" s="67"/>
      <c r="L4" s="67"/>
      <c r="M4" s="67"/>
      <c r="N4" s="9" t="s">
        <v>21</v>
      </c>
      <c r="O4" s="9"/>
      <c r="P4" s="68" t="s">
        <v>22</v>
      </c>
      <c r="Q4" s="12" t="s">
        <v>23</v>
      </c>
      <c r="R4" s="68" t="s">
        <v>24</v>
      </c>
      <c r="S4" s="98" t="s">
        <v>25</v>
      </c>
      <c r="T4" s="99" t="s">
        <v>24</v>
      </c>
    </row>
    <row r="5" s="1" customFormat="1" ht="27.9" customHeight="1" spans="1:22">
      <c r="A5" s="9" t="s">
        <v>26</v>
      </c>
      <c r="B5" s="15" t="s">
        <v>27</v>
      </c>
      <c r="C5" s="16"/>
      <c r="D5" s="16"/>
      <c r="E5" s="16"/>
      <c r="F5" s="17"/>
      <c r="G5" s="18" t="s">
        <v>28</v>
      </c>
      <c r="H5" s="15" t="s">
        <v>27</v>
      </c>
      <c r="I5" s="16"/>
      <c r="J5" s="17"/>
      <c r="K5" s="18" t="s">
        <v>29</v>
      </c>
      <c r="L5" s="15" t="s">
        <v>30</v>
      </c>
      <c r="M5" s="17"/>
      <c r="N5" s="15" t="s">
        <v>31</v>
      </c>
      <c r="O5" s="17"/>
      <c r="P5" s="69" t="s">
        <v>32</v>
      </c>
      <c r="Q5" s="100"/>
      <c r="R5" s="100"/>
      <c r="S5" s="98" t="s">
        <v>33</v>
      </c>
      <c r="T5" s="101" t="s">
        <v>34</v>
      </c>
      <c r="V5"/>
    </row>
    <row r="6" s="1" customFormat="1" ht="27.9" customHeight="1" spans="1:20">
      <c r="A6" s="9"/>
      <c r="B6" s="19" t="s">
        <v>35</v>
      </c>
      <c r="C6" s="20"/>
      <c r="D6" s="20"/>
      <c r="E6" s="20"/>
      <c r="F6" s="21"/>
      <c r="G6" s="9"/>
      <c r="H6" s="19" t="s">
        <v>36</v>
      </c>
      <c r="I6" s="20"/>
      <c r="J6" s="21"/>
      <c r="K6" s="9" t="s">
        <v>37</v>
      </c>
      <c r="L6" s="19" t="s">
        <v>38</v>
      </c>
      <c r="M6" s="21"/>
      <c r="N6" s="19" t="s">
        <v>39</v>
      </c>
      <c r="O6" s="21"/>
      <c r="P6" s="70" t="s">
        <v>40</v>
      </c>
      <c r="Q6" s="102"/>
      <c r="R6" s="102"/>
      <c r="S6" s="98"/>
      <c r="T6" s="101"/>
    </row>
    <row r="7" s="1" customFormat="1" ht="27.9" customHeight="1" spans="1:20">
      <c r="A7" s="9"/>
      <c r="B7" s="22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2" t="s">
        <v>46</v>
      </c>
      <c r="H7" s="9" t="s">
        <v>47</v>
      </c>
      <c r="I7" s="12" t="s">
        <v>48</v>
      </c>
      <c r="J7" s="12" t="s">
        <v>49</v>
      </c>
      <c r="K7" s="71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98"/>
      <c r="T7" s="101"/>
    </row>
    <row r="8" s="2" customFormat="1" ht="23" customHeight="1" spans="1:20">
      <c r="A8" s="23">
        <v>1</v>
      </c>
      <c r="B8" s="24" t="s">
        <v>53</v>
      </c>
      <c r="C8" s="25">
        <v>1200000</v>
      </c>
      <c r="D8" s="26"/>
      <c r="E8" s="27" t="s">
        <v>54</v>
      </c>
      <c r="F8" s="28">
        <v>17520274516</v>
      </c>
      <c r="G8" s="29"/>
      <c r="H8" s="29"/>
      <c r="I8" s="32">
        <v>80000</v>
      </c>
      <c r="J8" s="32"/>
      <c r="K8" s="32">
        <v>34384</v>
      </c>
      <c r="L8" s="29">
        <v>500</v>
      </c>
      <c r="M8" s="32" t="s">
        <v>55</v>
      </c>
      <c r="N8" s="72">
        <v>75000</v>
      </c>
      <c r="O8" s="72"/>
      <c r="P8" s="72" t="s">
        <v>56</v>
      </c>
      <c r="Q8" s="103"/>
      <c r="R8" s="26"/>
      <c r="S8" s="32">
        <f>C8-I8-K8-L8-N8</f>
        <v>1010116</v>
      </c>
      <c r="T8" s="26"/>
    </row>
    <row r="9" s="2" customFormat="1" ht="28" customHeight="1" spans="1:20">
      <c r="A9" s="30"/>
      <c r="B9" s="31">
        <v>43712</v>
      </c>
      <c r="C9" s="25"/>
      <c r="D9" s="32"/>
      <c r="E9" s="32"/>
      <c r="F9" s="33"/>
      <c r="G9" s="29"/>
      <c r="H9" s="29"/>
      <c r="I9" s="32"/>
      <c r="J9" s="32"/>
      <c r="K9" s="32"/>
      <c r="L9" s="29"/>
      <c r="M9" s="29"/>
      <c r="N9" s="72">
        <v>-75000</v>
      </c>
      <c r="O9" s="72" t="s">
        <v>57</v>
      </c>
      <c r="P9" s="72"/>
      <c r="Q9" s="103"/>
      <c r="R9" s="26"/>
      <c r="S9" s="32"/>
      <c r="T9" s="26"/>
    </row>
    <row r="10" s="2" customFormat="1" ht="28" customHeight="1" spans="1:20">
      <c r="A10" s="30"/>
      <c r="B10" s="31">
        <v>43712</v>
      </c>
      <c r="C10" s="25"/>
      <c r="D10" s="26"/>
      <c r="E10" s="34" t="s">
        <v>58</v>
      </c>
      <c r="F10" s="33">
        <v>6.23668229000426e+18</v>
      </c>
      <c r="G10" s="29"/>
      <c r="H10" s="29"/>
      <c r="I10" s="29"/>
      <c r="J10" s="29"/>
      <c r="K10" s="29"/>
      <c r="L10" s="29"/>
      <c r="M10" s="29"/>
      <c r="N10" s="72"/>
      <c r="O10" s="72"/>
      <c r="P10" s="73" t="s">
        <v>59</v>
      </c>
      <c r="Q10" s="103"/>
      <c r="R10" s="26"/>
      <c r="S10" s="32">
        <v>75000</v>
      </c>
      <c r="T10" s="26"/>
    </row>
    <row r="11" s="2" customFormat="1" ht="20.1" customHeight="1" spans="1:20">
      <c r="A11" s="35"/>
      <c r="B11" s="24"/>
      <c r="C11" s="36"/>
      <c r="D11" s="36"/>
      <c r="E11" s="34"/>
      <c r="F11" s="33"/>
      <c r="G11" s="29"/>
      <c r="H11" s="29"/>
      <c r="I11" s="29"/>
      <c r="J11" s="29"/>
      <c r="K11" s="29"/>
      <c r="L11" s="29"/>
      <c r="M11" s="29"/>
      <c r="N11" s="72"/>
      <c r="O11" s="72"/>
      <c r="P11" s="73"/>
      <c r="Q11" s="103"/>
      <c r="R11" s="26"/>
      <c r="S11" s="32"/>
      <c r="T11" s="26"/>
    </row>
    <row r="12" s="2" customFormat="1" ht="20.1" customHeight="1" spans="1:20">
      <c r="A12" s="23">
        <v>2</v>
      </c>
      <c r="B12" s="31">
        <v>43720</v>
      </c>
      <c r="C12" s="25">
        <v>500000</v>
      </c>
      <c r="D12" s="36"/>
      <c r="E12" s="27" t="s">
        <v>54</v>
      </c>
      <c r="F12" s="28">
        <v>17520274516</v>
      </c>
      <c r="G12" s="29"/>
      <c r="H12" s="29"/>
      <c r="I12" s="29">
        <v>10000</v>
      </c>
      <c r="J12" s="29"/>
      <c r="K12" s="29">
        <v>6329</v>
      </c>
      <c r="L12" s="29"/>
      <c r="M12" s="29"/>
      <c r="N12" s="72"/>
      <c r="O12" s="72"/>
      <c r="P12" s="72"/>
      <c r="Q12" s="103"/>
      <c r="R12" s="26"/>
      <c r="S12" s="32"/>
      <c r="T12" s="26"/>
    </row>
    <row r="13" s="2" customFormat="1" ht="20.1" customHeight="1" spans="1:20">
      <c r="A13" s="30"/>
      <c r="B13" s="31"/>
      <c r="C13" s="36"/>
      <c r="D13" s="36"/>
      <c r="E13" s="29" t="s">
        <v>60</v>
      </c>
      <c r="F13" s="33" t="s">
        <v>61</v>
      </c>
      <c r="G13" s="29"/>
      <c r="H13" s="29"/>
      <c r="I13" s="29"/>
      <c r="J13" s="29"/>
      <c r="K13" s="29"/>
      <c r="L13" s="29"/>
      <c r="M13" s="29"/>
      <c r="N13" s="72"/>
      <c r="O13" s="72"/>
      <c r="P13" s="72" t="s">
        <v>62</v>
      </c>
      <c r="Q13" s="103"/>
      <c r="R13" s="26"/>
      <c r="S13" s="32">
        <v>52250</v>
      </c>
      <c r="T13" s="26"/>
    </row>
    <row r="14" s="2" customFormat="1" ht="20.1" customHeight="1" spans="1:20">
      <c r="A14" s="30"/>
      <c r="B14" s="31"/>
      <c r="C14" s="36"/>
      <c r="D14" s="36"/>
      <c r="E14" s="29" t="s">
        <v>63</v>
      </c>
      <c r="F14" s="33" t="s">
        <v>64</v>
      </c>
      <c r="G14" s="29"/>
      <c r="H14" s="29"/>
      <c r="I14" s="29"/>
      <c r="J14" s="29"/>
      <c r="K14" s="29"/>
      <c r="L14" s="29"/>
      <c r="M14" s="29"/>
      <c r="N14" s="72"/>
      <c r="O14" s="72"/>
      <c r="P14" s="72" t="s">
        <v>65</v>
      </c>
      <c r="Q14" s="103"/>
      <c r="R14" s="26"/>
      <c r="S14" s="32">
        <v>100000</v>
      </c>
      <c r="T14" s="26"/>
    </row>
    <row r="15" s="2" customFormat="1" ht="20.1" customHeight="1" spans="1:20">
      <c r="A15" s="35"/>
      <c r="B15" s="31"/>
      <c r="C15" s="36"/>
      <c r="D15" s="36"/>
      <c r="E15" s="29" t="s">
        <v>66</v>
      </c>
      <c r="F15" s="33">
        <v>9.16011610274205e+21</v>
      </c>
      <c r="G15" s="29"/>
      <c r="H15" s="29"/>
      <c r="I15" s="29"/>
      <c r="J15" s="29"/>
      <c r="K15" s="29"/>
      <c r="L15" s="29"/>
      <c r="M15" s="29"/>
      <c r="N15" s="72"/>
      <c r="O15" s="72"/>
      <c r="P15" s="72" t="s">
        <v>67</v>
      </c>
      <c r="Q15" s="103"/>
      <c r="R15" s="26"/>
      <c r="S15" s="32">
        <v>327750</v>
      </c>
      <c r="T15" s="26"/>
    </row>
    <row r="16" s="2" customFormat="1" ht="20.1" customHeight="1" spans="1:20">
      <c r="A16" s="23">
        <v>3</v>
      </c>
      <c r="B16" s="31">
        <v>43754</v>
      </c>
      <c r="C16" s="25">
        <v>200000</v>
      </c>
      <c r="D16" s="36"/>
      <c r="E16" s="29"/>
      <c r="F16" s="33"/>
      <c r="G16" s="29"/>
      <c r="H16" s="29"/>
      <c r="I16" s="29">
        <v>10000</v>
      </c>
      <c r="J16" s="29"/>
      <c r="K16" s="32" t="s">
        <v>68</v>
      </c>
      <c r="L16" s="29"/>
      <c r="M16" s="29"/>
      <c r="N16" s="72"/>
      <c r="O16" s="72"/>
      <c r="P16" s="72"/>
      <c r="Q16" s="103"/>
      <c r="R16" s="26"/>
      <c r="S16" s="32"/>
      <c r="T16" s="26"/>
    </row>
    <row r="17" s="2" customFormat="1" ht="20.1" customHeight="1" spans="1:20">
      <c r="A17" s="30"/>
      <c r="B17" s="31">
        <v>43755</v>
      </c>
      <c r="C17" s="36"/>
      <c r="D17" s="36"/>
      <c r="E17" s="29" t="s">
        <v>69</v>
      </c>
      <c r="F17" s="33" t="s">
        <v>70</v>
      </c>
      <c r="G17" s="29"/>
      <c r="H17" s="29"/>
      <c r="I17" s="29"/>
      <c r="J17" s="29"/>
      <c r="K17" s="29"/>
      <c r="L17" s="29"/>
      <c r="M17" s="29"/>
      <c r="N17" s="72"/>
      <c r="O17" s="72"/>
      <c r="P17" s="72" t="s">
        <v>71</v>
      </c>
      <c r="Q17" s="103"/>
      <c r="R17" s="26"/>
      <c r="S17" s="32">
        <v>100000</v>
      </c>
      <c r="T17" s="26"/>
    </row>
    <row r="18" s="2" customFormat="1" ht="20.1" customHeight="1" spans="1:20">
      <c r="A18" s="35"/>
      <c r="B18" s="31">
        <v>43755</v>
      </c>
      <c r="C18" s="36"/>
      <c r="D18" s="36"/>
      <c r="E18" s="32" t="s">
        <v>72</v>
      </c>
      <c r="F18" s="33" t="s">
        <v>73</v>
      </c>
      <c r="G18" s="29"/>
      <c r="H18" s="29"/>
      <c r="I18" s="29"/>
      <c r="J18" s="29"/>
      <c r="K18" s="29"/>
      <c r="L18" s="29"/>
      <c r="M18" s="29"/>
      <c r="N18" s="72"/>
      <c r="O18" s="72"/>
      <c r="P18" s="72" t="s">
        <v>59</v>
      </c>
      <c r="Q18" s="103"/>
      <c r="R18" s="26"/>
      <c r="S18" s="32">
        <v>93671</v>
      </c>
      <c r="T18" s="26"/>
    </row>
    <row r="19" s="2" customFormat="1" ht="20.1" customHeight="1" spans="1:20">
      <c r="A19" s="23">
        <v>4</v>
      </c>
      <c r="B19" s="31">
        <v>43776</v>
      </c>
      <c r="C19" s="25">
        <v>200000</v>
      </c>
      <c r="D19" s="36"/>
      <c r="E19" s="32" t="s">
        <v>54</v>
      </c>
      <c r="F19" s="33">
        <v>17520274516</v>
      </c>
      <c r="G19" s="32"/>
      <c r="H19" s="32"/>
      <c r="I19" s="32"/>
      <c r="J19" s="32" t="s">
        <v>74</v>
      </c>
      <c r="K19" s="32" t="s">
        <v>68</v>
      </c>
      <c r="L19" s="32"/>
      <c r="M19" s="32"/>
      <c r="N19" s="72"/>
      <c r="O19" s="72"/>
      <c r="P19" s="72"/>
      <c r="Q19" s="103"/>
      <c r="R19" s="32"/>
      <c r="S19" s="32"/>
      <c r="T19" s="32"/>
    </row>
    <row r="20" s="2" customFormat="1" ht="20.1" customHeight="1" spans="1:20">
      <c r="A20" s="30"/>
      <c r="B20" s="31">
        <v>43794</v>
      </c>
      <c r="C20" s="25"/>
      <c r="D20" s="36"/>
      <c r="E20" s="32" t="s">
        <v>75</v>
      </c>
      <c r="F20" s="33" t="s">
        <v>76</v>
      </c>
      <c r="G20" s="32"/>
      <c r="H20" s="32"/>
      <c r="I20" s="32"/>
      <c r="J20" s="32"/>
      <c r="K20" s="32"/>
      <c r="L20" s="32"/>
      <c r="M20" s="32"/>
      <c r="N20" s="72"/>
      <c r="O20" s="72"/>
      <c r="P20" s="72" t="s">
        <v>77</v>
      </c>
      <c r="Q20" s="103"/>
      <c r="R20" s="32"/>
      <c r="S20" s="32">
        <v>100000</v>
      </c>
      <c r="T20" s="32"/>
    </row>
    <row r="21" s="2" customFormat="1" ht="20.1" customHeight="1" spans="1:20">
      <c r="A21" s="30"/>
      <c r="B21" s="31">
        <v>43794</v>
      </c>
      <c r="C21" s="25"/>
      <c r="D21" s="36"/>
      <c r="E21" s="32" t="s">
        <v>60</v>
      </c>
      <c r="F21" s="33" t="s">
        <v>61</v>
      </c>
      <c r="G21" s="32"/>
      <c r="H21" s="32"/>
      <c r="I21" s="32"/>
      <c r="J21" s="32"/>
      <c r="K21" s="32"/>
      <c r="L21" s="32"/>
      <c r="M21" s="32"/>
      <c r="N21" s="72"/>
      <c r="O21" s="72"/>
      <c r="P21" s="72" t="s">
        <v>62</v>
      </c>
      <c r="Q21" s="103"/>
      <c r="R21" s="32"/>
      <c r="S21" s="32">
        <v>84030</v>
      </c>
      <c r="T21" s="32"/>
    </row>
    <row r="22" s="3" customFormat="1" ht="20.1" customHeight="1" spans="1:20">
      <c r="A22" s="5">
        <v>5</v>
      </c>
      <c r="B22" s="31">
        <v>43795</v>
      </c>
      <c r="C22" s="25">
        <v>50000</v>
      </c>
      <c r="D22" s="36"/>
      <c r="E22" s="32" t="s">
        <v>54</v>
      </c>
      <c r="F22" s="33">
        <v>17520274516</v>
      </c>
      <c r="G22" s="32"/>
      <c r="H22" s="32"/>
      <c r="I22" s="32"/>
      <c r="J22" s="32" t="s">
        <v>74</v>
      </c>
      <c r="K22" s="32" t="s">
        <v>68</v>
      </c>
      <c r="L22" s="32"/>
      <c r="M22" s="32"/>
      <c r="N22" s="72"/>
      <c r="O22" s="72"/>
      <c r="P22" s="72"/>
      <c r="Q22" s="103"/>
      <c r="R22" s="32"/>
      <c r="S22" s="32"/>
      <c r="T22" s="32"/>
    </row>
    <row r="23" s="3" customFormat="1" ht="20.1" customHeight="1" spans="1:20">
      <c r="A23" s="5"/>
      <c r="B23" s="31">
        <v>43797</v>
      </c>
      <c r="C23" s="36"/>
      <c r="D23" s="36"/>
      <c r="E23" s="32" t="s">
        <v>72</v>
      </c>
      <c r="F23" s="33" t="s">
        <v>73</v>
      </c>
      <c r="G23" s="29"/>
      <c r="H23" s="29"/>
      <c r="I23" s="29"/>
      <c r="J23" s="29"/>
      <c r="K23" s="29"/>
      <c r="L23" s="29"/>
      <c r="M23" s="29"/>
      <c r="N23" s="72"/>
      <c r="O23" s="72"/>
      <c r="P23" s="72" t="s">
        <v>59</v>
      </c>
      <c r="Q23" s="103"/>
      <c r="R23" s="26"/>
      <c r="S23" s="32">
        <v>50000</v>
      </c>
      <c r="T23" s="32"/>
    </row>
    <row r="24" s="3" customFormat="1" ht="20.1" customHeight="1" spans="1:20">
      <c r="A24" s="5">
        <v>6</v>
      </c>
      <c r="B24" s="31"/>
      <c r="C24" s="36"/>
      <c r="D24" s="36"/>
      <c r="E24" s="32" t="s">
        <v>78</v>
      </c>
      <c r="F24" s="33" t="s">
        <v>79</v>
      </c>
      <c r="G24" s="29"/>
      <c r="H24" s="29"/>
      <c r="I24" s="29"/>
      <c r="J24" s="29"/>
      <c r="K24" s="29"/>
      <c r="L24" s="32">
        <v>50</v>
      </c>
      <c r="M24" s="32" t="s">
        <v>80</v>
      </c>
      <c r="N24" s="72"/>
      <c r="O24" s="72"/>
      <c r="P24" s="72" t="s">
        <v>81</v>
      </c>
      <c r="Q24" s="103"/>
      <c r="R24" s="26"/>
      <c r="S24" s="32">
        <v>15920</v>
      </c>
      <c r="T24" s="32"/>
    </row>
    <row r="25" s="3" customFormat="1" ht="20.1" customHeight="1" spans="1:20">
      <c r="A25" s="37">
        <v>7</v>
      </c>
      <c r="B25" s="31">
        <v>43812</v>
      </c>
      <c r="C25" s="25">
        <v>95668.7</v>
      </c>
      <c r="D25" s="36"/>
      <c r="E25" s="32" t="s">
        <v>54</v>
      </c>
      <c r="F25" s="33">
        <v>17520274516</v>
      </c>
      <c r="G25" s="29"/>
      <c r="H25" s="29"/>
      <c r="I25" s="29"/>
      <c r="J25" s="32" t="s">
        <v>74</v>
      </c>
      <c r="K25" s="32" t="s">
        <v>68</v>
      </c>
      <c r="L25" s="29"/>
      <c r="M25" s="29"/>
      <c r="N25" s="72"/>
      <c r="O25" s="72"/>
      <c r="P25" s="72"/>
      <c r="Q25" s="103"/>
      <c r="R25" s="26"/>
      <c r="S25" s="32"/>
      <c r="T25" s="32"/>
    </row>
    <row r="26" s="3" customFormat="1" ht="20.1" customHeight="1" spans="1:20">
      <c r="A26" s="38"/>
      <c r="B26" s="31">
        <v>43815</v>
      </c>
      <c r="C26" s="25"/>
      <c r="D26" s="36"/>
      <c r="E26" s="32" t="s">
        <v>78</v>
      </c>
      <c r="F26" s="33" t="s">
        <v>79</v>
      </c>
      <c r="G26" s="29"/>
      <c r="H26" s="29"/>
      <c r="I26" s="29"/>
      <c r="J26" s="29"/>
      <c r="K26" s="29"/>
      <c r="L26" s="32">
        <v>50</v>
      </c>
      <c r="M26" s="32" t="s">
        <v>80</v>
      </c>
      <c r="N26" s="72"/>
      <c r="O26" s="72"/>
      <c r="P26" s="72" t="s">
        <v>81</v>
      </c>
      <c r="Q26" s="103"/>
      <c r="R26" s="26"/>
      <c r="S26" s="32">
        <v>5518.7</v>
      </c>
      <c r="T26" s="32"/>
    </row>
    <row r="27" s="3" customFormat="1" ht="20.1" customHeight="1" spans="1:20">
      <c r="A27" s="38"/>
      <c r="B27" s="31">
        <v>43815</v>
      </c>
      <c r="C27" s="36"/>
      <c r="D27" s="36"/>
      <c r="E27" s="32" t="s">
        <v>69</v>
      </c>
      <c r="F27" s="33" t="s">
        <v>70</v>
      </c>
      <c r="G27" s="29"/>
      <c r="H27" s="29"/>
      <c r="I27" s="29"/>
      <c r="J27" s="29"/>
      <c r="K27" s="29"/>
      <c r="L27" s="32">
        <v>100</v>
      </c>
      <c r="M27" s="32" t="s">
        <v>80</v>
      </c>
      <c r="N27" s="72"/>
      <c r="O27" s="72"/>
      <c r="P27" s="72" t="s">
        <v>71</v>
      </c>
      <c r="Q27" s="103"/>
      <c r="R27" s="26"/>
      <c r="S27" s="32">
        <v>90000</v>
      </c>
      <c r="T27" s="32"/>
    </row>
    <row r="28" s="4" customFormat="1" ht="20.1" customHeight="1" spans="1:20">
      <c r="A28" s="5">
        <v>8</v>
      </c>
      <c r="B28" s="31">
        <v>43849</v>
      </c>
      <c r="C28" s="36"/>
      <c r="D28" s="25">
        <v>54050</v>
      </c>
      <c r="E28" s="5" t="s">
        <v>82</v>
      </c>
      <c r="F28" s="5" t="s">
        <v>83</v>
      </c>
      <c r="G28" s="29"/>
      <c r="H28" s="29"/>
      <c r="I28" s="29"/>
      <c r="J28" s="29"/>
      <c r="K28" s="29"/>
      <c r="L28" s="5"/>
      <c r="M28" s="5"/>
      <c r="N28" s="5"/>
      <c r="O28" s="5"/>
      <c r="P28" s="5"/>
      <c r="Q28" s="5"/>
      <c r="R28" s="5"/>
      <c r="S28" s="5"/>
      <c r="T28" s="74"/>
    </row>
    <row r="29" s="4" customFormat="1" ht="20.1" customHeight="1" spans="1:20">
      <c r="A29" s="5"/>
      <c r="B29" s="31">
        <v>43849</v>
      </c>
      <c r="C29" s="36"/>
      <c r="D29" s="36"/>
      <c r="E29" s="32" t="s">
        <v>84</v>
      </c>
      <c r="F29" s="33" t="s">
        <v>85</v>
      </c>
      <c r="G29" s="29"/>
      <c r="H29" s="29"/>
      <c r="I29" s="29"/>
      <c r="J29" s="29"/>
      <c r="K29" s="29"/>
      <c r="L29" s="32">
        <v>50</v>
      </c>
      <c r="M29" s="32" t="s">
        <v>80</v>
      </c>
      <c r="N29" s="72"/>
      <c r="O29" s="72"/>
      <c r="P29" s="72" t="s">
        <v>86</v>
      </c>
      <c r="Q29" s="103"/>
      <c r="R29" s="26"/>
      <c r="S29" s="32">
        <v>54000</v>
      </c>
      <c r="T29" s="74"/>
    </row>
    <row r="30" s="5" customFormat="1" ht="20.1" customHeight="1" spans="1:19">
      <c r="A30" s="5">
        <v>9</v>
      </c>
      <c r="B30" s="39">
        <v>43993</v>
      </c>
      <c r="C30" s="5">
        <v>300000</v>
      </c>
      <c r="E30" s="5" t="s">
        <v>94</v>
      </c>
      <c r="F30" s="5" t="s">
        <v>95</v>
      </c>
      <c r="J30" s="5" t="s">
        <v>74</v>
      </c>
      <c r="K30" s="5">
        <v>8878.22</v>
      </c>
      <c r="L30" s="5">
        <v>150</v>
      </c>
      <c r="M30" s="5" t="s">
        <v>80</v>
      </c>
      <c r="P30" s="5" t="s">
        <v>71</v>
      </c>
      <c r="S30" s="32">
        <v>238400</v>
      </c>
    </row>
    <row r="31" s="2" customFormat="1" ht="21" customHeight="1" spans="1:20">
      <c r="A31" s="40"/>
      <c r="B31" s="24"/>
      <c r="C31" s="36"/>
      <c r="D31" s="36"/>
      <c r="E31" s="29"/>
      <c r="F31" s="33"/>
      <c r="G31" s="29"/>
      <c r="H31" s="29"/>
      <c r="I31" s="29"/>
      <c r="J31" s="29"/>
      <c r="K31" s="29"/>
      <c r="L31" s="29">
        <v>500</v>
      </c>
      <c r="M31" s="32" t="s">
        <v>55</v>
      </c>
      <c r="N31" s="72"/>
      <c r="O31" s="72"/>
      <c r="P31" s="72" t="s">
        <v>59</v>
      </c>
      <c r="Q31" s="103"/>
      <c r="R31" s="26"/>
      <c r="S31" s="32">
        <v>52071.78</v>
      </c>
      <c r="T31" s="26"/>
    </row>
    <row r="32" s="2" customFormat="1" ht="21" customHeight="1" spans="1:20">
      <c r="A32" s="5">
        <v>10</v>
      </c>
      <c r="B32" s="39">
        <v>44036</v>
      </c>
      <c r="C32" s="5">
        <v>50000</v>
      </c>
      <c r="D32" s="36"/>
      <c r="E32" s="5" t="s">
        <v>94</v>
      </c>
      <c r="F32" s="5" t="s">
        <v>95</v>
      </c>
      <c r="G32" s="29"/>
      <c r="H32" s="29"/>
      <c r="I32" s="29"/>
      <c r="J32" s="5" t="s">
        <v>74</v>
      </c>
      <c r="K32" s="29">
        <v>4006.54</v>
      </c>
      <c r="L32" s="29">
        <v>50</v>
      </c>
      <c r="M32" s="32" t="s">
        <v>80</v>
      </c>
      <c r="N32" s="72"/>
      <c r="O32" s="72"/>
      <c r="P32" s="27" t="s">
        <v>62</v>
      </c>
      <c r="Q32" s="104"/>
      <c r="R32" s="105"/>
      <c r="S32" s="106">
        <f>C32-K32-L32</f>
        <v>45943.46</v>
      </c>
      <c r="T32" s="105"/>
    </row>
    <row r="33" s="2" customFormat="1" ht="21" customHeight="1" spans="1:20">
      <c r="A33" s="41"/>
      <c r="B33" s="51"/>
      <c r="C33" s="44"/>
      <c r="D33" s="43"/>
      <c r="E33" s="44"/>
      <c r="F33" s="44"/>
      <c r="G33" s="45"/>
      <c r="H33" s="45"/>
      <c r="I33" s="45"/>
      <c r="J33" s="44"/>
      <c r="K33" s="45"/>
      <c r="L33" s="45"/>
      <c r="M33" s="74"/>
      <c r="N33" s="75"/>
      <c r="O33" s="75"/>
      <c r="P33" s="76"/>
      <c r="Q33" s="107"/>
      <c r="R33" s="108"/>
      <c r="S33" s="109"/>
      <c r="T33" s="105"/>
    </row>
    <row r="34" s="2" customFormat="1" ht="21" customHeight="1" spans="1:20">
      <c r="A34" s="46">
        <v>11</v>
      </c>
      <c r="B34" s="47">
        <v>44064</v>
      </c>
      <c r="C34" s="48">
        <v>100000</v>
      </c>
      <c r="D34" s="49"/>
      <c r="E34" s="48" t="s">
        <v>94</v>
      </c>
      <c r="F34" s="48" t="s">
        <v>95</v>
      </c>
      <c r="G34" s="50"/>
      <c r="H34" s="50"/>
      <c r="I34" s="50">
        <v>0</v>
      </c>
      <c r="J34" s="48" t="s">
        <v>74</v>
      </c>
      <c r="K34" s="50">
        <v>2882.17</v>
      </c>
      <c r="L34" s="50">
        <v>100</v>
      </c>
      <c r="M34" s="77" t="s">
        <v>80</v>
      </c>
      <c r="N34" s="78"/>
      <c r="O34" s="78"/>
      <c r="P34" s="79" t="s">
        <v>97</v>
      </c>
      <c r="Q34" s="110">
        <v>200000</v>
      </c>
      <c r="R34" s="111">
        <v>200000</v>
      </c>
      <c r="S34" s="112">
        <f>C34+C35-K34-L34</f>
        <v>106972.32</v>
      </c>
      <c r="T34" s="105"/>
    </row>
    <row r="35" s="2" customFormat="1" ht="21" customHeight="1" spans="1:20">
      <c r="A35" s="46"/>
      <c r="B35" s="47"/>
      <c r="C35" s="48">
        <v>9954.49</v>
      </c>
      <c r="D35" s="49"/>
      <c r="E35" s="48" t="s">
        <v>94</v>
      </c>
      <c r="F35" s="48" t="s">
        <v>95</v>
      </c>
      <c r="G35" s="50"/>
      <c r="H35" s="50"/>
      <c r="I35" s="50"/>
      <c r="J35" s="48"/>
      <c r="K35" s="50"/>
      <c r="L35" s="50"/>
      <c r="M35" s="77"/>
      <c r="N35" s="78"/>
      <c r="O35" s="78"/>
      <c r="P35" s="79"/>
      <c r="Q35" s="113"/>
      <c r="R35" s="111"/>
      <c r="S35" s="112"/>
      <c r="T35" s="105"/>
    </row>
    <row r="36" s="2" customFormat="1" ht="21" customHeight="1" spans="1:20">
      <c r="A36" s="41"/>
      <c r="B36" s="51"/>
      <c r="C36" s="44"/>
      <c r="D36" s="43"/>
      <c r="E36" s="44"/>
      <c r="F36" s="44"/>
      <c r="G36" s="45"/>
      <c r="H36" s="45"/>
      <c r="I36" s="45"/>
      <c r="J36" s="44"/>
      <c r="K36" s="45"/>
      <c r="L36" s="45"/>
      <c r="M36" s="74"/>
      <c r="N36" s="75"/>
      <c r="O36" s="75"/>
      <c r="P36" s="76"/>
      <c r="Q36" s="107"/>
      <c r="R36" s="108"/>
      <c r="S36" s="109"/>
      <c r="T36" s="105"/>
    </row>
    <row r="37" s="2" customFormat="1" ht="21" customHeight="1" spans="1:20">
      <c r="A37" s="52">
        <v>12</v>
      </c>
      <c r="B37" s="42">
        <v>44096</v>
      </c>
      <c r="C37" s="5">
        <v>100000</v>
      </c>
      <c r="D37" s="36"/>
      <c r="E37" s="5" t="s">
        <v>94</v>
      </c>
      <c r="F37" s="5" t="s">
        <v>95</v>
      </c>
      <c r="G37" s="29"/>
      <c r="H37" s="29"/>
      <c r="I37" s="29">
        <v>0</v>
      </c>
      <c r="J37" s="5" t="s">
        <v>74</v>
      </c>
      <c r="K37" s="29">
        <v>0</v>
      </c>
      <c r="L37" s="29">
        <v>50</v>
      </c>
      <c r="M37" s="32" t="s">
        <v>80</v>
      </c>
      <c r="N37" s="72"/>
      <c r="O37" s="72"/>
      <c r="P37" s="27" t="s">
        <v>65</v>
      </c>
      <c r="Q37" s="104"/>
      <c r="R37" s="105"/>
      <c r="S37" s="106">
        <v>99950</v>
      </c>
      <c r="T37" s="105"/>
    </row>
    <row r="38" s="2" customFormat="1" ht="40" customHeight="1" spans="1:20">
      <c r="A38" s="52">
        <v>13</v>
      </c>
      <c r="B38" s="42">
        <v>44125</v>
      </c>
      <c r="C38" s="5">
        <v>100000</v>
      </c>
      <c r="D38" s="36"/>
      <c r="E38" s="5" t="s">
        <v>94</v>
      </c>
      <c r="F38" s="5" t="s">
        <v>95</v>
      </c>
      <c r="G38" s="29"/>
      <c r="H38" s="29"/>
      <c r="I38" s="29">
        <v>0</v>
      </c>
      <c r="J38" s="5" t="s">
        <v>74</v>
      </c>
      <c r="K38" s="29">
        <v>0</v>
      </c>
      <c r="L38" s="29">
        <v>50</v>
      </c>
      <c r="M38" s="32" t="s">
        <v>80</v>
      </c>
      <c r="N38" s="72"/>
      <c r="O38" s="72"/>
      <c r="P38" s="80" t="s">
        <v>98</v>
      </c>
      <c r="Q38" s="114">
        <v>137850</v>
      </c>
      <c r="R38" s="105">
        <v>137850</v>
      </c>
      <c r="S38" s="106">
        <v>45893.46</v>
      </c>
      <c r="T38" s="105"/>
    </row>
    <row r="39" s="2" customFormat="1" ht="41" customHeight="1" spans="1:20">
      <c r="A39" s="52"/>
      <c r="B39" s="42"/>
      <c r="C39" s="5"/>
      <c r="D39" s="36"/>
      <c r="E39" s="5"/>
      <c r="F39" s="5"/>
      <c r="G39" s="29"/>
      <c r="H39" s="29"/>
      <c r="I39" s="29"/>
      <c r="J39" s="5"/>
      <c r="K39" s="29"/>
      <c r="L39" s="29"/>
      <c r="M39" s="32"/>
      <c r="N39" s="72"/>
      <c r="O39" s="72"/>
      <c r="P39" s="80" t="s">
        <v>99</v>
      </c>
      <c r="Q39" s="114">
        <v>100000</v>
      </c>
      <c r="R39" s="105">
        <v>100000</v>
      </c>
      <c r="S39" s="106">
        <v>54056.54</v>
      </c>
      <c r="T39" s="105"/>
    </row>
    <row r="40" s="2" customFormat="1" ht="41" customHeight="1" spans="1:20">
      <c r="A40" s="52">
        <v>14</v>
      </c>
      <c r="B40" s="42">
        <v>44155</v>
      </c>
      <c r="C40" s="5">
        <v>150000</v>
      </c>
      <c r="D40" s="36"/>
      <c r="E40" s="5" t="s">
        <v>94</v>
      </c>
      <c r="F40" s="5" t="s">
        <v>95</v>
      </c>
      <c r="G40" s="29"/>
      <c r="H40" s="29"/>
      <c r="I40" s="29">
        <v>0</v>
      </c>
      <c r="J40" s="5" t="s">
        <v>74</v>
      </c>
      <c r="K40" s="29">
        <v>0</v>
      </c>
      <c r="L40" s="29">
        <v>50</v>
      </c>
      <c r="M40" s="32" t="s">
        <v>80</v>
      </c>
      <c r="N40" s="72"/>
      <c r="O40" s="72"/>
      <c r="P40" s="80" t="s">
        <v>100</v>
      </c>
      <c r="Q40" s="114">
        <v>203437.5</v>
      </c>
      <c r="R40" s="105">
        <v>203437.5</v>
      </c>
      <c r="S40" s="106">
        <v>3487.5</v>
      </c>
      <c r="T40" s="105"/>
    </row>
    <row r="41" s="2" customFormat="1" ht="41" customHeight="1" spans="1:20">
      <c r="A41" s="52"/>
      <c r="B41" s="42"/>
      <c r="C41" s="5"/>
      <c r="D41" s="25"/>
      <c r="E41" s="5"/>
      <c r="F41" s="5"/>
      <c r="G41" s="29"/>
      <c r="H41" s="29"/>
      <c r="I41" s="29"/>
      <c r="J41" s="5"/>
      <c r="K41" s="29"/>
      <c r="L41" s="29"/>
      <c r="M41" s="32" t="s">
        <v>101</v>
      </c>
      <c r="N41" s="72"/>
      <c r="O41" s="72"/>
      <c r="P41" s="80" t="s">
        <v>102</v>
      </c>
      <c r="Q41" s="114">
        <v>637850</v>
      </c>
      <c r="R41" s="105"/>
      <c r="S41" s="106">
        <v>113956.64</v>
      </c>
      <c r="T41" s="105"/>
    </row>
    <row r="42" s="2" customFormat="1" ht="41" customHeight="1" spans="1:20">
      <c r="A42" s="52"/>
      <c r="B42" s="42"/>
      <c r="C42" s="5"/>
      <c r="D42" s="5"/>
      <c r="E42" s="5"/>
      <c r="F42" s="5"/>
      <c r="G42" s="29"/>
      <c r="H42" s="29"/>
      <c r="I42" s="29"/>
      <c r="J42" s="5"/>
      <c r="K42" s="29"/>
      <c r="L42" s="29"/>
      <c r="M42" s="32"/>
      <c r="N42" s="72"/>
      <c r="O42" s="72"/>
      <c r="P42" s="80" t="s">
        <v>103</v>
      </c>
      <c r="Q42" s="114">
        <v>34200</v>
      </c>
      <c r="R42" s="105">
        <v>34200</v>
      </c>
      <c r="S42" s="106">
        <v>32505.86</v>
      </c>
      <c r="T42" s="105"/>
    </row>
    <row r="43" s="2" customFormat="1" ht="41" customHeight="1" spans="1:20">
      <c r="A43" s="41">
        <v>15</v>
      </c>
      <c r="B43" s="51">
        <v>44183</v>
      </c>
      <c r="C43" s="44">
        <v>165437.44</v>
      </c>
      <c r="D43" s="43"/>
      <c r="E43" s="44"/>
      <c r="F43" s="44"/>
      <c r="G43" s="45"/>
      <c r="H43" s="45"/>
      <c r="I43" s="45">
        <v>0</v>
      </c>
      <c r="J43" s="44" t="s">
        <v>74</v>
      </c>
      <c r="K43" s="45">
        <v>0</v>
      </c>
      <c r="L43" s="45">
        <v>100</v>
      </c>
      <c r="M43" s="74" t="s">
        <v>80</v>
      </c>
      <c r="N43" s="75"/>
      <c r="O43" s="75"/>
      <c r="P43" s="81" t="s">
        <v>103</v>
      </c>
      <c r="Q43" s="115">
        <v>34200</v>
      </c>
      <c r="R43" s="108">
        <v>34200</v>
      </c>
      <c r="S43" s="109">
        <v>1694.14</v>
      </c>
      <c r="T43" s="105"/>
    </row>
    <row r="44" s="2" customFormat="1" ht="41" customHeight="1" spans="1:20">
      <c r="A44" s="41"/>
      <c r="B44" s="51"/>
      <c r="C44" s="44">
        <v>77144</v>
      </c>
      <c r="D44" s="43"/>
      <c r="E44" s="44"/>
      <c r="F44" s="44"/>
      <c r="G44" s="45"/>
      <c r="H44" s="45"/>
      <c r="I44" s="45"/>
      <c r="J44" s="44"/>
      <c r="K44" s="45"/>
      <c r="L44" s="45">
        <v>300</v>
      </c>
      <c r="M44" s="121" t="s">
        <v>104</v>
      </c>
      <c r="N44" s="75"/>
      <c r="O44" s="75"/>
      <c r="P44" s="81" t="s">
        <v>105</v>
      </c>
      <c r="Q44" s="115">
        <v>300000</v>
      </c>
      <c r="R44" s="108"/>
      <c r="S44" s="109">
        <v>100000</v>
      </c>
      <c r="T44" s="105"/>
    </row>
    <row r="45" s="2" customFormat="1" ht="41" customHeight="1" spans="1:20">
      <c r="A45" s="41"/>
      <c r="B45" s="51"/>
      <c r="C45" s="44"/>
      <c r="D45" s="120">
        <v>-47759.62</v>
      </c>
      <c r="E45" s="44" t="s">
        <v>106</v>
      </c>
      <c r="F45" s="44" t="s">
        <v>107</v>
      </c>
      <c r="G45" s="45"/>
      <c r="H45" s="45"/>
      <c r="I45" s="45"/>
      <c r="J45" s="44"/>
      <c r="K45" s="45"/>
      <c r="L45" s="45">
        <v>-300</v>
      </c>
      <c r="M45" s="74" t="s">
        <v>108</v>
      </c>
      <c r="N45" s="75"/>
      <c r="O45" s="75"/>
      <c r="P45" s="81" t="s">
        <v>109</v>
      </c>
      <c r="Q45" s="115">
        <v>200000</v>
      </c>
      <c r="R45" s="108"/>
      <c r="S45" s="109">
        <v>93027.68</v>
      </c>
      <c r="T45" s="105"/>
    </row>
    <row r="46" s="2" customFormat="1" ht="41" customHeight="1" spans="1:20">
      <c r="A46" s="41"/>
      <c r="B46" s="51"/>
      <c r="C46" s="44"/>
      <c r="D46" s="43"/>
      <c r="E46" s="44"/>
      <c r="F46" s="44"/>
      <c r="G46" s="45"/>
      <c r="H46" s="45"/>
      <c r="I46" s="45"/>
      <c r="J46" s="44"/>
      <c r="K46" s="45"/>
      <c r="L46" s="45"/>
      <c r="M46" s="74"/>
      <c r="N46" s="75"/>
      <c r="O46" s="75"/>
      <c r="P46" s="81"/>
      <c r="Q46" s="115"/>
      <c r="R46" s="108"/>
      <c r="S46" s="109"/>
      <c r="T46" s="105"/>
    </row>
    <row r="47" s="2" customFormat="1" ht="41" customHeight="1" spans="1:20">
      <c r="A47" s="41"/>
      <c r="B47" s="51"/>
      <c r="C47" s="44"/>
      <c r="D47" s="43"/>
      <c r="E47" s="44"/>
      <c r="F47" s="44"/>
      <c r="G47" s="45"/>
      <c r="H47" s="45"/>
      <c r="I47" s="45"/>
      <c r="J47" s="44"/>
      <c r="K47" s="45"/>
      <c r="L47" s="45"/>
      <c r="M47" s="74"/>
      <c r="N47" s="75"/>
      <c r="O47" s="75"/>
      <c r="P47" s="81"/>
      <c r="Q47" s="115"/>
      <c r="R47" s="108"/>
      <c r="S47" s="109"/>
      <c r="T47" s="105"/>
    </row>
    <row r="48" s="2" customFormat="1" ht="21" customHeight="1" spans="1:20">
      <c r="A48" s="53"/>
      <c r="B48" s="54"/>
      <c r="C48" s="43"/>
      <c r="D48" s="43"/>
      <c r="E48" s="45"/>
      <c r="F48" s="55"/>
      <c r="G48" s="45"/>
      <c r="H48" s="45"/>
      <c r="I48" s="45"/>
      <c r="J48" s="45"/>
      <c r="K48" s="45"/>
      <c r="L48" s="45"/>
      <c r="M48" s="74"/>
      <c r="N48" s="75"/>
      <c r="O48" s="75"/>
      <c r="P48" s="76"/>
      <c r="Q48" s="107"/>
      <c r="R48" s="108"/>
      <c r="S48" s="109"/>
      <c r="T48" s="105"/>
    </row>
    <row r="49" s="2" customFormat="1" ht="30" customHeight="1" spans="1:20">
      <c r="A49" s="56" t="s">
        <v>87</v>
      </c>
      <c r="B49" s="56"/>
      <c r="C49" s="57">
        <f>SUM(C8:C48)</f>
        <v>3298204.63</v>
      </c>
      <c r="D49" s="58">
        <f>SUM(D8:D48)</f>
        <v>6290.38</v>
      </c>
      <c r="E49" s="59"/>
      <c r="F49" s="59"/>
      <c r="G49" s="59"/>
      <c r="H49" s="59"/>
      <c r="I49" s="82">
        <f>SUM(I8:I48)</f>
        <v>100000</v>
      </c>
      <c r="J49" s="83"/>
      <c r="K49" s="82">
        <f>SUM(K8:K48)</f>
        <v>56479.93</v>
      </c>
      <c r="L49" s="82">
        <f>SUM(L8:L48)</f>
        <v>1800</v>
      </c>
      <c r="M49" s="83"/>
      <c r="N49" s="84">
        <f>SUM(N8:N48)</f>
        <v>0</v>
      </c>
      <c r="O49" s="72"/>
      <c r="P49" s="27"/>
      <c r="Q49" s="116"/>
      <c r="R49" s="117"/>
      <c r="S49" s="118">
        <f>SUM(S8:S48)</f>
        <v>3146215.08</v>
      </c>
      <c r="T49" s="119">
        <f>C49+D49-I49-K49-L49-N49-S49</f>
        <v>0</v>
      </c>
    </row>
    <row r="50" s="2" customFormat="1" ht="30" customHeight="1" spans="1:20">
      <c r="A50" s="56" t="s">
        <v>88</v>
      </c>
      <c r="B50" s="56"/>
      <c r="C50" s="56" t="s">
        <v>89</v>
      </c>
      <c r="D50" s="56"/>
      <c r="E50" s="56"/>
      <c r="F50" s="60">
        <f>P50</f>
        <v>242481.44</v>
      </c>
      <c r="G50" s="61"/>
      <c r="H50" s="61"/>
      <c r="I50" s="61"/>
      <c r="J50" s="61"/>
      <c r="K50" s="85"/>
      <c r="L50" s="86" t="s">
        <v>90</v>
      </c>
      <c r="M50" s="87"/>
      <c r="N50" s="87"/>
      <c r="O50" s="88" t="s">
        <v>91</v>
      </c>
      <c r="P50" s="89">
        <f>S45+S44+S43-D45</f>
        <v>242481.44</v>
      </c>
      <c r="Q50" s="89"/>
      <c r="R50" s="89"/>
      <c r="S50" s="89"/>
      <c r="T50" s="89"/>
    </row>
    <row r="51" s="2" customFormat="1" ht="30" customHeight="1" spans="1:20">
      <c r="A51" s="56"/>
      <c r="B51" s="56"/>
      <c r="C51" s="56" t="s">
        <v>92</v>
      </c>
      <c r="D51" s="56"/>
      <c r="E51" s="56"/>
      <c r="F51" s="60">
        <v>0</v>
      </c>
      <c r="G51" s="61"/>
      <c r="H51" s="61"/>
      <c r="I51" s="61"/>
      <c r="J51" s="61"/>
      <c r="K51" s="85"/>
      <c r="L51" s="90"/>
      <c r="M51" s="91"/>
      <c r="N51" s="91"/>
      <c r="O51" s="88" t="s">
        <v>93</v>
      </c>
      <c r="P51" s="92" t="str">
        <f>SUBSTITUTE(SUBSTITUTE(TEXT(INT(P50),"[DBNum2][$-804]G/通用格式元"&amp;IF(INT(F58)=F58,"整",""))&amp;TEXT(MID(F58,FIND(".",F58&amp;".0")+1,1),"[DBNum2][$-804]G/通用格式角")&amp;TEXT(MID(F58,FIND(".",F58&amp;".0")+2,1),"[DBNum2][$-804]G/通用格式分"),"零角","零"),"零分","")</f>
        <v>贰拾肆万贰仟肆佰捌拾壹元整</v>
      </c>
      <c r="Q51" s="92"/>
      <c r="R51" s="92"/>
      <c r="S51" s="92"/>
      <c r="T51" s="92"/>
    </row>
    <row r="52" s="2" customFormat="1" spans="2:19">
      <c r="B52" s="6"/>
      <c r="E52" s="7"/>
      <c r="F52" s="7"/>
      <c r="G52" s="7"/>
      <c r="H52" s="7"/>
      <c r="I52" s="7"/>
      <c r="J52" s="7"/>
      <c r="K52" s="7"/>
      <c r="L52" s="7"/>
      <c r="M52" s="7"/>
      <c r="N52" s="7"/>
      <c r="O52" s="6"/>
      <c r="P52" s="7"/>
      <c r="R52" s="7"/>
      <c r="S52" s="7"/>
    </row>
    <row r="53" s="2" customFormat="1" spans="2:19">
      <c r="B53" s="6"/>
      <c r="E53" s="7"/>
      <c r="F53" s="7"/>
      <c r="G53" s="7"/>
      <c r="H53" s="7"/>
      <c r="I53" s="7"/>
      <c r="J53" s="7"/>
      <c r="K53" s="7"/>
      <c r="L53" s="7"/>
      <c r="M53" s="7"/>
      <c r="N53" s="7"/>
      <c r="O53" s="6"/>
      <c r="P53" s="7"/>
      <c r="R53" s="7"/>
      <c r="S53" s="7"/>
    </row>
    <row r="54" s="2" customFormat="1" spans="2:19">
      <c r="B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6"/>
      <c r="P54" s="7"/>
      <c r="R54" s="7"/>
      <c r="S54" s="7"/>
    </row>
    <row r="55" s="2" customFormat="1" spans="2:19">
      <c r="B55" s="6"/>
      <c r="E55" s="7"/>
      <c r="F55" s="7"/>
      <c r="G55" s="7"/>
      <c r="H55" s="7"/>
      <c r="I55" s="7"/>
      <c r="J55" s="7">
        <f>C49/C3</f>
        <v>0.944503044100802</v>
      </c>
      <c r="K55" s="7"/>
      <c r="L55" s="7"/>
      <c r="M55" s="7"/>
      <c r="N55" s="7"/>
      <c r="O55" s="6"/>
      <c r="P55" s="7"/>
      <c r="R55" s="7"/>
      <c r="S55" s="7"/>
    </row>
    <row r="56" s="2" customFormat="1" ht="13.5" spans="2:19">
      <c r="B56" s="62"/>
      <c r="E56" s="7"/>
      <c r="F56" s="7"/>
      <c r="G56" s="7"/>
      <c r="H56" s="7"/>
      <c r="I56" s="7"/>
      <c r="J56" s="7"/>
      <c r="K56" s="7"/>
      <c r="L56" s="7"/>
      <c r="M56" s="7"/>
      <c r="N56" s="7"/>
      <c r="O56" s="6"/>
      <c r="P56" s="7"/>
      <c r="R56" s="7"/>
      <c r="S56" s="7"/>
    </row>
    <row r="93" spans="7:7">
      <c r="G93" s="7">
        <v>2363861.7</v>
      </c>
    </row>
    <row r="94" spans="7:7">
      <c r="G94" s="7">
        <v>431109.49</v>
      </c>
    </row>
    <row r="95" spans="7:7">
      <c r="G95" s="7">
        <v>554889</v>
      </c>
    </row>
    <row r="96" spans="7:7">
      <c r="G96" s="7">
        <v>174144.44</v>
      </c>
    </row>
  </sheetData>
  <mergeCells count="4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9:B49"/>
    <mergeCell ref="C50:E50"/>
    <mergeCell ref="F50:K50"/>
    <mergeCell ref="P50:T50"/>
    <mergeCell ref="C51:E51"/>
    <mergeCell ref="F51:K51"/>
    <mergeCell ref="P51:T51"/>
    <mergeCell ref="A5:A7"/>
    <mergeCell ref="A8:A11"/>
    <mergeCell ref="A12:A15"/>
    <mergeCell ref="A16:A18"/>
    <mergeCell ref="A19:A21"/>
    <mergeCell ref="A22:A23"/>
    <mergeCell ref="A25:A27"/>
    <mergeCell ref="A28:A29"/>
    <mergeCell ref="S5:S7"/>
    <mergeCell ref="T5:T7"/>
    <mergeCell ref="A50:B51"/>
    <mergeCell ref="L50:N5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6"/>
  <sheetViews>
    <sheetView tabSelected="1" topLeftCell="A39" workbookViewId="0">
      <selection activeCell="E46" sqref="E46:F46"/>
    </sheetView>
  </sheetViews>
  <sheetFormatPr defaultColWidth="9" defaultRowHeight="11.25"/>
  <cols>
    <col min="1" max="1" width="3.25" style="2" customWidth="1"/>
    <col min="2" max="2" width="8.89166666666667" style="6" customWidth="1"/>
    <col min="3" max="3" width="10.75" style="2" customWidth="1"/>
    <col min="4" max="4" width="9.55" style="2" customWidth="1"/>
    <col min="5" max="5" width="22.8666666666667" style="7" customWidth="1"/>
    <col min="6" max="6" width="26.6583333333333" style="7" customWidth="1"/>
    <col min="7" max="7" width="20.3916666666667" style="7" customWidth="1"/>
    <col min="8" max="9" width="9.5" style="7" customWidth="1"/>
    <col min="10" max="10" width="14.2416666666667" style="7" customWidth="1"/>
    <col min="11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30.375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66">
        <v>10670</v>
      </c>
      <c r="Q2" s="71" t="s">
        <v>6</v>
      </c>
      <c r="R2" s="71"/>
      <c r="S2" s="93" t="s">
        <v>7</v>
      </c>
      <c r="T2" s="93"/>
    </row>
    <row r="3" s="1" customFormat="1" ht="27.9" customHeight="1" spans="1:20">
      <c r="A3" s="9" t="s">
        <v>8</v>
      </c>
      <c r="B3" s="9"/>
      <c r="C3" s="12">
        <v>3492000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9" t="s">
        <v>13</v>
      </c>
      <c r="O3" s="9"/>
      <c r="P3" s="67" t="s">
        <v>14</v>
      </c>
      <c r="Q3" s="94" t="s">
        <v>15</v>
      </c>
      <c r="R3" s="95"/>
      <c r="S3" s="96" t="s">
        <v>16</v>
      </c>
      <c r="T3" s="97"/>
    </row>
    <row r="4" s="1" customFormat="1" ht="27.9" customHeight="1" spans="1:20">
      <c r="A4" s="9" t="s">
        <v>17</v>
      </c>
      <c r="B4" s="9"/>
      <c r="C4" s="12">
        <v>3524004.63</v>
      </c>
      <c r="D4" s="12"/>
      <c r="E4" s="12"/>
      <c r="F4" s="12" t="s">
        <v>18</v>
      </c>
      <c r="G4" s="14"/>
      <c r="H4" s="9" t="s">
        <v>19</v>
      </c>
      <c r="I4" s="9"/>
      <c r="J4" s="67" t="s">
        <v>20</v>
      </c>
      <c r="K4" s="67"/>
      <c r="L4" s="67"/>
      <c r="M4" s="67"/>
      <c r="N4" s="9" t="s">
        <v>21</v>
      </c>
      <c r="O4" s="9"/>
      <c r="P4" s="68" t="s">
        <v>22</v>
      </c>
      <c r="Q4" s="12" t="s">
        <v>23</v>
      </c>
      <c r="R4" s="68" t="s">
        <v>24</v>
      </c>
      <c r="S4" s="98" t="s">
        <v>25</v>
      </c>
      <c r="T4" s="99" t="s">
        <v>24</v>
      </c>
    </row>
    <row r="5" s="1" customFormat="1" ht="27.9" customHeight="1" spans="1:22">
      <c r="A5" s="9" t="s">
        <v>26</v>
      </c>
      <c r="B5" s="15" t="s">
        <v>27</v>
      </c>
      <c r="C5" s="16"/>
      <c r="D5" s="16"/>
      <c r="E5" s="16"/>
      <c r="F5" s="17"/>
      <c r="G5" s="18" t="s">
        <v>28</v>
      </c>
      <c r="H5" s="15" t="s">
        <v>27</v>
      </c>
      <c r="I5" s="16"/>
      <c r="J5" s="17"/>
      <c r="K5" s="18" t="s">
        <v>29</v>
      </c>
      <c r="L5" s="15" t="s">
        <v>30</v>
      </c>
      <c r="M5" s="17"/>
      <c r="N5" s="15" t="s">
        <v>31</v>
      </c>
      <c r="O5" s="17"/>
      <c r="P5" s="69" t="s">
        <v>32</v>
      </c>
      <c r="Q5" s="100"/>
      <c r="R5" s="100"/>
      <c r="S5" s="98" t="s">
        <v>33</v>
      </c>
      <c r="T5" s="101" t="s">
        <v>34</v>
      </c>
      <c r="V5"/>
    </row>
    <row r="6" s="1" customFormat="1" ht="27.9" customHeight="1" spans="1:20">
      <c r="A6" s="9"/>
      <c r="B6" s="19" t="s">
        <v>35</v>
      </c>
      <c r="C6" s="20"/>
      <c r="D6" s="20"/>
      <c r="E6" s="20"/>
      <c r="F6" s="21"/>
      <c r="G6" s="9"/>
      <c r="H6" s="19" t="s">
        <v>36</v>
      </c>
      <c r="I6" s="20"/>
      <c r="J6" s="21"/>
      <c r="K6" s="9" t="s">
        <v>37</v>
      </c>
      <c r="L6" s="19" t="s">
        <v>38</v>
      </c>
      <c r="M6" s="21"/>
      <c r="N6" s="19" t="s">
        <v>39</v>
      </c>
      <c r="O6" s="21"/>
      <c r="P6" s="70" t="s">
        <v>40</v>
      </c>
      <c r="Q6" s="102"/>
      <c r="R6" s="102"/>
      <c r="S6" s="98"/>
      <c r="T6" s="101"/>
    </row>
    <row r="7" s="1" customFormat="1" ht="27.9" customHeight="1" spans="1:20">
      <c r="A7" s="9"/>
      <c r="B7" s="22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2" t="s">
        <v>46</v>
      </c>
      <c r="H7" s="9" t="s">
        <v>47</v>
      </c>
      <c r="I7" s="12" t="s">
        <v>48</v>
      </c>
      <c r="J7" s="12" t="s">
        <v>49</v>
      </c>
      <c r="K7" s="71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98"/>
      <c r="T7" s="101"/>
    </row>
    <row r="8" s="2" customFormat="1" ht="23" customHeight="1" spans="1:20">
      <c r="A8" s="23">
        <v>1</v>
      </c>
      <c r="B8" s="24" t="s">
        <v>53</v>
      </c>
      <c r="C8" s="25">
        <v>1200000</v>
      </c>
      <c r="D8" s="26"/>
      <c r="E8" s="27" t="s">
        <v>54</v>
      </c>
      <c r="F8" s="28">
        <v>17520274516</v>
      </c>
      <c r="G8" s="29"/>
      <c r="H8" s="29"/>
      <c r="I8" s="32">
        <v>80000</v>
      </c>
      <c r="J8" s="32"/>
      <c r="K8" s="32">
        <v>34384</v>
      </c>
      <c r="L8" s="29">
        <v>500</v>
      </c>
      <c r="M8" s="32" t="s">
        <v>55</v>
      </c>
      <c r="N8" s="72">
        <v>75000</v>
      </c>
      <c r="O8" s="72"/>
      <c r="P8" s="72" t="s">
        <v>56</v>
      </c>
      <c r="Q8" s="103"/>
      <c r="R8" s="26"/>
      <c r="S8" s="32">
        <f>C8-I8-K8-L8-N8</f>
        <v>1010116</v>
      </c>
      <c r="T8" s="26"/>
    </row>
    <row r="9" s="2" customFormat="1" ht="28" customHeight="1" spans="1:20">
      <c r="A9" s="30"/>
      <c r="B9" s="31">
        <v>43712</v>
      </c>
      <c r="C9" s="25"/>
      <c r="D9" s="32"/>
      <c r="E9" s="32"/>
      <c r="F9" s="33"/>
      <c r="G9" s="29"/>
      <c r="H9" s="29"/>
      <c r="I9" s="32"/>
      <c r="J9" s="32"/>
      <c r="K9" s="32"/>
      <c r="L9" s="29"/>
      <c r="M9" s="29"/>
      <c r="N9" s="72">
        <v>-75000</v>
      </c>
      <c r="O9" s="72" t="s">
        <v>57</v>
      </c>
      <c r="P9" s="72"/>
      <c r="Q9" s="103"/>
      <c r="R9" s="26"/>
      <c r="S9" s="32"/>
      <c r="T9" s="26"/>
    </row>
    <row r="10" s="2" customFormat="1" ht="28" customHeight="1" spans="1:20">
      <c r="A10" s="30"/>
      <c r="B10" s="31">
        <v>43712</v>
      </c>
      <c r="C10" s="25"/>
      <c r="D10" s="26"/>
      <c r="E10" s="34" t="s">
        <v>58</v>
      </c>
      <c r="F10" s="33">
        <v>6.23668229000426e+18</v>
      </c>
      <c r="G10" s="29"/>
      <c r="H10" s="29"/>
      <c r="I10" s="29"/>
      <c r="J10" s="29"/>
      <c r="K10" s="29"/>
      <c r="L10" s="29"/>
      <c r="M10" s="29"/>
      <c r="N10" s="72"/>
      <c r="O10" s="72"/>
      <c r="P10" s="73" t="s">
        <v>59</v>
      </c>
      <c r="Q10" s="103"/>
      <c r="R10" s="26"/>
      <c r="S10" s="32">
        <v>75000</v>
      </c>
      <c r="T10" s="26"/>
    </row>
    <row r="11" s="2" customFormat="1" ht="20.1" customHeight="1" spans="1:20">
      <c r="A11" s="35"/>
      <c r="B11" s="24"/>
      <c r="C11" s="36"/>
      <c r="D11" s="36"/>
      <c r="E11" s="34"/>
      <c r="F11" s="33"/>
      <c r="G11" s="29"/>
      <c r="H11" s="29"/>
      <c r="I11" s="29"/>
      <c r="J11" s="29"/>
      <c r="K11" s="29"/>
      <c r="L11" s="29"/>
      <c r="M11" s="29"/>
      <c r="N11" s="72"/>
      <c r="O11" s="72"/>
      <c r="P11" s="73"/>
      <c r="Q11" s="103"/>
      <c r="R11" s="26"/>
      <c r="S11" s="32"/>
      <c r="T11" s="26"/>
    </row>
    <row r="12" s="2" customFormat="1" ht="20.1" customHeight="1" spans="1:20">
      <c r="A12" s="23">
        <v>2</v>
      </c>
      <c r="B12" s="31">
        <v>43720</v>
      </c>
      <c r="C12" s="25">
        <v>500000</v>
      </c>
      <c r="D12" s="36"/>
      <c r="E12" s="27" t="s">
        <v>54</v>
      </c>
      <c r="F12" s="28">
        <v>17520274516</v>
      </c>
      <c r="G12" s="29"/>
      <c r="H12" s="29"/>
      <c r="I12" s="29">
        <v>10000</v>
      </c>
      <c r="J12" s="29"/>
      <c r="K12" s="29">
        <v>6329</v>
      </c>
      <c r="L12" s="29"/>
      <c r="M12" s="29"/>
      <c r="N12" s="72"/>
      <c r="O12" s="72"/>
      <c r="P12" s="72"/>
      <c r="Q12" s="103"/>
      <c r="R12" s="26"/>
      <c r="S12" s="32"/>
      <c r="T12" s="26"/>
    </row>
    <row r="13" s="2" customFormat="1" ht="20.1" customHeight="1" spans="1:20">
      <c r="A13" s="30"/>
      <c r="B13" s="31"/>
      <c r="C13" s="36"/>
      <c r="D13" s="36"/>
      <c r="E13" s="29" t="s">
        <v>60</v>
      </c>
      <c r="F13" s="33" t="s">
        <v>61</v>
      </c>
      <c r="G13" s="29"/>
      <c r="H13" s="29"/>
      <c r="I13" s="29"/>
      <c r="J13" s="29"/>
      <c r="K13" s="29"/>
      <c r="L13" s="29"/>
      <c r="M13" s="29"/>
      <c r="N13" s="72"/>
      <c r="O13" s="72"/>
      <c r="P13" s="72" t="s">
        <v>62</v>
      </c>
      <c r="Q13" s="103"/>
      <c r="R13" s="26"/>
      <c r="S13" s="32">
        <v>52250</v>
      </c>
      <c r="T13" s="26"/>
    </row>
    <row r="14" s="2" customFormat="1" ht="20.1" customHeight="1" spans="1:20">
      <c r="A14" s="30"/>
      <c r="B14" s="31"/>
      <c r="C14" s="36"/>
      <c r="D14" s="36"/>
      <c r="E14" s="29" t="s">
        <v>63</v>
      </c>
      <c r="F14" s="33" t="s">
        <v>64</v>
      </c>
      <c r="G14" s="29"/>
      <c r="H14" s="29"/>
      <c r="I14" s="29"/>
      <c r="J14" s="29"/>
      <c r="K14" s="29"/>
      <c r="L14" s="29"/>
      <c r="M14" s="29"/>
      <c r="N14" s="72"/>
      <c r="O14" s="72"/>
      <c r="P14" s="72" t="s">
        <v>65</v>
      </c>
      <c r="Q14" s="103"/>
      <c r="R14" s="26"/>
      <c r="S14" s="32">
        <v>100000</v>
      </c>
      <c r="T14" s="26"/>
    </row>
    <row r="15" s="2" customFormat="1" ht="20.1" customHeight="1" spans="1:20">
      <c r="A15" s="35"/>
      <c r="B15" s="31"/>
      <c r="C15" s="36"/>
      <c r="D15" s="36"/>
      <c r="E15" s="29" t="s">
        <v>66</v>
      </c>
      <c r="F15" s="33">
        <v>9.16011610274205e+21</v>
      </c>
      <c r="G15" s="29"/>
      <c r="H15" s="29"/>
      <c r="I15" s="29"/>
      <c r="J15" s="29"/>
      <c r="K15" s="29"/>
      <c r="L15" s="29"/>
      <c r="M15" s="29"/>
      <c r="N15" s="72"/>
      <c r="O15" s="72"/>
      <c r="P15" s="72" t="s">
        <v>67</v>
      </c>
      <c r="Q15" s="103"/>
      <c r="R15" s="26"/>
      <c r="S15" s="32">
        <v>327750</v>
      </c>
      <c r="T15" s="26"/>
    </row>
    <row r="16" s="2" customFormat="1" ht="20.1" customHeight="1" spans="1:20">
      <c r="A16" s="23">
        <v>3</v>
      </c>
      <c r="B16" s="31">
        <v>43754</v>
      </c>
      <c r="C16" s="25">
        <v>200000</v>
      </c>
      <c r="D16" s="36"/>
      <c r="E16" s="29"/>
      <c r="F16" s="33"/>
      <c r="G16" s="29"/>
      <c r="H16" s="29"/>
      <c r="I16" s="29">
        <v>10000</v>
      </c>
      <c r="J16" s="29"/>
      <c r="K16" s="32" t="s">
        <v>68</v>
      </c>
      <c r="L16" s="29"/>
      <c r="M16" s="29"/>
      <c r="N16" s="72"/>
      <c r="O16" s="72"/>
      <c r="P16" s="72"/>
      <c r="Q16" s="103"/>
      <c r="R16" s="26"/>
      <c r="S16" s="32"/>
      <c r="T16" s="26"/>
    </row>
    <row r="17" s="2" customFormat="1" ht="20.1" customHeight="1" spans="1:20">
      <c r="A17" s="30"/>
      <c r="B17" s="31">
        <v>43755</v>
      </c>
      <c r="C17" s="36"/>
      <c r="D17" s="36"/>
      <c r="E17" s="29" t="s">
        <v>69</v>
      </c>
      <c r="F17" s="33" t="s">
        <v>70</v>
      </c>
      <c r="G17" s="29"/>
      <c r="H17" s="29"/>
      <c r="I17" s="29"/>
      <c r="J17" s="29"/>
      <c r="K17" s="29"/>
      <c r="L17" s="29"/>
      <c r="M17" s="29"/>
      <c r="N17" s="72"/>
      <c r="O17" s="72"/>
      <c r="P17" s="72" t="s">
        <v>71</v>
      </c>
      <c r="Q17" s="103"/>
      <c r="R17" s="26"/>
      <c r="S17" s="32">
        <v>100000</v>
      </c>
      <c r="T17" s="26"/>
    </row>
    <row r="18" s="2" customFormat="1" ht="20.1" customHeight="1" spans="1:20">
      <c r="A18" s="35"/>
      <c r="B18" s="31">
        <v>43755</v>
      </c>
      <c r="C18" s="36"/>
      <c r="D18" s="36"/>
      <c r="E18" s="32" t="s">
        <v>72</v>
      </c>
      <c r="F18" s="33" t="s">
        <v>73</v>
      </c>
      <c r="G18" s="29"/>
      <c r="H18" s="29"/>
      <c r="I18" s="29"/>
      <c r="J18" s="29"/>
      <c r="K18" s="29"/>
      <c r="L18" s="29"/>
      <c r="M18" s="29"/>
      <c r="N18" s="72"/>
      <c r="O18" s="72"/>
      <c r="P18" s="72" t="s">
        <v>59</v>
      </c>
      <c r="Q18" s="103"/>
      <c r="R18" s="26"/>
      <c r="S18" s="32">
        <v>93671</v>
      </c>
      <c r="T18" s="26"/>
    </row>
    <row r="19" s="2" customFormat="1" ht="20.1" customHeight="1" spans="1:20">
      <c r="A19" s="23">
        <v>4</v>
      </c>
      <c r="B19" s="31">
        <v>43776</v>
      </c>
      <c r="C19" s="25">
        <v>200000</v>
      </c>
      <c r="D19" s="36"/>
      <c r="E19" s="32" t="s">
        <v>54</v>
      </c>
      <c r="F19" s="33">
        <v>17520274516</v>
      </c>
      <c r="G19" s="32"/>
      <c r="H19" s="32"/>
      <c r="I19" s="32"/>
      <c r="J19" s="32" t="s">
        <v>74</v>
      </c>
      <c r="K19" s="32" t="s">
        <v>68</v>
      </c>
      <c r="L19" s="32"/>
      <c r="M19" s="32"/>
      <c r="N19" s="72"/>
      <c r="O19" s="72"/>
      <c r="P19" s="72"/>
      <c r="Q19" s="103"/>
      <c r="R19" s="32"/>
      <c r="S19" s="32"/>
      <c r="T19" s="32"/>
    </row>
    <row r="20" s="2" customFormat="1" ht="20.1" customHeight="1" spans="1:20">
      <c r="A20" s="30"/>
      <c r="B20" s="31">
        <v>43794</v>
      </c>
      <c r="C20" s="25"/>
      <c r="D20" s="36"/>
      <c r="E20" s="32" t="s">
        <v>75</v>
      </c>
      <c r="F20" s="33" t="s">
        <v>76</v>
      </c>
      <c r="G20" s="32"/>
      <c r="H20" s="32"/>
      <c r="I20" s="32"/>
      <c r="J20" s="32"/>
      <c r="K20" s="32"/>
      <c r="L20" s="32"/>
      <c r="M20" s="32"/>
      <c r="N20" s="72"/>
      <c r="O20" s="72"/>
      <c r="P20" s="72" t="s">
        <v>77</v>
      </c>
      <c r="Q20" s="103"/>
      <c r="R20" s="32"/>
      <c r="S20" s="32">
        <v>100000</v>
      </c>
      <c r="T20" s="32"/>
    </row>
    <row r="21" s="2" customFormat="1" ht="20.1" customHeight="1" spans="1:20">
      <c r="A21" s="30"/>
      <c r="B21" s="31">
        <v>43794</v>
      </c>
      <c r="C21" s="25"/>
      <c r="D21" s="36"/>
      <c r="E21" s="32" t="s">
        <v>60</v>
      </c>
      <c r="F21" s="33" t="s">
        <v>61</v>
      </c>
      <c r="G21" s="32"/>
      <c r="H21" s="32"/>
      <c r="I21" s="32"/>
      <c r="J21" s="32"/>
      <c r="K21" s="32"/>
      <c r="L21" s="32"/>
      <c r="M21" s="32"/>
      <c r="N21" s="72"/>
      <c r="O21" s="72"/>
      <c r="P21" s="72" t="s">
        <v>62</v>
      </c>
      <c r="Q21" s="103"/>
      <c r="R21" s="32"/>
      <c r="S21" s="32">
        <v>84030</v>
      </c>
      <c r="T21" s="32"/>
    </row>
    <row r="22" s="3" customFormat="1" ht="20.1" customHeight="1" spans="1:20">
      <c r="A22" s="5">
        <v>5</v>
      </c>
      <c r="B22" s="31">
        <v>43795</v>
      </c>
      <c r="C22" s="25">
        <v>50000</v>
      </c>
      <c r="D22" s="36"/>
      <c r="E22" s="32" t="s">
        <v>54</v>
      </c>
      <c r="F22" s="33">
        <v>17520274516</v>
      </c>
      <c r="G22" s="32"/>
      <c r="H22" s="32"/>
      <c r="I22" s="32"/>
      <c r="J22" s="32" t="s">
        <v>74</v>
      </c>
      <c r="K22" s="32" t="s">
        <v>68</v>
      </c>
      <c r="L22" s="32"/>
      <c r="M22" s="32"/>
      <c r="N22" s="72"/>
      <c r="O22" s="72"/>
      <c r="P22" s="72"/>
      <c r="Q22" s="103"/>
      <c r="R22" s="32"/>
      <c r="S22" s="32"/>
      <c r="T22" s="32"/>
    </row>
    <row r="23" s="3" customFormat="1" ht="20.1" customHeight="1" spans="1:20">
      <c r="A23" s="5"/>
      <c r="B23" s="31">
        <v>43797</v>
      </c>
      <c r="C23" s="36"/>
      <c r="D23" s="36"/>
      <c r="E23" s="32" t="s">
        <v>72</v>
      </c>
      <c r="F23" s="33" t="s">
        <v>73</v>
      </c>
      <c r="G23" s="29"/>
      <c r="H23" s="29"/>
      <c r="I23" s="29"/>
      <c r="J23" s="29"/>
      <c r="K23" s="29"/>
      <c r="L23" s="29"/>
      <c r="M23" s="29"/>
      <c r="N23" s="72"/>
      <c r="O23" s="72"/>
      <c r="P23" s="72" t="s">
        <v>59</v>
      </c>
      <c r="Q23" s="103"/>
      <c r="R23" s="26"/>
      <c r="S23" s="32">
        <v>50000</v>
      </c>
      <c r="T23" s="32"/>
    </row>
    <row r="24" s="3" customFormat="1" ht="20.1" customHeight="1" spans="1:20">
      <c r="A24" s="5">
        <v>6</v>
      </c>
      <c r="B24" s="31"/>
      <c r="C24" s="36"/>
      <c r="D24" s="36"/>
      <c r="E24" s="32" t="s">
        <v>78</v>
      </c>
      <c r="F24" s="33" t="s">
        <v>79</v>
      </c>
      <c r="G24" s="29"/>
      <c r="H24" s="29"/>
      <c r="I24" s="29"/>
      <c r="J24" s="29"/>
      <c r="K24" s="29"/>
      <c r="L24" s="32">
        <v>50</v>
      </c>
      <c r="M24" s="32" t="s">
        <v>80</v>
      </c>
      <c r="N24" s="72"/>
      <c r="O24" s="72"/>
      <c r="P24" s="72" t="s">
        <v>81</v>
      </c>
      <c r="Q24" s="103"/>
      <c r="R24" s="26"/>
      <c r="S24" s="32">
        <v>15920</v>
      </c>
      <c r="T24" s="32"/>
    </row>
    <row r="25" s="3" customFormat="1" ht="20.1" customHeight="1" spans="1:20">
      <c r="A25" s="37">
        <v>7</v>
      </c>
      <c r="B25" s="31">
        <v>43812</v>
      </c>
      <c r="C25" s="25">
        <v>95668.7</v>
      </c>
      <c r="D25" s="36"/>
      <c r="E25" s="32" t="s">
        <v>54</v>
      </c>
      <c r="F25" s="33">
        <v>17520274516</v>
      </c>
      <c r="G25" s="29"/>
      <c r="H25" s="29"/>
      <c r="I25" s="29"/>
      <c r="J25" s="32" t="s">
        <v>74</v>
      </c>
      <c r="K25" s="32" t="s">
        <v>68</v>
      </c>
      <c r="L25" s="29"/>
      <c r="M25" s="29"/>
      <c r="N25" s="72"/>
      <c r="O25" s="72"/>
      <c r="P25" s="72"/>
      <c r="Q25" s="103"/>
      <c r="R25" s="26"/>
      <c r="S25" s="32"/>
      <c r="T25" s="32"/>
    </row>
    <row r="26" s="3" customFormat="1" ht="20.1" customHeight="1" spans="1:20">
      <c r="A26" s="38"/>
      <c r="B26" s="31">
        <v>43815</v>
      </c>
      <c r="C26" s="25"/>
      <c r="D26" s="36"/>
      <c r="E26" s="32" t="s">
        <v>78</v>
      </c>
      <c r="F26" s="33" t="s">
        <v>79</v>
      </c>
      <c r="G26" s="29"/>
      <c r="H26" s="29"/>
      <c r="I26" s="29"/>
      <c r="J26" s="29"/>
      <c r="K26" s="29"/>
      <c r="L26" s="32">
        <v>50</v>
      </c>
      <c r="M26" s="32" t="s">
        <v>80</v>
      </c>
      <c r="N26" s="72"/>
      <c r="O26" s="72"/>
      <c r="P26" s="72" t="s">
        <v>81</v>
      </c>
      <c r="Q26" s="103"/>
      <c r="R26" s="26"/>
      <c r="S26" s="32">
        <v>5518.7</v>
      </c>
      <c r="T26" s="32"/>
    </row>
    <row r="27" s="3" customFormat="1" ht="20.1" customHeight="1" spans="1:20">
      <c r="A27" s="38"/>
      <c r="B27" s="31">
        <v>43815</v>
      </c>
      <c r="C27" s="36"/>
      <c r="D27" s="36"/>
      <c r="E27" s="32" t="s">
        <v>69</v>
      </c>
      <c r="F27" s="33" t="s">
        <v>70</v>
      </c>
      <c r="G27" s="29"/>
      <c r="H27" s="29"/>
      <c r="I27" s="29"/>
      <c r="J27" s="29"/>
      <c r="K27" s="29"/>
      <c r="L27" s="32">
        <v>100</v>
      </c>
      <c r="M27" s="32" t="s">
        <v>80</v>
      </c>
      <c r="N27" s="72"/>
      <c r="O27" s="72"/>
      <c r="P27" s="72" t="s">
        <v>71</v>
      </c>
      <c r="Q27" s="103"/>
      <c r="R27" s="26"/>
      <c r="S27" s="32">
        <v>90000</v>
      </c>
      <c r="T27" s="32"/>
    </row>
    <row r="28" s="4" customFormat="1" ht="20.1" customHeight="1" spans="1:20">
      <c r="A28" s="5">
        <v>8</v>
      </c>
      <c r="B28" s="31">
        <v>43849</v>
      </c>
      <c r="C28" s="36"/>
      <c r="D28" s="25">
        <v>54050</v>
      </c>
      <c r="E28" s="5" t="s">
        <v>82</v>
      </c>
      <c r="F28" s="5" t="s">
        <v>83</v>
      </c>
      <c r="G28" s="29"/>
      <c r="H28" s="29"/>
      <c r="I28" s="29"/>
      <c r="J28" s="29"/>
      <c r="K28" s="29"/>
      <c r="L28" s="5"/>
      <c r="M28" s="5"/>
      <c r="N28" s="5"/>
      <c r="O28" s="5"/>
      <c r="P28" s="5"/>
      <c r="Q28" s="5"/>
      <c r="R28" s="5"/>
      <c r="S28" s="5"/>
      <c r="T28" s="74"/>
    </row>
    <row r="29" s="4" customFormat="1" ht="20.1" customHeight="1" spans="1:20">
      <c r="A29" s="5"/>
      <c r="B29" s="31">
        <v>43849</v>
      </c>
      <c r="C29" s="36"/>
      <c r="D29" s="36"/>
      <c r="E29" s="32" t="s">
        <v>84</v>
      </c>
      <c r="F29" s="33" t="s">
        <v>85</v>
      </c>
      <c r="G29" s="29"/>
      <c r="H29" s="29"/>
      <c r="I29" s="29"/>
      <c r="J29" s="29"/>
      <c r="K29" s="29"/>
      <c r="L29" s="32">
        <v>50</v>
      </c>
      <c r="M29" s="32" t="s">
        <v>80</v>
      </c>
      <c r="N29" s="72"/>
      <c r="O29" s="72"/>
      <c r="P29" s="72" t="s">
        <v>86</v>
      </c>
      <c r="Q29" s="103"/>
      <c r="R29" s="26"/>
      <c r="S29" s="32">
        <v>54000</v>
      </c>
      <c r="T29" s="74"/>
    </row>
    <row r="30" s="5" customFormat="1" ht="20.1" customHeight="1" spans="1:19">
      <c r="A30" s="5">
        <v>9</v>
      </c>
      <c r="B30" s="39">
        <v>43993</v>
      </c>
      <c r="C30" s="5">
        <v>300000</v>
      </c>
      <c r="E30" s="5" t="s">
        <v>94</v>
      </c>
      <c r="F30" s="5" t="s">
        <v>95</v>
      </c>
      <c r="J30" s="5" t="s">
        <v>74</v>
      </c>
      <c r="K30" s="5">
        <v>8878.22</v>
      </c>
      <c r="L30" s="5">
        <v>150</v>
      </c>
      <c r="M30" s="5" t="s">
        <v>80</v>
      </c>
      <c r="P30" s="5" t="s">
        <v>71</v>
      </c>
      <c r="S30" s="32">
        <v>238400</v>
      </c>
    </row>
    <row r="31" s="2" customFormat="1" ht="21" customHeight="1" spans="1:20">
      <c r="A31" s="40"/>
      <c r="B31" s="24"/>
      <c r="C31" s="36"/>
      <c r="D31" s="36"/>
      <c r="E31" s="29"/>
      <c r="F31" s="33"/>
      <c r="G31" s="29"/>
      <c r="H31" s="29"/>
      <c r="I31" s="29"/>
      <c r="J31" s="29"/>
      <c r="K31" s="29"/>
      <c r="L31" s="29">
        <v>500</v>
      </c>
      <c r="M31" s="32" t="s">
        <v>55</v>
      </c>
      <c r="N31" s="72"/>
      <c r="O31" s="72"/>
      <c r="P31" s="72" t="s">
        <v>59</v>
      </c>
      <c r="Q31" s="103"/>
      <c r="R31" s="26"/>
      <c r="S31" s="32">
        <v>52071.78</v>
      </c>
      <c r="T31" s="26"/>
    </row>
    <row r="32" s="2" customFormat="1" ht="21" customHeight="1" spans="1:20">
      <c r="A32" s="5">
        <v>10</v>
      </c>
      <c r="B32" s="39">
        <v>44036</v>
      </c>
      <c r="C32" s="5">
        <v>50000</v>
      </c>
      <c r="D32" s="36"/>
      <c r="E32" s="5" t="s">
        <v>94</v>
      </c>
      <c r="F32" s="5" t="s">
        <v>95</v>
      </c>
      <c r="G32" s="29"/>
      <c r="H32" s="29"/>
      <c r="I32" s="29"/>
      <c r="J32" s="5" t="s">
        <v>74</v>
      </c>
      <c r="K32" s="29">
        <v>4006.54</v>
      </c>
      <c r="L32" s="29">
        <v>50</v>
      </c>
      <c r="M32" s="32" t="s">
        <v>80</v>
      </c>
      <c r="N32" s="72"/>
      <c r="O32" s="72"/>
      <c r="P32" s="27" t="s">
        <v>62</v>
      </c>
      <c r="Q32" s="104"/>
      <c r="R32" s="105"/>
      <c r="S32" s="106">
        <f>C32-K32-L32</f>
        <v>45943.46</v>
      </c>
      <c r="T32" s="105"/>
    </row>
    <row r="33" s="2" customFormat="1" ht="21" customHeight="1" spans="1:20">
      <c r="A33" s="41"/>
      <c r="B33" s="42">
        <v>44053</v>
      </c>
      <c r="C33" s="5">
        <v>50000</v>
      </c>
      <c r="D33" s="43"/>
      <c r="E33" s="44"/>
      <c r="F33" s="44"/>
      <c r="G33" s="45"/>
      <c r="H33" s="45"/>
      <c r="I33" s="45"/>
      <c r="J33" s="44"/>
      <c r="K33" s="45"/>
      <c r="L33" s="45"/>
      <c r="M33" s="74"/>
      <c r="N33" s="75"/>
      <c r="O33" s="75"/>
      <c r="P33" s="76"/>
      <c r="Q33" s="107"/>
      <c r="R33" s="108"/>
      <c r="S33" s="109"/>
      <c r="T33" s="105"/>
    </row>
    <row r="34" s="2" customFormat="1" ht="21" customHeight="1" spans="1:20">
      <c r="A34" s="46">
        <v>11</v>
      </c>
      <c r="B34" s="47">
        <v>44064</v>
      </c>
      <c r="C34" s="48">
        <v>100000</v>
      </c>
      <c r="D34" s="49"/>
      <c r="E34" s="48" t="s">
        <v>94</v>
      </c>
      <c r="F34" s="48" t="s">
        <v>95</v>
      </c>
      <c r="G34" s="50"/>
      <c r="H34" s="50"/>
      <c r="I34" s="50">
        <v>0</v>
      </c>
      <c r="J34" s="48" t="s">
        <v>74</v>
      </c>
      <c r="K34" s="50">
        <v>2882.17</v>
      </c>
      <c r="L34" s="50">
        <v>100</v>
      </c>
      <c r="M34" s="77" t="s">
        <v>80</v>
      </c>
      <c r="N34" s="78"/>
      <c r="O34" s="78"/>
      <c r="P34" s="79" t="s">
        <v>97</v>
      </c>
      <c r="Q34" s="110">
        <v>200000</v>
      </c>
      <c r="R34" s="111">
        <v>200000</v>
      </c>
      <c r="S34" s="112">
        <f>C34+C35-K34-L34</f>
        <v>106972.32</v>
      </c>
      <c r="T34" s="105"/>
    </row>
    <row r="35" s="2" customFormat="1" ht="21" customHeight="1" spans="1:20">
      <c r="A35" s="46"/>
      <c r="B35" s="47"/>
      <c r="C35" s="48">
        <v>9954.49</v>
      </c>
      <c r="D35" s="49"/>
      <c r="E35" s="48" t="s">
        <v>94</v>
      </c>
      <c r="F35" s="48" t="s">
        <v>95</v>
      </c>
      <c r="G35" s="50"/>
      <c r="H35" s="50"/>
      <c r="I35" s="50"/>
      <c r="J35" s="48"/>
      <c r="K35" s="50"/>
      <c r="L35" s="50"/>
      <c r="M35" s="77"/>
      <c r="N35" s="78"/>
      <c r="O35" s="78"/>
      <c r="P35" s="79"/>
      <c r="Q35" s="113"/>
      <c r="R35" s="111"/>
      <c r="S35" s="112"/>
      <c r="T35" s="105"/>
    </row>
    <row r="36" s="2" customFormat="1" ht="21" customHeight="1" spans="1:20">
      <c r="A36" s="41"/>
      <c r="B36" s="51"/>
      <c r="C36" s="44"/>
      <c r="D36" s="43"/>
      <c r="E36" s="44"/>
      <c r="F36" s="44"/>
      <c r="G36" s="45"/>
      <c r="H36" s="45"/>
      <c r="I36" s="45"/>
      <c r="J36" s="44"/>
      <c r="K36" s="45"/>
      <c r="L36" s="45"/>
      <c r="M36" s="74"/>
      <c r="N36" s="75"/>
      <c r="O36" s="75"/>
      <c r="P36" s="76"/>
      <c r="Q36" s="107"/>
      <c r="R36" s="108"/>
      <c r="S36" s="109"/>
      <c r="T36" s="105"/>
    </row>
    <row r="37" s="2" customFormat="1" ht="21" customHeight="1" spans="1:20">
      <c r="A37" s="52">
        <v>12</v>
      </c>
      <c r="B37" s="42">
        <v>44096</v>
      </c>
      <c r="C37" s="5">
        <v>100000</v>
      </c>
      <c r="D37" s="36"/>
      <c r="E37" s="5" t="s">
        <v>94</v>
      </c>
      <c r="F37" s="5" t="s">
        <v>95</v>
      </c>
      <c r="G37" s="29"/>
      <c r="H37" s="29"/>
      <c r="I37" s="29">
        <v>0</v>
      </c>
      <c r="J37" s="5" t="s">
        <v>74</v>
      </c>
      <c r="K37" s="29">
        <v>0</v>
      </c>
      <c r="L37" s="29">
        <v>50</v>
      </c>
      <c r="M37" s="32" t="s">
        <v>80</v>
      </c>
      <c r="N37" s="72"/>
      <c r="O37" s="72"/>
      <c r="P37" s="27" t="s">
        <v>65</v>
      </c>
      <c r="Q37" s="104"/>
      <c r="R37" s="105"/>
      <c r="S37" s="106">
        <v>99950</v>
      </c>
      <c r="T37" s="105"/>
    </row>
    <row r="38" s="2" customFormat="1" ht="40" customHeight="1" spans="1:20">
      <c r="A38" s="52">
        <v>13</v>
      </c>
      <c r="B38" s="42">
        <v>44125</v>
      </c>
      <c r="C38" s="5">
        <v>100000</v>
      </c>
      <c r="D38" s="36"/>
      <c r="E38" s="5" t="s">
        <v>94</v>
      </c>
      <c r="F38" s="5" t="s">
        <v>95</v>
      </c>
      <c r="G38" s="29"/>
      <c r="H38" s="29"/>
      <c r="I38" s="29">
        <v>0</v>
      </c>
      <c r="J38" s="5" t="s">
        <v>74</v>
      </c>
      <c r="K38" s="29">
        <v>0</v>
      </c>
      <c r="L38" s="29">
        <v>50</v>
      </c>
      <c r="M38" s="32" t="s">
        <v>80</v>
      </c>
      <c r="N38" s="72"/>
      <c r="O38" s="72"/>
      <c r="P38" s="80" t="s">
        <v>98</v>
      </c>
      <c r="Q38" s="114">
        <v>137850</v>
      </c>
      <c r="R38" s="105">
        <v>137850</v>
      </c>
      <c r="S38" s="106">
        <v>45893.46</v>
      </c>
      <c r="T38" s="105"/>
    </row>
    <row r="39" s="2" customFormat="1" ht="41" customHeight="1" spans="1:20">
      <c r="A39" s="52"/>
      <c r="B39" s="42"/>
      <c r="C39" s="5"/>
      <c r="D39" s="36"/>
      <c r="E39" s="5"/>
      <c r="F39" s="5"/>
      <c r="G39" s="29"/>
      <c r="H39" s="29"/>
      <c r="I39" s="29"/>
      <c r="J39" s="5"/>
      <c r="K39" s="29"/>
      <c r="L39" s="29"/>
      <c r="M39" s="32"/>
      <c r="N39" s="72"/>
      <c r="O39" s="72"/>
      <c r="P39" s="80" t="s">
        <v>99</v>
      </c>
      <c r="Q39" s="114">
        <v>100000</v>
      </c>
      <c r="R39" s="105">
        <v>100000</v>
      </c>
      <c r="S39" s="106">
        <v>54056.54</v>
      </c>
      <c r="T39" s="105"/>
    </row>
    <row r="40" s="2" customFormat="1" ht="41" customHeight="1" spans="1:20">
      <c r="A40" s="52">
        <v>14</v>
      </c>
      <c r="B40" s="42">
        <v>44155</v>
      </c>
      <c r="C40" s="5">
        <v>150000</v>
      </c>
      <c r="D40" s="36"/>
      <c r="E40" s="5" t="s">
        <v>94</v>
      </c>
      <c r="F40" s="5" t="s">
        <v>95</v>
      </c>
      <c r="G40" s="29"/>
      <c r="H40" s="29"/>
      <c r="I40" s="29">
        <v>0</v>
      </c>
      <c r="J40" s="5" t="s">
        <v>74</v>
      </c>
      <c r="K40" s="29">
        <v>0</v>
      </c>
      <c r="L40" s="29">
        <v>50</v>
      </c>
      <c r="M40" s="32" t="s">
        <v>80</v>
      </c>
      <c r="N40" s="72"/>
      <c r="O40" s="72"/>
      <c r="P40" s="80" t="s">
        <v>100</v>
      </c>
      <c r="Q40" s="114">
        <v>203437.5</v>
      </c>
      <c r="R40" s="105">
        <v>203437.5</v>
      </c>
      <c r="S40" s="106">
        <v>3487.5</v>
      </c>
      <c r="T40" s="105"/>
    </row>
    <row r="41" s="2" customFormat="1" ht="41" customHeight="1" spans="1:20">
      <c r="A41" s="52"/>
      <c r="B41" s="42"/>
      <c r="C41" s="5"/>
      <c r="D41" s="25"/>
      <c r="E41" s="5"/>
      <c r="F41" s="5"/>
      <c r="G41" s="29"/>
      <c r="H41" s="29"/>
      <c r="I41" s="29"/>
      <c r="J41" s="5"/>
      <c r="K41" s="29"/>
      <c r="L41" s="29"/>
      <c r="M41" s="32" t="s">
        <v>101</v>
      </c>
      <c r="N41" s="72"/>
      <c r="O41" s="72"/>
      <c r="P41" s="80" t="s">
        <v>102</v>
      </c>
      <c r="Q41" s="114">
        <v>637850</v>
      </c>
      <c r="R41" s="105"/>
      <c r="S41" s="106">
        <v>113956.64</v>
      </c>
      <c r="T41" s="105"/>
    </row>
    <row r="42" s="2" customFormat="1" ht="41" customHeight="1" spans="1:20">
      <c r="A42" s="52"/>
      <c r="B42" s="42"/>
      <c r="C42" s="5"/>
      <c r="D42" s="5"/>
      <c r="E42" s="5"/>
      <c r="F42" s="5"/>
      <c r="G42" s="29"/>
      <c r="H42" s="29"/>
      <c r="I42" s="29"/>
      <c r="J42" s="5"/>
      <c r="K42" s="29"/>
      <c r="L42" s="29"/>
      <c r="M42" s="32"/>
      <c r="N42" s="72"/>
      <c r="O42" s="72"/>
      <c r="P42" s="80" t="s">
        <v>103</v>
      </c>
      <c r="Q42" s="114">
        <v>34200</v>
      </c>
      <c r="R42" s="105">
        <v>34200</v>
      </c>
      <c r="S42" s="106">
        <v>32505.86</v>
      </c>
      <c r="T42" s="105"/>
    </row>
    <row r="43" s="2" customFormat="1" ht="41" customHeight="1" spans="1:20">
      <c r="A43" s="52">
        <v>15</v>
      </c>
      <c r="B43" s="42">
        <v>44183</v>
      </c>
      <c r="C43" s="5">
        <v>165437.44</v>
      </c>
      <c r="D43" s="36"/>
      <c r="E43" s="5"/>
      <c r="F43" s="5"/>
      <c r="G43" s="29"/>
      <c r="H43" s="29"/>
      <c r="I43" s="29">
        <v>0</v>
      </c>
      <c r="J43" s="5" t="s">
        <v>74</v>
      </c>
      <c r="K43" s="29">
        <v>0</v>
      </c>
      <c r="L43" s="29">
        <v>100</v>
      </c>
      <c r="M43" s="32" t="s">
        <v>80</v>
      </c>
      <c r="N43" s="72"/>
      <c r="O43" s="72"/>
      <c r="P43" s="80" t="s">
        <v>103</v>
      </c>
      <c r="Q43" s="114">
        <v>34200</v>
      </c>
      <c r="R43" s="105">
        <v>34200</v>
      </c>
      <c r="S43" s="106">
        <v>1694.14</v>
      </c>
      <c r="T43" s="105"/>
    </row>
    <row r="44" s="2" customFormat="1" ht="41" customHeight="1" spans="1:20">
      <c r="A44" s="52"/>
      <c r="B44" s="42"/>
      <c r="C44" s="5">
        <v>77144</v>
      </c>
      <c r="D44" s="36"/>
      <c r="E44" s="5"/>
      <c r="F44" s="5"/>
      <c r="G44" s="29"/>
      <c r="H44" s="29"/>
      <c r="I44" s="29"/>
      <c r="J44" s="5"/>
      <c r="K44" s="29"/>
      <c r="L44" s="29">
        <v>300</v>
      </c>
      <c r="M44" s="34" t="s">
        <v>104</v>
      </c>
      <c r="N44" s="72"/>
      <c r="O44" s="72"/>
      <c r="P44" s="80" t="s">
        <v>105</v>
      </c>
      <c r="Q44" s="114">
        <v>300000</v>
      </c>
      <c r="R44" s="105"/>
      <c r="S44" s="106">
        <v>100000</v>
      </c>
      <c r="T44" s="105"/>
    </row>
    <row r="45" s="2" customFormat="1" ht="41" customHeight="1" spans="1:20">
      <c r="A45" s="52"/>
      <c r="B45" s="42"/>
      <c r="C45" s="5"/>
      <c r="D45" s="25">
        <v>-47759.62</v>
      </c>
      <c r="E45" s="5" t="s">
        <v>106</v>
      </c>
      <c r="F45" s="5" t="s">
        <v>107</v>
      </c>
      <c r="G45" s="29"/>
      <c r="H45" s="29"/>
      <c r="I45" s="29"/>
      <c r="J45" s="5"/>
      <c r="K45" s="29"/>
      <c r="L45" s="29">
        <v>-300</v>
      </c>
      <c r="M45" s="32" t="s">
        <v>108</v>
      </c>
      <c r="N45" s="72"/>
      <c r="O45" s="72"/>
      <c r="P45" s="80" t="s">
        <v>109</v>
      </c>
      <c r="Q45" s="114">
        <v>200000</v>
      </c>
      <c r="R45" s="105"/>
      <c r="S45" s="106">
        <v>93027.68</v>
      </c>
      <c r="T45" s="105"/>
    </row>
    <row r="46" s="2" customFormat="1" ht="41" customHeight="1" spans="1:20">
      <c r="A46" s="41">
        <v>16</v>
      </c>
      <c r="B46" s="51">
        <v>45219</v>
      </c>
      <c r="C46" s="44">
        <v>175800</v>
      </c>
      <c r="D46" s="43"/>
      <c r="E46" s="44" t="s">
        <v>94</v>
      </c>
      <c r="F46" s="44" t="s">
        <v>95</v>
      </c>
      <c r="G46" s="45"/>
      <c r="H46" s="45"/>
      <c r="I46" s="45"/>
      <c r="J46" s="44"/>
      <c r="K46" s="45"/>
      <c r="L46" s="45"/>
      <c r="M46" s="74"/>
      <c r="N46" s="75"/>
      <c r="O46" s="75"/>
      <c r="P46" s="81"/>
      <c r="Q46" s="115"/>
      <c r="R46" s="108"/>
      <c r="S46" s="109"/>
      <c r="T46" s="105"/>
    </row>
    <row r="47" s="2" customFormat="1" ht="41" customHeight="1" spans="1:20">
      <c r="A47" s="41"/>
      <c r="B47" s="51"/>
      <c r="C47" s="44"/>
      <c r="D47" s="43"/>
      <c r="E47" s="44"/>
      <c r="F47" s="44"/>
      <c r="G47" s="45"/>
      <c r="H47" s="45"/>
      <c r="I47" s="45"/>
      <c r="J47" s="44"/>
      <c r="K47" s="45"/>
      <c r="L47" s="45"/>
      <c r="M47" s="74"/>
      <c r="N47" s="75"/>
      <c r="O47" s="75"/>
      <c r="P47" s="81"/>
      <c r="Q47" s="115"/>
      <c r="R47" s="108"/>
      <c r="S47" s="109"/>
      <c r="T47" s="105"/>
    </row>
    <row r="48" s="2" customFormat="1" ht="21" customHeight="1" spans="1:20">
      <c r="A48" s="53"/>
      <c r="B48" s="54"/>
      <c r="C48" s="43"/>
      <c r="D48" s="43"/>
      <c r="E48" s="45"/>
      <c r="F48" s="55"/>
      <c r="G48" s="45"/>
      <c r="H48" s="45"/>
      <c r="I48" s="45"/>
      <c r="J48" s="45"/>
      <c r="K48" s="45"/>
      <c r="L48" s="45"/>
      <c r="M48" s="74"/>
      <c r="N48" s="75"/>
      <c r="O48" s="75"/>
      <c r="P48" s="76"/>
      <c r="Q48" s="107"/>
      <c r="R48" s="108"/>
      <c r="S48" s="109"/>
      <c r="T48" s="105"/>
    </row>
    <row r="49" s="2" customFormat="1" ht="30" customHeight="1" spans="1:20">
      <c r="A49" s="56" t="s">
        <v>87</v>
      </c>
      <c r="B49" s="56"/>
      <c r="C49" s="57">
        <f>SUM(C8:C48)</f>
        <v>3524004.63</v>
      </c>
      <c r="D49" s="58">
        <f>SUM(D8:D48)</f>
        <v>6290.38</v>
      </c>
      <c r="E49" s="59"/>
      <c r="F49" s="59"/>
      <c r="G49" s="59"/>
      <c r="H49" s="59"/>
      <c r="I49" s="82">
        <f t="shared" ref="I49:L49" si="0">SUM(I8:I48)</f>
        <v>100000</v>
      </c>
      <c r="J49" s="83"/>
      <c r="K49" s="82">
        <f t="shared" si="0"/>
        <v>56479.93</v>
      </c>
      <c r="L49" s="82">
        <f t="shared" si="0"/>
        <v>1800</v>
      </c>
      <c r="M49" s="83"/>
      <c r="N49" s="84">
        <f>SUM(N8:N48)</f>
        <v>0</v>
      </c>
      <c r="O49" s="72"/>
      <c r="P49" s="27"/>
      <c r="Q49" s="116"/>
      <c r="R49" s="117"/>
      <c r="S49" s="118">
        <f>SUM(S8:S48)</f>
        <v>3146215.08</v>
      </c>
      <c r="T49" s="119">
        <f>C49+D49-I49-K49-L49-N49-S49</f>
        <v>225800</v>
      </c>
    </row>
    <row r="50" s="2" customFormat="1" ht="30" customHeight="1" spans="1:20">
      <c r="A50" s="56" t="s">
        <v>88</v>
      </c>
      <c r="B50" s="56"/>
      <c r="C50" s="56" t="s">
        <v>89</v>
      </c>
      <c r="D50" s="56"/>
      <c r="E50" s="56"/>
      <c r="F50" s="60">
        <f>P50</f>
        <v>242481.44</v>
      </c>
      <c r="G50" s="61"/>
      <c r="H50" s="61"/>
      <c r="I50" s="61"/>
      <c r="J50" s="61"/>
      <c r="K50" s="85"/>
      <c r="L50" s="86" t="s">
        <v>90</v>
      </c>
      <c r="M50" s="87"/>
      <c r="N50" s="87"/>
      <c r="O50" s="88" t="s">
        <v>91</v>
      </c>
      <c r="P50" s="89">
        <f>S45+S44+S43-D45</f>
        <v>242481.44</v>
      </c>
      <c r="Q50" s="89"/>
      <c r="R50" s="89"/>
      <c r="S50" s="89"/>
      <c r="T50" s="89"/>
    </row>
    <row r="51" s="2" customFormat="1" ht="30" customHeight="1" spans="1:20">
      <c r="A51" s="56"/>
      <c r="B51" s="56"/>
      <c r="C51" s="56" t="s">
        <v>92</v>
      </c>
      <c r="D51" s="56"/>
      <c r="E51" s="56"/>
      <c r="F51" s="60">
        <v>0</v>
      </c>
      <c r="G51" s="61"/>
      <c r="H51" s="61"/>
      <c r="I51" s="61"/>
      <c r="J51" s="61"/>
      <c r="K51" s="85"/>
      <c r="L51" s="90"/>
      <c r="M51" s="91"/>
      <c r="N51" s="91"/>
      <c r="O51" s="88" t="s">
        <v>93</v>
      </c>
      <c r="P51" s="92" t="str">
        <f>SUBSTITUTE(SUBSTITUTE(TEXT(INT(P50),"[DBNum2][$-804]G/通用格式元"&amp;IF(INT(F58)=F58,"整",""))&amp;TEXT(MID(F58,FIND(".",F58&amp;".0")+1,1),"[DBNum2][$-804]G/通用格式角")&amp;TEXT(MID(F58,FIND(".",F58&amp;".0")+2,1),"[DBNum2][$-804]G/通用格式分"),"零角","零"),"零分","")</f>
        <v>贰拾肆万贰仟肆佰捌拾壹元整</v>
      </c>
      <c r="Q51" s="92"/>
      <c r="R51" s="92"/>
      <c r="S51" s="92"/>
      <c r="T51" s="92"/>
    </row>
    <row r="52" s="2" customFormat="1" spans="2:19">
      <c r="B52" s="6"/>
      <c r="E52" s="7"/>
      <c r="F52" s="7"/>
      <c r="G52" s="7"/>
      <c r="H52" s="7"/>
      <c r="I52" s="7"/>
      <c r="J52" s="7"/>
      <c r="K52" s="7"/>
      <c r="L52" s="7"/>
      <c r="M52" s="7"/>
      <c r="N52" s="7"/>
      <c r="O52" s="6"/>
      <c r="P52" s="7"/>
      <c r="R52" s="7"/>
      <c r="S52" s="7"/>
    </row>
    <row r="53" s="2" customFormat="1" spans="2:19">
      <c r="B53" s="6"/>
      <c r="E53" s="7"/>
      <c r="F53" s="7"/>
      <c r="G53" s="7"/>
      <c r="H53" s="7"/>
      <c r="I53" s="7"/>
      <c r="J53" s="7"/>
      <c r="K53" s="7"/>
      <c r="L53" s="7"/>
      <c r="M53" s="7"/>
      <c r="N53" s="7"/>
      <c r="O53" s="6"/>
      <c r="P53" s="7"/>
      <c r="R53" s="7"/>
      <c r="S53" s="7"/>
    </row>
    <row r="54" s="2" customFormat="1" spans="2:19">
      <c r="B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6"/>
      <c r="P54" s="7"/>
      <c r="R54" s="7"/>
      <c r="S54" s="7"/>
    </row>
    <row r="55" s="2" customFormat="1" spans="2:19">
      <c r="B55" s="6"/>
      <c r="E55" s="7"/>
      <c r="F55" s="7"/>
      <c r="G55" s="7"/>
      <c r="H55" s="7"/>
      <c r="I55" s="7"/>
      <c r="J55" s="7">
        <f>C49/C3</f>
        <v>1.00916512886598</v>
      </c>
      <c r="K55" s="7"/>
      <c r="L55" s="7"/>
      <c r="M55" s="7"/>
      <c r="N55" s="7"/>
      <c r="O55" s="6"/>
      <c r="P55" s="7"/>
      <c r="R55" s="7"/>
      <c r="S55" s="7"/>
    </row>
    <row r="56" s="2" customFormat="1" ht="13.5" spans="2:19">
      <c r="B56" s="62"/>
      <c r="E56" s="7"/>
      <c r="F56" s="7"/>
      <c r="G56" s="7"/>
      <c r="H56" s="7"/>
      <c r="I56" s="7"/>
      <c r="J56" s="7"/>
      <c r="K56" s="7"/>
      <c r="L56" s="7"/>
      <c r="M56" s="7"/>
      <c r="N56" s="7"/>
      <c r="O56" s="6"/>
      <c r="P56" s="7"/>
      <c r="R56" s="7"/>
      <c r="S56" s="7"/>
    </row>
    <row r="57" s="2" customFormat="1" spans="2:19">
      <c r="B57" s="6"/>
      <c r="C57" s="2"/>
      <c r="D57" s="2"/>
      <c r="E57" s="7"/>
      <c r="F57" s="7"/>
      <c r="G57" s="7"/>
      <c r="H57" s="7"/>
      <c r="I57" s="7"/>
      <c r="J57" s="7"/>
      <c r="K57" s="7"/>
      <c r="L57" s="7"/>
      <c r="M57" s="7"/>
      <c r="N57" s="7"/>
      <c r="O57" s="6"/>
      <c r="P57" s="7"/>
      <c r="Q57" s="2"/>
      <c r="R57" s="7"/>
      <c r="S57" s="7"/>
    </row>
    <row r="58" s="2" customFormat="1" spans="2:19">
      <c r="B58" s="6"/>
      <c r="C58" s="2"/>
      <c r="D58" s="2"/>
      <c r="E58" s="7"/>
      <c r="F58" s="7"/>
      <c r="G58" s="7"/>
      <c r="H58" s="7"/>
      <c r="I58" s="7"/>
      <c r="J58" s="7"/>
      <c r="K58" s="7"/>
      <c r="L58" s="7"/>
      <c r="M58" s="7"/>
      <c r="N58" s="7"/>
      <c r="O58" s="6"/>
      <c r="P58" s="7"/>
      <c r="Q58" s="2"/>
      <c r="R58" s="7"/>
      <c r="S58" s="7"/>
    </row>
    <row r="59" s="2" customFormat="1" spans="2:19">
      <c r="B59" s="6"/>
      <c r="C59" s="2"/>
      <c r="D59" s="2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  <c r="P59" s="7"/>
      <c r="Q59" s="2"/>
      <c r="R59" s="7"/>
      <c r="S59" s="7"/>
    </row>
    <row r="60" s="2" customFormat="1" spans="2:19">
      <c r="B60" s="6"/>
      <c r="C60" s="2"/>
      <c r="D60" s="2"/>
      <c r="E60" s="7"/>
      <c r="F60" s="7"/>
      <c r="G60" s="7"/>
      <c r="H60" s="7"/>
      <c r="I60" s="7"/>
      <c r="J60" s="7"/>
      <c r="K60" s="7"/>
      <c r="L60" s="7"/>
      <c r="M60" s="7"/>
      <c r="N60" s="7"/>
      <c r="O60" s="6"/>
      <c r="P60" s="7"/>
      <c r="Q60" s="2"/>
      <c r="R60" s="7"/>
      <c r="S60" s="7"/>
    </row>
    <row r="61" s="2" customFormat="1" spans="2:19">
      <c r="B61" s="6"/>
      <c r="C61" s="2"/>
      <c r="D61" s="2"/>
      <c r="E61" s="7"/>
      <c r="F61" s="7"/>
      <c r="G61" s="7"/>
      <c r="H61" s="7"/>
      <c r="I61" s="7"/>
      <c r="J61" s="7"/>
      <c r="K61" s="7"/>
      <c r="L61" s="7"/>
      <c r="M61" s="7"/>
      <c r="N61" s="7"/>
      <c r="O61" s="6"/>
      <c r="P61" s="7"/>
      <c r="Q61" s="2"/>
      <c r="R61" s="7"/>
      <c r="S61" s="7"/>
    </row>
    <row r="62" s="2" customFormat="1" spans="2:19">
      <c r="B62" s="6"/>
      <c r="C62" s="2"/>
      <c r="D62" s="2"/>
      <c r="E62" s="7"/>
      <c r="F62" s="7"/>
      <c r="G62" s="7"/>
      <c r="H62" s="7"/>
      <c r="I62" s="7"/>
      <c r="J62" s="7"/>
      <c r="K62" s="7"/>
      <c r="L62" s="7"/>
      <c r="M62" s="7"/>
      <c r="N62" s="7"/>
      <c r="O62" s="6"/>
      <c r="P62" s="7"/>
      <c r="Q62" s="2"/>
      <c r="R62" s="7"/>
      <c r="S62" s="7"/>
    </row>
    <row r="63" s="2" customFormat="1" spans="2:19">
      <c r="B63" s="6"/>
      <c r="C63" s="2"/>
      <c r="D63" s="2"/>
      <c r="E63" s="7"/>
      <c r="F63" s="7"/>
      <c r="G63" s="7"/>
      <c r="H63" s="7"/>
      <c r="I63" s="7"/>
      <c r="J63" s="7"/>
      <c r="K63" s="7"/>
      <c r="L63" s="7"/>
      <c r="M63" s="7"/>
      <c r="N63" s="7"/>
      <c r="O63" s="6"/>
      <c r="P63" s="7"/>
      <c r="Q63" s="2"/>
      <c r="R63" s="7"/>
      <c r="S63" s="7"/>
    </row>
    <row r="64" s="2" customFormat="1" spans="2:19">
      <c r="B64" s="6"/>
      <c r="C64" s="2"/>
      <c r="D64" s="2"/>
      <c r="E64" s="7"/>
      <c r="F64" s="7"/>
      <c r="G64" s="7"/>
      <c r="H64" s="7"/>
      <c r="I64" s="7"/>
      <c r="J64" s="7"/>
      <c r="K64" s="7"/>
      <c r="L64" s="7"/>
      <c r="M64" s="7"/>
      <c r="N64" s="7"/>
      <c r="O64" s="6"/>
      <c r="P64" s="7"/>
      <c r="Q64" s="2"/>
      <c r="R64" s="7"/>
      <c r="S64" s="7"/>
    </row>
    <row r="65" s="2" customFormat="1" spans="2:19">
      <c r="B65" s="6"/>
      <c r="C65" s="2"/>
      <c r="D65" s="2"/>
      <c r="E65" s="7"/>
      <c r="F65" s="7"/>
      <c r="G65" s="7"/>
      <c r="H65" s="7"/>
      <c r="I65" s="7"/>
      <c r="J65" s="7"/>
      <c r="K65" s="7"/>
      <c r="L65" s="7"/>
      <c r="M65" s="7"/>
      <c r="N65" s="7"/>
      <c r="O65" s="6"/>
      <c r="P65" s="7"/>
      <c r="Q65" s="2"/>
      <c r="R65" s="7"/>
      <c r="S65" s="7"/>
    </row>
    <row r="66" s="2" customFormat="1" spans="2:19">
      <c r="B66" s="6"/>
      <c r="C66" s="2"/>
      <c r="D66" s="2"/>
      <c r="E66" s="7"/>
      <c r="F66" s="7"/>
      <c r="G66" s="7"/>
      <c r="H66" s="7"/>
      <c r="I66" s="7"/>
      <c r="J66" s="7"/>
      <c r="K66" s="7"/>
      <c r="L66" s="7"/>
      <c r="M66" s="7"/>
      <c r="N66" s="7"/>
      <c r="O66" s="6"/>
      <c r="P66" s="7"/>
      <c r="Q66" s="2"/>
      <c r="R66" s="7"/>
      <c r="S66" s="7"/>
    </row>
    <row r="67" s="2" customFormat="1" spans="2:19">
      <c r="B67" s="6"/>
      <c r="C67" s="2"/>
      <c r="D67" s="2"/>
      <c r="E67" s="7"/>
      <c r="F67" s="7"/>
      <c r="G67" s="7"/>
      <c r="H67" s="7"/>
      <c r="I67" s="7"/>
      <c r="J67" s="7"/>
      <c r="K67" s="7"/>
      <c r="L67" s="7"/>
      <c r="M67" s="7"/>
      <c r="N67" s="7"/>
      <c r="O67" s="6"/>
      <c r="P67" s="7"/>
      <c r="Q67" s="2"/>
      <c r="R67" s="7"/>
      <c r="S67" s="7"/>
    </row>
    <row r="68" s="2" customFormat="1" spans="2:19">
      <c r="B68" s="6"/>
      <c r="C68" s="2"/>
      <c r="D68" s="2"/>
      <c r="E68" s="7"/>
      <c r="F68" s="7"/>
      <c r="G68" s="7"/>
      <c r="H68" s="7"/>
      <c r="I68" s="7"/>
      <c r="J68" s="7"/>
      <c r="K68" s="7"/>
      <c r="L68" s="7"/>
      <c r="M68" s="7"/>
      <c r="N68" s="7"/>
      <c r="O68" s="6"/>
      <c r="P68" s="7"/>
      <c r="Q68" s="2"/>
      <c r="R68" s="7"/>
      <c r="S68" s="7"/>
    </row>
    <row r="69" s="2" customFormat="1" spans="2:19">
      <c r="B69" s="6"/>
      <c r="C69" s="2"/>
      <c r="D69" s="2"/>
      <c r="E69" s="7"/>
      <c r="F69" s="7"/>
      <c r="G69" s="7"/>
      <c r="H69" s="7"/>
      <c r="I69" s="7"/>
      <c r="J69" s="7"/>
      <c r="K69" s="7"/>
      <c r="L69" s="7"/>
      <c r="M69" s="7"/>
      <c r="N69" s="7"/>
      <c r="O69" s="6"/>
      <c r="P69" s="7"/>
      <c r="Q69" s="2"/>
      <c r="R69" s="7"/>
      <c r="S69" s="7"/>
    </row>
    <row r="70" s="2" customFormat="1" spans="2:19">
      <c r="B70" s="6"/>
      <c r="C70" s="2"/>
      <c r="D70" s="2"/>
      <c r="E70" s="7"/>
      <c r="F70" s="7"/>
      <c r="G70" s="7"/>
      <c r="H70" s="7"/>
      <c r="I70" s="7"/>
      <c r="J70" s="7"/>
      <c r="K70" s="7"/>
      <c r="L70" s="7"/>
      <c r="M70" s="7"/>
      <c r="N70" s="7"/>
      <c r="O70" s="6"/>
      <c r="P70" s="7"/>
      <c r="Q70" s="2"/>
      <c r="R70" s="7"/>
      <c r="S70" s="7"/>
    </row>
    <row r="71" s="2" customFormat="1" spans="2:19">
      <c r="B71" s="6"/>
      <c r="C71" s="2"/>
      <c r="D71" s="2"/>
      <c r="E71" s="7"/>
      <c r="F71" s="7"/>
      <c r="G71" s="7"/>
      <c r="H71" s="7"/>
      <c r="I71" s="7"/>
      <c r="J71" s="7"/>
      <c r="K71" s="7"/>
      <c r="L71" s="7"/>
      <c r="M71" s="7"/>
      <c r="N71" s="7"/>
      <c r="O71" s="6"/>
      <c r="P71" s="7"/>
      <c r="Q71" s="2"/>
      <c r="R71" s="7"/>
      <c r="S71" s="7"/>
    </row>
    <row r="72" s="2" customFormat="1" spans="2:19">
      <c r="B72" s="6"/>
      <c r="C72" s="2"/>
      <c r="D72" s="2"/>
      <c r="E72" s="7"/>
      <c r="F72" s="7"/>
      <c r="G72" s="7"/>
      <c r="H72" s="7"/>
      <c r="I72" s="7"/>
      <c r="J72" s="7"/>
      <c r="K72" s="7"/>
      <c r="L72" s="7"/>
      <c r="M72" s="7"/>
      <c r="N72" s="7"/>
      <c r="O72" s="6"/>
      <c r="P72" s="7"/>
      <c r="Q72" s="2"/>
      <c r="R72" s="7"/>
      <c r="S72" s="7"/>
    </row>
    <row r="73" s="2" customFormat="1" spans="2:19">
      <c r="B73" s="6"/>
      <c r="C73" s="2"/>
      <c r="D73" s="2"/>
      <c r="E73" s="7"/>
      <c r="F73" s="7"/>
      <c r="G73" s="7"/>
      <c r="H73" s="7"/>
      <c r="I73" s="7"/>
      <c r="J73" s="7"/>
      <c r="K73" s="7"/>
      <c r="L73" s="7"/>
      <c r="M73" s="7"/>
      <c r="N73" s="7"/>
      <c r="O73" s="6"/>
      <c r="P73" s="7"/>
      <c r="Q73" s="2"/>
      <c r="R73" s="7"/>
      <c r="S73" s="7"/>
    </row>
    <row r="74" s="2" customFormat="1" spans="2:19">
      <c r="B74" s="6"/>
      <c r="C74" s="2"/>
      <c r="D74" s="2"/>
      <c r="E74" s="7"/>
      <c r="F74" s="7"/>
      <c r="G74" s="7"/>
      <c r="H74" s="7"/>
      <c r="I74" s="7"/>
      <c r="J74" s="7"/>
      <c r="K74" s="7"/>
      <c r="L74" s="7"/>
      <c r="M74" s="7"/>
      <c r="N74" s="7"/>
      <c r="O74" s="6"/>
      <c r="P74" s="7"/>
      <c r="Q74" s="2"/>
      <c r="R74" s="7"/>
      <c r="S74" s="7"/>
    </row>
    <row r="75" s="2" customFormat="1" spans="2:19">
      <c r="B75" s="6"/>
      <c r="C75" s="2"/>
      <c r="D75" s="2"/>
      <c r="E75" s="7"/>
      <c r="F75" s="7"/>
      <c r="G75" s="7"/>
      <c r="H75" s="7"/>
      <c r="I75" s="7"/>
      <c r="J75" s="7"/>
      <c r="K75" s="7"/>
      <c r="L75" s="7"/>
      <c r="M75" s="7"/>
      <c r="N75" s="7"/>
      <c r="O75" s="6"/>
      <c r="P75" s="7"/>
      <c r="Q75" s="2"/>
      <c r="R75" s="7"/>
      <c r="S75" s="7"/>
    </row>
    <row r="76" s="2" customFormat="1" spans="2:19">
      <c r="B76" s="6"/>
      <c r="C76" s="2"/>
      <c r="D76" s="2"/>
      <c r="E76" s="7"/>
      <c r="F76" s="7"/>
      <c r="G76" s="7"/>
      <c r="H76" s="7"/>
      <c r="I76" s="7"/>
      <c r="J76" s="7"/>
      <c r="K76" s="7"/>
      <c r="L76" s="7"/>
      <c r="M76" s="7"/>
      <c r="N76" s="7"/>
      <c r="O76" s="6"/>
      <c r="P76" s="7"/>
      <c r="Q76" s="2"/>
      <c r="R76" s="7"/>
      <c r="S76" s="7"/>
    </row>
    <row r="77" s="2" customFormat="1" spans="2:19">
      <c r="B77" s="6"/>
      <c r="C77" s="2"/>
      <c r="D77" s="2"/>
      <c r="E77" s="7"/>
      <c r="F77" s="7"/>
      <c r="G77" s="7"/>
      <c r="H77" s="7"/>
      <c r="I77" s="7"/>
      <c r="J77" s="7"/>
      <c r="K77" s="7"/>
      <c r="L77" s="7"/>
      <c r="M77" s="7"/>
      <c r="N77" s="7"/>
      <c r="O77" s="6"/>
      <c r="P77" s="7"/>
      <c r="Q77" s="2"/>
      <c r="R77" s="7"/>
      <c r="S77" s="7"/>
    </row>
    <row r="78" s="2" customFormat="1" spans="2:19">
      <c r="B78" s="6"/>
      <c r="C78" s="2"/>
      <c r="D78" s="2"/>
      <c r="E78" s="7"/>
      <c r="F78" s="7"/>
      <c r="G78" s="7"/>
      <c r="H78" s="7"/>
      <c r="I78" s="7"/>
      <c r="J78" s="7"/>
      <c r="K78" s="7"/>
      <c r="L78" s="7"/>
      <c r="M78" s="7"/>
      <c r="N78" s="7"/>
      <c r="O78" s="6"/>
      <c r="P78" s="7"/>
      <c r="Q78" s="2"/>
      <c r="R78" s="7"/>
      <c r="S78" s="7"/>
    </row>
    <row r="79" s="2" customFormat="1" spans="2:19">
      <c r="B79" s="6"/>
      <c r="C79" s="2"/>
      <c r="D79" s="2"/>
      <c r="E79" s="7"/>
      <c r="F79" s="7"/>
      <c r="G79" s="7"/>
      <c r="H79" s="7"/>
      <c r="I79" s="7"/>
      <c r="J79" s="7"/>
      <c r="K79" s="7"/>
      <c r="L79" s="7"/>
      <c r="M79" s="7"/>
      <c r="N79" s="7"/>
      <c r="O79" s="6"/>
      <c r="P79" s="7"/>
      <c r="Q79" s="2"/>
      <c r="R79" s="7"/>
      <c r="S79" s="7"/>
    </row>
    <row r="80" s="2" customFormat="1" spans="2:19">
      <c r="B80" s="6"/>
      <c r="C80" s="2"/>
      <c r="D80" s="2"/>
      <c r="E80" s="7"/>
      <c r="F80" s="7"/>
      <c r="G80" s="7"/>
      <c r="H80" s="7"/>
      <c r="I80" s="7"/>
      <c r="J80" s="7"/>
      <c r="K80" s="7"/>
      <c r="L80" s="7"/>
      <c r="M80" s="7"/>
      <c r="N80" s="7"/>
      <c r="O80" s="6"/>
      <c r="P80" s="7"/>
      <c r="Q80" s="2"/>
      <c r="R80" s="7"/>
      <c r="S80" s="7"/>
    </row>
    <row r="81" s="2" customFormat="1" spans="2:19">
      <c r="B81" s="6"/>
      <c r="C81" s="2"/>
      <c r="D81" s="2"/>
      <c r="E81" s="7"/>
      <c r="F81" s="7"/>
      <c r="G81" s="7"/>
      <c r="H81" s="7"/>
      <c r="I81" s="7"/>
      <c r="J81" s="7"/>
      <c r="K81" s="7"/>
      <c r="L81" s="7"/>
      <c r="M81" s="7"/>
      <c r="N81" s="7"/>
      <c r="O81" s="6"/>
      <c r="P81" s="7"/>
      <c r="Q81" s="2"/>
      <c r="R81" s="7"/>
      <c r="S81" s="7"/>
    </row>
    <row r="82" s="2" customFormat="1" spans="2:19">
      <c r="B82" s="6"/>
      <c r="C82" s="2"/>
      <c r="D82" s="2"/>
      <c r="E82" s="7"/>
      <c r="F82" s="7"/>
      <c r="G82" s="7"/>
      <c r="H82" s="7"/>
      <c r="I82" s="7"/>
      <c r="J82" s="7"/>
      <c r="K82" s="7"/>
      <c r="L82" s="7"/>
      <c r="M82" s="7"/>
      <c r="N82" s="7"/>
      <c r="O82" s="6"/>
      <c r="P82" s="7"/>
      <c r="Q82" s="2"/>
      <c r="R82" s="7"/>
      <c r="S82" s="7"/>
    </row>
    <row r="83" s="2" customFormat="1" spans="2:19">
      <c r="B83" s="6"/>
      <c r="C83" s="2"/>
      <c r="D83" s="2"/>
      <c r="E83" s="7"/>
      <c r="F83" s="7"/>
      <c r="G83" s="7"/>
      <c r="H83" s="7"/>
      <c r="I83" s="7"/>
      <c r="J83" s="7"/>
      <c r="K83" s="7"/>
      <c r="L83" s="7"/>
      <c r="M83" s="7"/>
      <c r="N83" s="7"/>
      <c r="O83" s="6"/>
      <c r="P83" s="7"/>
      <c r="Q83" s="2"/>
      <c r="R83" s="7"/>
      <c r="S83" s="7"/>
    </row>
    <row r="84" s="2" customFormat="1" spans="2:19">
      <c r="B84" s="6"/>
      <c r="C84" s="2"/>
      <c r="D84" s="2"/>
      <c r="E84" s="7"/>
      <c r="F84" s="7"/>
      <c r="G84" s="7"/>
      <c r="H84" s="7"/>
      <c r="I84" s="7"/>
      <c r="J84" s="7"/>
      <c r="K84" s="7"/>
      <c r="L84" s="7"/>
      <c r="M84" s="7"/>
      <c r="N84" s="7"/>
      <c r="O84" s="6"/>
      <c r="P84" s="7"/>
      <c r="Q84" s="2"/>
      <c r="R84" s="7"/>
      <c r="S84" s="7"/>
    </row>
    <row r="85" s="2" customFormat="1" spans="2:19">
      <c r="B85" s="6"/>
      <c r="C85" s="2"/>
      <c r="D85" s="2"/>
      <c r="E85" s="7"/>
      <c r="F85" s="7"/>
      <c r="G85" s="7"/>
      <c r="H85" s="7"/>
      <c r="I85" s="7"/>
      <c r="J85" s="7"/>
      <c r="K85" s="7"/>
      <c r="L85" s="7"/>
      <c r="M85" s="7"/>
      <c r="N85" s="7"/>
      <c r="O85" s="6"/>
      <c r="P85" s="7"/>
      <c r="Q85" s="2"/>
      <c r="R85" s="7"/>
      <c r="S85" s="7"/>
    </row>
    <row r="86" s="2" customFormat="1" spans="2:19">
      <c r="B86" s="6"/>
      <c r="C86" s="2"/>
      <c r="D86" s="2"/>
      <c r="E86" s="7"/>
      <c r="F86" s="7"/>
      <c r="G86" s="7"/>
      <c r="H86" s="7"/>
      <c r="I86" s="7"/>
      <c r="J86" s="7"/>
      <c r="K86" s="7"/>
      <c r="L86" s="7"/>
      <c r="M86" s="7"/>
      <c r="N86" s="7"/>
      <c r="O86" s="6"/>
      <c r="P86" s="7"/>
      <c r="Q86" s="2"/>
      <c r="R86" s="7"/>
      <c r="S86" s="7"/>
    </row>
    <row r="87" s="2" customFormat="1" spans="2:19">
      <c r="B87" s="6"/>
      <c r="C87" s="2"/>
      <c r="D87" s="2"/>
      <c r="E87" s="7"/>
      <c r="F87" s="7"/>
      <c r="G87" s="7"/>
      <c r="H87" s="7"/>
      <c r="I87" s="7"/>
      <c r="J87" s="7"/>
      <c r="K87" s="7"/>
      <c r="L87" s="7"/>
      <c r="M87" s="7"/>
      <c r="N87" s="7"/>
      <c r="O87" s="6"/>
      <c r="P87" s="7"/>
      <c r="Q87" s="2"/>
      <c r="R87" s="7"/>
      <c r="S87" s="7"/>
    </row>
    <row r="88" s="2" customFormat="1" spans="2:19">
      <c r="B88" s="6"/>
      <c r="C88" s="2"/>
      <c r="D88" s="2"/>
      <c r="E88" s="7"/>
      <c r="F88" s="7"/>
      <c r="G88" s="7"/>
      <c r="H88" s="7"/>
      <c r="I88" s="7"/>
      <c r="J88" s="7"/>
      <c r="K88" s="7"/>
      <c r="L88" s="7"/>
      <c r="M88" s="7"/>
      <c r="N88" s="7"/>
      <c r="O88" s="6"/>
      <c r="P88" s="7"/>
      <c r="Q88" s="2"/>
      <c r="R88" s="7"/>
      <c r="S88" s="7"/>
    </row>
    <row r="89" s="2" customFormat="1" spans="2:19">
      <c r="B89" s="6"/>
      <c r="C89" s="2"/>
      <c r="D89" s="2"/>
      <c r="E89" s="7"/>
      <c r="F89" s="7"/>
      <c r="G89" s="7"/>
      <c r="H89" s="7"/>
      <c r="I89" s="7"/>
      <c r="J89" s="7"/>
      <c r="K89" s="7"/>
      <c r="L89" s="7"/>
      <c r="M89" s="7"/>
      <c r="N89" s="7"/>
      <c r="O89" s="6"/>
      <c r="P89" s="7"/>
      <c r="Q89" s="2"/>
      <c r="R89" s="7"/>
      <c r="S89" s="7"/>
    </row>
    <row r="90" s="2" customFormat="1" spans="2:19">
      <c r="B90" s="6"/>
      <c r="C90" s="2"/>
      <c r="D90" s="2"/>
      <c r="E90" s="7"/>
      <c r="F90" s="7"/>
      <c r="G90" s="7"/>
      <c r="H90" s="7"/>
      <c r="I90" s="7"/>
      <c r="J90" s="7"/>
      <c r="K90" s="7"/>
      <c r="L90" s="7"/>
      <c r="M90" s="7"/>
      <c r="N90" s="7"/>
      <c r="O90" s="6"/>
      <c r="P90" s="7"/>
      <c r="Q90" s="2"/>
      <c r="R90" s="7"/>
      <c r="S90" s="7"/>
    </row>
    <row r="91" s="2" customFormat="1" spans="2:19">
      <c r="B91" s="6"/>
      <c r="C91" s="2"/>
      <c r="D91" s="2"/>
      <c r="E91" s="7"/>
      <c r="F91" s="7"/>
      <c r="G91" s="7"/>
      <c r="H91" s="7"/>
      <c r="I91" s="7"/>
      <c r="J91" s="7"/>
      <c r="K91" s="7"/>
      <c r="L91" s="7"/>
      <c r="M91" s="7"/>
      <c r="N91" s="7"/>
      <c r="O91" s="6"/>
      <c r="P91" s="7"/>
      <c r="Q91" s="2"/>
      <c r="R91" s="7"/>
      <c r="S91" s="7"/>
    </row>
    <row r="92" s="2" customFormat="1" spans="2:19">
      <c r="B92" s="6"/>
      <c r="C92" s="2"/>
      <c r="D92" s="2"/>
      <c r="E92" s="7"/>
      <c r="F92" s="7"/>
      <c r="G92" s="7"/>
      <c r="H92" s="7"/>
      <c r="I92" s="7"/>
      <c r="J92" s="7"/>
      <c r="K92" s="7"/>
      <c r="L92" s="7"/>
      <c r="M92" s="7"/>
      <c r="N92" s="7"/>
      <c r="O92" s="6"/>
      <c r="P92" s="7"/>
      <c r="Q92" s="2"/>
      <c r="R92" s="7"/>
      <c r="S92" s="7"/>
    </row>
    <row r="93" s="2" customFormat="1" spans="2:19">
      <c r="B93" s="6"/>
      <c r="C93" s="2"/>
      <c r="D93" s="2"/>
      <c r="E93" s="7"/>
      <c r="F93" s="7"/>
      <c r="G93" s="7">
        <v>2363861.7</v>
      </c>
      <c r="H93" s="7"/>
      <c r="I93" s="7"/>
      <c r="J93" s="7"/>
      <c r="K93" s="7"/>
      <c r="L93" s="7"/>
      <c r="M93" s="7"/>
      <c r="N93" s="7"/>
      <c r="O93" s="6"/>
      <c r="P93" s="7"/>
      <c r="Q93" s="2"/>
      <c r="R93" s="7"/>
      <c r="S93" s="7"/>
    </row>
    <row r="94" s="2" customFormat="1" spans="2:19">
      <c r="B94" s="6"/>
      <c r="C94" s="2"/>
      <c r="D94" s="2"/>
      <c r="E94" s="7"/>
      <c r="F94" s="7"/>
      <c r="G94" s="7">
        <v>431109.49</v>
      </c>
      <c r="H94" s="7"/>
      <c r="I94" s="7"/>
      <c r="J94" s="7"/>
      <c r="K94" s="7"/>
      <c r="L94" s="7"/>
      <c r="M94" s="7"/>
      <c r="N94" s="7"/>
      <c r="O94" s="6"/>
      <c r="P94" s="7"/>
      <c r="Q94" s="2"/>
      <c r="R94" s="7"/>
      <c r="S94" s="7"/>
    </row>
    <row r="95" s="2" customFormat="1" spans="2:19">
      <c r="B95" s="6"/>
      <c r="C95" s="2"/>
      <c r="D95" s="2"/>
      <c r="E95" s="7"/>
      <c r="F95" s="7"/>
      <c r="G95" s="7">
        <v>554889</v>
      </c>
      <c r="H95" s="7"/>
      <c r="I95" s="7"/>
      <c r="J95" s="7"/>
      <c r="K95" s="7"/>
      <c r="L95" s="7"/>
      <c r="M95" s="7"/>
      <c r="N95" s="7"/>
      <c r="O95" s="6"/>
      <c r="P95" s="7"/>
      <c r="Q95" s="2"/>
      <c r="R95" s="7"/>
      <c r="S95" s="7"/>
    </row>
    <row r="96" s="2" customFormat="1" spans="2:19">
      <c r="B96" s="6"/>
      <c r="C96" s="2"/>
      <c r="D96" s="2"/>
      <c r="E96" s="7"/>
      <c r="F96" s="7"/>
      <c r="G96" s="7">
        <v>174144.44</v>
      </c>
      <c r="H96" s="7"/>
      <c r="I96" s="7"/>
      <c r="J96" s="7"/>
      <c r="K96" s="7"/>
      <c r="L96" s="7"/>
      <c r="M96" s="7"/>
      <c r="N96" s="7"/>
      <c r="O96" s="6"/>
      <c r="P96" s="7"/>
      <c r="Q96" s="2"/>
      <c r="R96" s="7"/>
      <c r="S96" s="7"/>
    </row>
  </sheetData>
  <mergeCells count="4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9:B49"/>
    <mergeCell ref="C50:E50"/>
    <mergeCell ref="F50:K50"/>
    <mergeCell ref="P50:T50"/>
    <mergeCell ref="C51:E51"/>
    <mergeCell ref="F51:K51"/>
    <mergeCell ref="P51:T51"/>
    <mergeCell ref="A5:A7"/>
    <mergeCell ref="A8:A11"/>
    <mergeCell ref="A12:A15"/>
    <mergeCell ref="A16:A18"/>
    <mergeCell ref="A19:A21"/>
    <mergeCell ref="A22:A23"/>
    <mergeCell ref="A25:A27"/>
    <mergeCell ref="A28:A29"/>
    <mergeCell ref="S5:S7"/>
    <mergeCell ref="T5:T7"/>
    <mergeCell ref="A50:B51"/>
    <mergeCell ref="L50:N5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第1次</vt:lpstr>
      <vt:lpstr>第7次</vt:lpstr>
      <vt:lpstr>第8次</vt:lpstr>
      <vt:lpstr>第9次</vt:lpstr>
      <vt:lpstr>第10次</vt:lpstr>
      <vt:lpstr>第11次</vt:lpstr>
      <vt:lpstr>第12次</vt:lpstr>
      <vt:lpstr>第13次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2017-01-14T12:48:00Z</dcterms:created>
  <dcterms:modified xsi:type="dcterms:W3CDTF">2023-10-20T04:38:32Z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AF07016DB51E49B19BAF0E78053DB71F_12</vt:lpwstr>
  </property>
</Properties>
</file>