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2"/>
  </bookViews>
  <sheets>
    <sheet name="1" sheetId="7" r:id="rId1"/>
    <sheet name="2" sheetId="8" r:id="rId2"/>
    <sheet name="3" sheetId="9" r:id="rId3"/>
  </sheets>
  <calcPr calcId="144525" concurrentCalc="0"/>
</workbook>
</file>

<file path=xl/sharedStrings.xml><?xml version="1.0" encoding="utf-8"?>
<sst xmlns="http://schemas.openxmlformats.org/spreadsheetml/2006/main" count="208" uniqueCount="61">
  <si>
    <t xml:space="preserve">工程款支付证书 </t>
  </si>
  <si>
    <t>工程名称</t>
  </si>
  <si>
    <t>庐江县盛桥镇2018年农村公路盛苍路中修工程</t>
  </si>
  <si>
    <t>ERP编号</t>
  </si>
  <si>
    <t>档案编号</t>
  </si>
  <si>
    <t>CD2018-084</t>
  </si>
  <si>
    <t>合同金额</t>
  </si>
  <si>
    <t>中标  日期</t>
  </si>
  <si>
    <t>2018.11.5</t>
  </si>
  <si>
    <t>已供工程  资料</t>
  </si>
  <si>
    <t>中标通知书、施工合同、内部承包协议</t>
  </si>
  <si>
    <t>庐江</t>
  </si>
  <si>
    <t>责任   单位</t>
  </si>
  <si>
    <t>业务二部</t>
  </si>
  <si>
    <t>决算金额</t>
  </si>
  <si>
    <t>竣工  日期</t>
  </si>
  <si>
    <t xml:space="preserve">合肥 </t>
  </si>
  <si>
    <t>责任人</t>
  </si>
  <si>
    <t>王耀明13956645536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</si>
  <si>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</si>
  <si>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</si>
  <si>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</si>
  <si>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</si>
  <si>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</si>
  <si>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</si>
  <si>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</si>
  <si>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</si>
  <si>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</si>
  <si>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</si>
  <si>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</si>
  <si>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</si>
  <si>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</si>
  <si>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</si>
  <si>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本次结算   支付明细</t>
  </si>
  <si>
    <t>中</t>
  </si>
  <si>
    <t>材料</t>
  </si>
  <si>
    <t>少三百</t>
  </si>
  <si>
    <t>合计</t>
  </si>
  <si>
    <t>-</t>
  </si>
  <si>
    <t>应支付金额</t>
  </si>
  <si>
    <t>实际支付金额</t>
  </si>
  <si>
    <t>小写</t>
  </si>
  <si>
    <t>已支付金额</t>
  </si>
  <si>
    <t>大写</t>
  </si>
  <si>
    <t>申请部门
意见</t>
  </si>
  <si>
    <t>制表：朱敏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</si>
  <si>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</si>
  <si>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</si>
  <si>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</si>
  <si>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</si>
  <si>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</si>
  <si>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</si>
  <si>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</si>
  <si>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</si>
  <si>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中标通知书、施工合同、内部承包协议、不领章承诺书、交工证书</t>
  </si>
  <si>
    <t>曹保云13083191638</t>
  </si>
  <si>
    <t>转账费</t>
  </si>
  <si>
    <t>曹保云-机械碎石</t>
  </si>
  <si>
    <t>中标通知书、施工合同、内部承包协议、不领章承诺书、交工证书、审计、终结结算</t>
  </si>
  <si>
    <t>孙宜林</t>
  </si>
  <si>
    <t>曹保云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</si>
</sst>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/m/d;@"/>
    <numFmt numFmtId="41" formatCode="_ * #,##0_ ;_ * \-#,##0_ ;_ * &quot;-&quot;_ ;_ @_ "/>
    <numFmt numFmtId="178" formatCode="yyyy/m/d;@"/>
    <numFmt numFmtId="179" formatCode="yy/m/d"/>
    <numFmt numFmtId="180" formatCode="0.0%"/>
    <numFmt numFmtId="181" formatCode="m/d;@"/>
    <numFmt numFmtId="182" formatCode="0_ "/>
    <numFmt numFmtId="183" formatCode="0.00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28" fillId="27" borderId="14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1" fillId="0" borderId="0" xfId="51" applyFont="1" applyFill="1" applyBorder="1" applyAlignment="1">
      <alignment horizontal="center" vertical="center" wrapText="1"/>
    </xf>
    <xf numFmtId="177" fontId="1" fillId="0" borderId="0" xfId="51" applyNumberFormat="1" applyFont="1" applyFill="1" applyBorder="1" applyAlignment="1">
      <alignment horizontal="center" vertical="center"/>
    </xf>
    <xf numFmtId="176" fontId="1" fillId="0" borderId="0" xfId="51" applyNumberFormat="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shrinkToFit="1"/>
    </xf>
    <xf numFmtId="176" fontId="4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center"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center" vertical="center" shrinkToFit="1"/>
    </xf>
    <xf numFmtId="179" fontId="1" fillId="0" borderId="2" xfId="51" applyNumberFormat="1" applyFont="1" applyFill="1" applyBorder="1" applyAlignment="1">
      <alignment horizontal="center" vertical="center" shrinkToFit="1"/>
    </xf>
    <xf numFmtId="180" fontId="1" fillId="0" borderId="2" xfId="19" applyNumberFormat="1" applyFont="1" applyFill="1" applyBorder="1" applyAlignment="1">
      <alignment horizontal="center" vertical="center" wrapText="1"/>
    </xf>
    <xf numFmtId="176" fontId="1" fillId="3" borderId="2" xfId="51" applyNumberFormat="1" applyFont="1" applyFill="1" applyBorder="1" applyAlignment="1">
      <alignment horizontal="center" vertical="center" shrinkToFit="1"/>
    </xf>
    <xf numFmtId="0" fontId="3" fillId="0" borderId="5" xfId="5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center" vertical="center" shrinkToFit="1"/>
    </xf>
    <xf numFmtId="14" fontId="3" fillId="0" borderId="2" xfId="51" applyNumberFormat="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shrinkToFit="1"/>
    </xf>
    <xf numFmtId="179" fontId="3" fillId="0" borderId="2" xfId="51" applyNumberFormat="1" applyFont="1" applyFill="1" applyBorder="1" applyAlignment="1">
      <alignment horizontal="center" vertical="center" shrinkToFit="1"/>
    </xf>
    <xf numFmtId="180" fontId="3" fillId="0" borderId="2" xfId="19" applyNumberFormat="1" applyFont="1" applyFill="1" applyBorder="1" applyAlignment="1">
      <alignment horizontal="center" vertical="center" wrapText="1"/>
    </xf>
    <xf numFmtId="176" fontId="3" fillId="4" borderId="2" xfId="51" applyNumberFormat="1" applyFont="1" applyFill="1" applyBorder="1" applyAlignment="1">
      <alignment horizontal="right" vertical="center" shrinkToFit="1"/>
    </xf>
    <xf numFmtId="0" fontId="1" fillId="0" borderId="5" xfId="5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shrinkToFit="1"/>
    </xf>
    <xf numFmtId="14" fontId="1" fillId="0" borderId="2" xfId="51" applyNumberFormat="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center" vertical="center" shrinkToFit="1"/>
    </xf>
    <xf numFmtId="176" fontId="1" fillId="4" borderId="2" xfId="51" applyNumberFormat="1" applyFont="1" applyFill="1" applyBorder="1" applyAlignment="1">
      <alignment horizontal="right" vertical="center" shrinkToFit="1"/>
    </xf>
    <xf numFmtId="0" fontId="1" fillId="2" borderId="2" xfId="5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vertical="center" shrinkToFit="1"/>
    </xf>
    <xf numFmtId="181" fontId="1" fillId="2" borderId="2" xfId="51" applyNumberFormat="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176" fontId="1" fillId="3" borderId="2" xfId="51" applyNumberFormat="1" applyFont="1" applyFill="1" applyBorder="1" applyAlignment="1">
      <alignment horizontal="right" vertical="center" shrinkToFit="1"/>
    </xf>
    <xf numFmtId="0" fontId="1" fillId="3" borderId="2" xfId="51" applyFont="1" applyFill="1" applyBorder="1" applyAlignment="1">
      <alignment horizontal="center" vertical="center" shrinkToFit="1"/>
    </xf>
    <xf numFmtId="176" fontId="7" fillId="3" borderId="2" xfId="51" applyNumberFormat="1" applyFont="1" applyFill="1" applyBorder="1" applyAlignment="1">
      <alignment horizontal="center" vertical="center" shrinkToFit="1"/>
    </xf>
    <xf numFmtId="176" fontId="7" fillId="3" borderId="2" xfId="51" applyNumberFormat="1" applyFont="1" applyFill="1" applyBorder="1" applyAlignment="1">
      <alignment horizontal="right" vertical="center" shrinkToFit="1"/>
    </xf>
    <xf numFmtId="176" fontId="8" fillId="3" borderId="2" xfId="51" applyNumberFormat="1" applyFont="1" applyFill="1" applyBorder="1" applyAlignment="1">
      <alignment horizontal="center" vertical="center" shrinkToFit="1"/>
    </xf>
    <xf numFmtId="176" fontId="8" fillId="0" borderId="2" xfId="51" applyNumberFormat="1" applyFont="1" applyFill="1" applyBorder="1" applyAlignment="1">
      <alignment horizontal="center" vertical="center" shrinkToFi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5" fillId="0" borderId="0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182" fontId="4" fillId="0" borderId="2" xfId="8" applyNumberFormat="1" applyFont="1" applyFill="1" applyBorder="1" applyAlignment="1">
      <alignment horizontal="center" vertical="center"/>
    </xf>
    <xf numFmtId="176" fontId="4" fillId="0" borderId="2" xfId="51" applyNumberFormat="1" applyFont="1" applyFill="1" applyBorder="1" applyAlignment="1">
      <alignment horizontal="center" vertical="center" shrinkToFit="1"/>
    </xf>
    <xf numFmtId="176" fontId="4" fillId="0" borderId="0" xfId="51" applyNumberFormat="1" applyFont="1" applyFill="1" applyBorder="1" applyAlignment="1">
      <alignment horizontal="center" vertical="center" shrinkToFit="1"/>
    </xf>
    <xf numFmtId="0" fontId="1" fillId="0" borderId="6" xfId="51" applyFont="1" applyFill="1" applyBorder="1" applyAlignment="1">
      <alignment horizontal="left" vertical="center" wrapText="1"/>
    </xf>
    <xf numFmtId="0" fontId="1" fillId="0" borderId="7" xfId="5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0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6" fontId="9" fillId="0" borderId="2" xfId="51" applyNumberFormat="1" applyFont="1" applyFill="1" applyBorder="1" applyAlignment="1">
      <alignment horizontal="center" vertical="center" wrapText="1"/>
    </xf>
    <xf numFmtId="176" fontId="9" fillId="0" borderId="0" xfId="51" applyNumberFormat="1" applyFont="1" applyFill="1" applyBorder="1" applyAlignment="1">
      <alignment horizontal="center" vertical="center" wrapText="1"/>
    </xf>
    <xf numFmtId="176" fontId="4" fillId="0" borderId="0" xfId="51" applyNumberFormat="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right" vertical="center"/>
    </xf>
    <xf numFmtId="176" fontId="1" fillId="0" borderId="2" xfId="51" applyNumberFormat="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183" fontId="3" fillId="4" borderId="2" xfId="51" applyNumberFormat="1" applyFont="1" applyFill="1" applyBorder="1" applyAlignment="1">
      <alignment vertical="center"/>
    </xf>
    <xf numFmtId="176" fontId="3" fillId="0" borderId="2" xfId="51" applyNumberFormat="1" applyFont="1" applyFill="1" applyBorder="1" applyAlignment="1">
      <alignment horizontal="center" vertical="center" wrapText="1"/>
    </xf>
    <xf numFmtId="176" fontId="10" fillId="0" borderId="2" xfId="51" applyNumberFormat="1" applyFont="1" applyFill="1" applyBorder="1" applyAlignment="1">
      <alignment horizontal="center" vertical="center" shrinkToFit="1"/>
    </xf>
    <xf numFmtId="176" fontId="10" fillId="0" borderId="2" xfId="51" applyNumberFormat="1" applyFont="1" applyFill="1" applyBorder="1" applyAlignment="1">
      <alignment horizontal="center" vertical="center" wrapText="1"/>
    </xf>
    <xf numFmtId="176" fontId="2" fillId="3" borderId="2" xfId="51" applyNumberFormat="1" applyFont="1" applyFill="1" applyBorder="1" applyAlignment="1">
      <alignment horizontal="center" vertical="center" shrinkToFit="1"/>
    </xf>
    <xf numFmtId="0" fontId="3" fillId="0" borderId="0" xfId="51" applyFont="1" applyFill="1" applyBorder="1" applyAlignment="1">
      <alignment horizontal="center" vertical="center" wrapText="1"/>
    </xf>
    <xf numFmtId="176" fontId="3" fillId="3" borderId="2" xfId="51" applyNumberFormat="1" applyFont="1" applyFill="1" applyBorder="1" applyAlignment="1">
      <alignment horizontal="center" vertical="center" shrinkToFit="1"/>
    </xf>
    <xf numFmtId="183" fontId="1" fillId="4" borderId="2" xfId="51" applyNumberFormat="1" applyFont="1" applyFill="1" applyBorder="1" applyAlignment="1">
      <alignment vertical="center"/>
    </xf>
    <xf numFmtId="176" fontId="1" fillId="0" borderId="2" xfId="51" applyNumberFormat="1" applyFont="1" applyFill="1" applyBorder="1" applyAlignment="1">
      <alignment horizontal="right" vertical="center" shrinkToFit="1"/>
    </xf>
    <xf numFmtId="176" fontId="3" fillId="3" borderId="2" xfId="51" applyNumberFormat="1" applyFont="1" applyFill="1" applyBorder="1" applyAlignment="1">
      <alignment horizontal="right" vertical="center" shrinkToFit="1"/>
    </xf>
    <xf numFmtId="176" fontId="11" fillId="3" borderId="2" xfId="51" applyNumberFormat="1" applyFont="1" applyFill="1" applyBorder="1" applyAlignment="1">
      <alignment horizontal="center" vertical="center" shrinkToFit="1"/>
    </xf>
    <xf numFmtId="0" fontId="4" fillId="3" borderId="2" xfId="51" applyFont="1" applyFill="1" applyBorder="1" applyAlignment="1">
      <alignment horizontal="center" vertical="center" shrinkToFit="1"/>
    </xf>
    <xf numFmtId="0" fontId="10" fillId="0" borderId="0" xfId="5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2" fillId="0" borderId="0" xfId="0" applyFont="1" applyFill="1">
      <alignment vertical="center"/>
    </xf>
    <xf numFmtId="0" fontId="3" fillId="0" borderId="0" xfId="51" applyFont="1" applyFill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right" vertical="center" shrinkToFit="1"/>
    </xf>
    <xf numFmtId="179" fontId="3" fillId="0" borderId="2" xfId="51" applyNumberFormat="1" applyFont="1" applyFill="1" applyBorder="1" applyAlignment="1">
      <alignment horizontal="right" vertical="center" shrinkToFit="1"/>
    </xf>
    <xf numFmtId="180" fontId="3" fillId="0" borderId="2" xfId="19" applyNumberFormat="1" applyFont="1" applyFill="1" applyBorder="1" applyAlignment="1">
      <alignment horizontal="right" vertical="center" wrapText="1"/>
    </xf>
    <xf numFmtId="177" fontId="3" fillId="2" borderId="2" xfId="51" applyNumberFormat="1" applyFont="1" applyFill="1" applyBorder="1" applyAlignment="1">
      <alignment horizontal="center" vertical="center" shrinkToFit="1"/>
    </xf>
    <xf numFmtId="14" fontId="3" fillId="2" borderId="2" xfId="51" applyNumberFormat="1" applyFont="1" applyFill="1" applyBorder="1" applyAlignment="1">
      <alignment horizontal="center" vertical="center" wrapText="1"/>
    </xf>
    <xf numFmtId="176" fontId="3" fillId="2" borderId="2" xfId="51" applyNumberFormat="1" applyFont="1" applyFill="1" applyBorder="1" applyAlignment="1">
      <alignment horizontal="center" vertical="center" shrinkToFit="1"/>
    </xf>
    <xf numFmtId="49" fontId="3" fillId="0" borderId="2" xfId="51" applyNumberFormat="1" applyFont="1" applyFill="1" applyBorder="1" applyAlignment="1">
      <alignment horizontal="left" vertical="center" wrapText="1"/>
    </xf>
    <xf numFmtId="176" fontId="10" fillId="0" borderId="2" xfId="51" applyNumberFormat="1" applyFont="1" applyFill="1" applyBorder="1" applyAlignment="1">
      <alignment horizontal="right" vertical="center" shrinkToFit="1"/>
    </xf>
    <xf numFmtId="176" fontId="10" fillId="0" borderId="2" xfId="51" applyNumberFormat="1" applyFont="1" applyFill="1" applyBorder="1" applyAlignment="1">
      <alignment horizontal="right" vertical="center" wrapText="1"/>
    </xf>
    <xf numFmtId="176" fontId="3" fillId="0" borderId="2" xfId="51" applyNumberFormat="1" applyFont="1" applyFill="1" applyBorder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485775</xdr:colOff>
      <xdr:row>0</xdr:row>
      <xdr:rowOff>257175</xdr:rowOff>
    </xdr:from>
    <xdr:to>
      <xdr:col>30</xdr:col>
      <xdr:colOff>8255</xdr:colOff>
      <xdr:row>18</xdr:row>
      <xdr:rowOff>110490</xdr:rowOff>
    </xdr:to>
    <xdr:pic>
      <xdr:nvPicPr>
        <xdr:cNvPr id="2" name="图片 1" descr="1C306F8E4CBE1FD28C271F40076003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910" y="257175"/>
          <a:ext cx="7884160" cy="523494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476250</xdr:colOff>
      <xdr:row>0</xdr:row>
      <xdr:rowOff>190500</xdr:rowOff>
    </xdr:from>
    <xdr:to>
      <xdr:col>29</xdr:col>
      <xdr:colOff>542290</xdr:colOff>
      <xdr:row>18</xdr:row>
      <xdr:rowOff>43815</xdr:rowOff>
    </xdr:to>
    <xdr:pic>
      <xdr:nvPicPr>
        <xdr:cNvPr id="4" name="图片 3" descr="1C306F8E4CBE1FD28C271F40076003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9385" y="190500"/>
          <a:ext cx="7884160" cy="5234940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8</xdr:row>
      <xdr:rowOff>123825</xdr:rowOff>
    </xdr:from>
    <xdr:to>
      <xdr:col>9</xdr:col>
      <xdr:colOff>523875</xdr:colOff>
      <xdr:row>11</xdr:row>
      <xdr:rowOff>0</xdr:rowOff>
    </xdr:to>
    <xdr:pic>
      <xdr:nvPicPr>
        <xdr:cNvPr id="7" name="图片 6" descr="2BS9U344_E_C78]W1L}9WI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92095" y="2915920"/>
          <a:ext cx="2640330" cy="67881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33</xdr:row>
      <xdr:rowOff>123825</xdr:rowOff>
    </xdr:from>
    <xdr:to>
      <xdr:col>13</xdr:col>
      <xdr:colOff>191770</xdr:colOff>
      <xdr:row>74</xdr:row>
      <xdr:rowOff>57150</xdr:rowOff>
    </xdr:to>
    <xdr:pic>
      <xdr:nvPicPr>
        <xdr:cNvPr id="3" name="图片 2" descr="D0YPVX@Z}BFSU$]A%T}EZJ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625" y="11014710"/>
          <a:ext cx="6963410" cy="5819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409575</xdr:colOff>
      <xdr:row>7</xdr:row>
      <xdr:rowOff>19050</xdr:rowOff>
    </xdr:from>
    <xdr:to>
      <xdr:col>9</xdr:col>
      <xdr:colOff>523875</xdr:colOff>
      <xdr:row>9</xdr:row>
      <xdr:rowOff>150495</xdr:rowOff>
    </xdr:to>
    <xdr:pic>
      <xdr:nvPicPr>
        <xdr:cNvPr id="4" name="图片 3" descr="2BS9U344_E_C78]W1L}9WI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92095" y="2544445"/>
          <a:ext cx="2640330" cy="678815"/>
        </a:xfrm>
        <a:prstGeom prst="rect">
          <a:avLst/>
        </a:prstGeom>
      </xdr:spPr>
    </xdr:pic>
    <xdr:clientData/>
  </xdr:twoCellAnchor>
  <xdr:twoCellAnchor editAs="oneCell">
    <xdr:from>
      <xdr:col>15</xdr:col>
      <xdr:colOff>200025</xdr:colOff>
      <xdr:row>0</xdr:row>
      <xdr:rowOff>266700</xdr:rowOff>
    </xdr:from>
    <xdr:to>
      <xdr:col>28</xdr:col>
      <xdr:colOff>267335</xdr:colOff>
      <xdr:row>17</xdr:row>
      <xdr:rowOff>45085</xdr:rowOff>
    </xdr:to>
    <xdr:pic>
      <xdr:nvPicPr>
        <xdr:cNvPr id="6" name="图片 5" descr="6O]Q~$I1K{PB87HFQ%]IFBM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3160" y="266700"/>
          <a:ext cx="7884160" cy="496824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11</xdr:row>
      <xdr:rowOff>238125</xdr:rowOff>
    </xdr:from>
    <xdr:to>
      <xdr:col>12</xdr:col>
      <xdr:colOff>13970</xdr:colOff>
      <xdr:row>16</xdr:row>
      <xdr:rowOff>0</xdr:rowOff>
    </xdr:to>
    <xdr:pic>
      <xdr:nvPicPr>
        <xdr:cNvPr id="7" name="图片 6" descr="EAX0{Q}O_G({ME}H4H39Q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86610" y="3896360"/>
          <a:ext cx="4627880" cy="1038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409575</xdr:colOff>
      <xdr:row>7</xdr:row>
      <xdr:rowOff>19050</xdr:rowOff>
    </xdr:from>
    <xdr:to>
      <xdr:col>9</xdr:col>
      <xdr:colOff>523875</xdr:colOff>
      <xdr:row>9</xdr:row>
      <xdr:rowOff>150495</xdr:rowOff>
    </xdr:to>
    <xdr:pic>
      <xdr:nvPicPr>
        <xdr:cNvPr id="2" name="图片 1" descr="2BS9U344_E_C78]W1L}9WI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92095" y="2544445"/>
          <a:ext cx="2640330" cy="678815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11</xdr:row>
      <xdr:rowOff>242570</xdr:rowOff>
    </xdr:from>
    <xdr:to>
      <xdr:col>11</xdr:col>
      <xdr:colOff>481330</xdr:colOff>
      <xdr:row>15</xdr:row>
      <xdr:rowOff>219075</xdr:rowOff>
    </xdr:to>
    <xdr:pic>
      <xdr:nvPicPr>
        <xdr:cNvPr id="4" name="图片 3" descr="EAX0{Q}O_G({ME}H4H39Q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05660" y="3900805"/>
          <a:ext cx="4475480" cy="997585"/>
        </a:xfrm>
        <a:prstGeom prst="rect">
          <a:avLst/>
        </a:prstGeom>
      </xdr:spPr>
    </xdr:pic>
    <xdr:clientData/>
  </xdr:twoCellAnchor>
  <xdr:twoCellAnchor editAs="oneCell">
    <xdr:from>
      <xdr:col>15</xdr:col>
      <xdr:colOff>200025</xdr:colOff>
      <xdr:row>0</xdr:row>
      <xdr:rowOff>635</xdr:rowOff>
    </xdr:from>
    <xdr:to>
      <xdr:col>29</xdr:col>
      <xdr:colOff>434340</xdr:colOff>
      <xdr:row>18</xdr:row>
      <xdr:rowOff>215265</xdr:rowOff>
    </xdr:to>
    <xdr:pic>
      <xdr:nvPicPr>
        <xdr:cNvPr id="5" name="图片 4" descr="Cache_3b2894e7a688e206.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635"/>
          <a:ext cx="8461375" cy="5659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1"/>
  <sheetViews>
    <sheetView view="pageBreakPreview" zoomScaleNormal="100" workbookViewId="0">
      <selection activeCell="A1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51" t="s">
        <v>3</v>
      </c>
      <c r="M2" s="52">
        <v>10665</v>
      </c>
      <c r="N2" s="53" t="s">
        <v>4</v>
      </c>
      <c r="O2" s="53" t="s">
        <v>5</v>
      </c>
      <c r="P2" s="54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</row>
    <row r="3" s="1" customFormat="1" ht="34" customHeight="1" spans="1:62">
      <c r="A3" s="9" t="s">
        <v>6</v>
      </c>
      <c r="B3" s="9"/>
      <c r="C3" s="11">
        <v>996600</v>
      </c>
      <c r="D3" s="11"/>
      <c r="E3" s="11" t="s">
        <v>7</v>
      </c>
      <c r="F3" s="12" t="s">
        <v>8</v>
      </c>
      <c r="G3" s="12"/>
      <c r="H3" s="13" t="s">
        <v>9</v>
      </c>
      <c r="I3" s="55" t="s">
        <v>10</v>
      </c>
      <c r="J3" s="56"/>
      <c r="K3" s="56"/>
      <c r="L3" s="56"/>
      <c r="M3" s="57" t="s">
        <v>11</v>
      </c>
      <c r="N3" s="9" t="s">
        <v>12</v>
      </c>
      <c r="O3" s="58" t="s">
        <v>13</v>
      </c>
      <c r="P3" s="59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</row>
    <row r="4" s="1" customFormat="1" ht="30" customHeight="1" spans="1:30">
      <c r="A4" s="9" t="s">
        <v>14</v>
      </c>
      <c r="B4" s="9"/>
      <c r="C4" s="11">
        <v>849059.3</v>
      </c>
      <c r="D4" s="11"/>
      <c r="E4" s="11" t="s">
        <v>15</v>
      </c>
      <c r="F4" s="12"/>
      <c r="G4" s="12"/>
      <c r="H4" s="14"/>
      <c r="I4" s="60"/>
      <c r="J4" s="61"/>
      <c r="K4" s="61"/>
      <c r="L4" s="61"/>
      <c r="M4" s="57" t="s">
        <v>16</v>
      </c>
      <c r="N4" s="11" t="s">
        <v>17</v>
      </c>
      <c r="O4" s="62" t="s">
        <v>18</v>
      </c>
      <c r="P4" s="63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1" t="s">
        <v>26</v>
      </c>
      <c r="O5" s="11"/>
      <c r="P5" s="64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5" t="s">
        <v>27</v>
      </c>
      <c r="C6" s="9" t="s">
        <v>28</v>
      </c>
      <c r="D6" s="11" t="s">
        <v>29</v>
      </c>
      <c r="E6" s="15" t="s">
        <v>27</v>
      </c>
      <c r="F6" s="11" t="s">
        <v>29</v>
      </c>
      <c r="G6" s="9" t="s">
        <v>30</v>
      </c>
      <c r="H6" s="11" t="s">
        <v>29</v>
      </c>
      <c r="I6" s="53" t="s">
        <v>29</v>
      </c>
      <c r="J6" s="11" t="s">
        <v>29</v>
      </c>
      <c r="K6" s="9" t="s">
        <v>31</v>
      </c>
      <c r="L6" s="9" t="s">
        <v>29</v>
      </c>
      <c r="M6" s="9" t="s">
        <v>31</v>
      </c>
      <c r="N6" s="11" t="s">
        <v>32</v>
      </c>
      <c r="O6" s="11" t="s">
        <v>29</v>
      </c>
      <c r="P6" s="64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30">
      <c r="A7" s="84" t="s">
        <v>33</v>
      </c>
      <c r="B7" s="27"/>
      <c r="C7" s="25"/>
      <c r="D7" s="85"/>
      <c r="E7" s="86"/>
      <c r="F7" s="85"/>
      <c r="G7" s="87"/>
      <c r="H7" s="77"/>
      <c r="I7" s="77"/>
      <c r="J7" s="85"/>
      <c r="K7" s="91"/>
      <c r="L7" s="92"/>
      <c r="M7" s="93"/>
      <c r="N7" s="69"/>
      <c r="O7" s="85"/>
      <c r="P7" s="81"/>
      <c r="Q7" s="67"/>
      <c r="R7" s="67"/>
      <c r="S7" s="81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</row>
    <row r="8" s="2" customFormat="1" ht="21" customHeight="1" spans="1:29">
      <c r="A8" s="84">
        <v>1</v>
      </c>
      <c r="B8" s="88">
        <v>43488</v>
      </c>
      <c r="C8" s="89" t="s">
        <v>34</v>
      </c>
      <c r="D8" s="90">
        <v>318000</v>
      </c>
      <c r="E8" s="27">
        <v>43489</v>
      </c>
      <c r="F8" s="90">
        <v>318000</v>
      </c>
      <c r="G8" s="28">
        <v>0.18</v>
      </c>
      <c r="H8" s="74">
        <f>D8*G8</f>
        <v>57240</v>
      </c>
      <c r="I8" s="74">
        <v>30035</v>
      </c>
      <c r="J8" s="26">
        <v>0</v>
      </c>
      <c r="K8" s="94"/>
      <c r="L8" s="70">
        <v>0</v>
      </c>
      <c r="M8" s="71"/>
      <c r="N8" s="69" t="s">
        <v>35</v>
      </c>
      <c r="O8" s="74">
        <f>D8-H8-I8</f>
        <v>230725</v>
      </c>
      <c r="P8" s="67"/>
      <c r="Q8" s="67"/>
      <c r="R8" s="81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</row>
    <row r="9" s="3" customFormat="1" ht="20.1" customHeight="1" spans="1:29">
      <c r="A9" s="23"/>
      <c r="B9" s="24"/>
      <c r="C9" s="25"/>
      <c r="D9" s="26"/>
      <c r="E9" s="27"/>
      <c r="F9" s="26"/>
      <c r="G9" s="28"/>
      <c r="H9" s="29"/>
      <c r="I9" s="68"/>
      <c r="J9" s="26"/>
      <c r="K9" s="69"/>
      <c r="L9" s="70"/>
      <c r="M9" s="71"/>
      <c r="N9" s="69"/>
      <c r="O9" s="72"/>
      <c r="P9" s="73"/>
      <c r="Q9" s="73"/>
      <c r="R9" s="82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</row>
    <row r="10" s="3" customFormat="1" ht="23" customHeight="1" spans="1:29">
      <c r="A10" s="23"/>
      <c r="B10" s="24"/>
      <c r="C10" s="25"/>
      <c r="D10" s="26"/>
      <c r="E10" s="27"/>
      <c r="F10" s="26"/>
      <c r="G10" s="28"/>
      <c r="H10" s="29"/>
      <c r="I10" s="68"/>
      <c r="J10" s="26"/>
      <c r="K10" s="69"/>
      <c r="L10" s="70"/>
      <c r="M10" s="71"/>
      <c r="N10" s="69"/>
      <c r="O10" s="74"/>
      <c r="P10" s="73"/>
      <c r="Q10" s="73"/>
      <c r="R10" s="8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</row>
    <row r="11" s="3" customFormat="1" ht="20.1" customHeight="1" spans="1:29">
      <c r="A11" s="23"/>
      <c r="B11" s="24"/>
      <c r="C11" s="25"/>
      <c r="D11" s="26"/>
      <c r="E11" s="27"/>
      <c r="F11" s="26"/>
      <c r="G11" s="28"/>
      <c r="H11" s="29"/>
      <c r="I11" s="68"/>
      <c r="J11" s="26"/>
      <c r="K11" s="69"/>
      <c r="L11" s="70"/>
      <c r="M11" s="71"/>
      <c r="N11" s="69"/>
      <c r="O11" s="72"/>
      <c r="P11" s="73"/>
      <c r="Q11" s="73"/>
      <c r="R11" s="8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</row>
    <row r="12" s="3" customFormat="1" ht="20.1" customHeight="1" spans="1:29">
      <c r="A12" s="23"/>
      <c r="B12" s="24"/>
      <c r="C12" s="25"/>
      <c r="D12" s="26"/>
      <c r="E12" s="27"/>
      <c r="F12" s="26"/>
      <c r="G12" s="28"/>
      <c r="H12" s="29"/>
      <c r="I12" s="68"/>
      <c r="J12" s="26"/>
      <c r="K12" s="69"/>
      <c r="L12" s="70"/>
      <c r="M12" s="71"/>
      <c r="N12" s="69"/>
      <c r="O12" s="72"/>
      <c r="P12" s="73"/>
      <c r="Q12" s="73"/>
      <c r="R12" s="82"/>
      <c r="S12" s="83"/>
      <c r="T12" s="73"/>
      <c r="U12" s="73"/>
      <c r="V12" s="73"/>
      <c r="W12" s="73"/>
      <c r="X12" s="73"/>
      <c r="Y12" s="73"/>
      <c r="Z12" s="73"/>
      <c r="AA12" s="73"/>
      <c r="AB12" s="73"/>
      <c r="AC12" s="73"/>
    </row>
    <row r="13" s="3" customFormat="1" ht="20.1" customHeight="1" spans="1:29">
      <c r="A13" s="23"/>
      <c r="B13" s="24"/>
      <c r="C13" s="25"/>
      <c r="D13" s="26"/>
      <c r="E13" s="27"/>
      <c r="F13" s="26"/>
      <c r="G13" s="28"/>
      <c r="H13" s="29"/>
      <c r="I13" s="68"/>
      <c r="J13" s="26"/>
      <c r="K13" s="69"/>
      <c r="L13" s="70"/>
      <c r="M13" s="71"/>
      <c r="N13" s="69"/>
      <c r="O13" s="72"/>
      <c r="P13" s="73"/>
      <c r="Q13" s="73"/>
      <c r="R13" s="82"/>
      <c r="S13" s="83"/>
      <c r="T13" s="73"/>
      <c r="U13" s="73"/>
      <c r="V13" s="73"/>
      <c r="W13" s="73"/>
      <c r="X13" s="73"/>
      <c r="Y13" s="73"/>
      <c r="Z13" s="73"/>
      <c r="AA13" s="73"/>
      <c r="AB13" s="73"/>
      <c r="AC13" s="73"/>
    </row>
    <row r="14" s="3" customFormat="1" ht="20.1" customHeight="1" spans="1:29">
      <c r="A14" s="23"/>
      <c r="B14" s="24"/>
      <c r="C14" s="25"/>
      <c r="D14" s="26"/>
      <c r="E14" s="27"/>
      <c r="F14" s="26"/>
      <c r="G14" s="28"/>
      <c r="H14" s="29"/>
      <c r="I14" s="68"/>
      <c r="J14" s="26"/>
      <c r="K14" s="69"/>
      <c r="L14" s="70"/>
      <c r="M14" s="71"/>
      <c r="N14" s="69"/>
      <c r="O14" s="72"/>
      <c r="P14" s="73"/>
      <c r="Q14" s="73"/>
      <c r="R14" s="82"/>
      <c r="S14" s="83"/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="3" customFormat="1" ht="20.1" customHeight="1" spans="1:29">
      <c r="A15" s="23"/>
      <c r="B15" s="24"/>
      <c r="C15" s="25"/>
      <c r="D15" s="26"/>
      <c r="E15" s="27"/>
      <c r="F15" s="26"/>
      <c r="G15" s="28"/>
      <c r="H15" s="29"/>
      <c r="I15" s="68"/>
      <c r="J15" s="26"/>
      <c r="K15" s="69"/>
      <c r="L15" s="70"/>
      <c r="M15" s="71"/>
      <c r="N15" s="69"/>
      <c r="O15" s="72"/>
      <c r="P15" s="73"/>
      <c r="Q15" s="73"/>
      <c r="R15" s="82"/>
      <c r="S15" s="83"/>
      <c r="T15" s="73"/>
      <c r="U15" s="73"/>
      <c r="V15" s="73"/>
      <c r="W15" s="73"/>
      <c r="X15" s="73"/>
      <c r="Y15" s="73"/>
      <c r="Z15" s="73"/>
      <c r="AA15" s="73"/>
      <c r="AB15" s="73"/>
      <c r="AC15" s="73"/>
    </row>
    <row r="16" s="3" customFormat="1" ht="20.1" customHeight="1" spans="1:29">
      <c r="A16" s="23"/>
      <c r="B16" s="24"/>
      <c r="C16" s="25"/>
      <c r="D16" s="26"/>
      <c r="E16" s="27"/>
      <c r="F16" s="26"/>
      <c r="G16" s="28"/>
      <c r="H16" s="29"/>
      <c r="I16" s="68" t="s">
        <v>36</v>
      </c>
      <c r="J16" s="26"/>
      <c r="K16" s="69"/>
      <c r="L16" s="70"/>
      <c r="M16" s="71"/>
      <c r="N16" s="69"/>
      <c r="O16" s="72"/>
      <c r="P16" s="73"/>
      <c r="Q16" s="73"/>
      <c r="R16" s="82"/>
      <c r="S16" s="83"/>
      <c r="T16" s="73"/>
      <c r="U16" s="73"/>
      <c r="V16" s="73"/>
      <c r="W16" s="73"/>
      <c r="X16" s="73"/>
      <c r="Y16" s="73"/>
      <c r="Z16" s="73"/>
      <c r="AA16" s="73"/>
      <c r="AB16" s="73"/>
      <c r="AC16" s="73"/>
    </row>
    <row r="17" s="3" customFormat="1" ht="20.1" customHeight="1" spans="1:29">
      <c r="A17" s="23"/>
      <c r="B17" s="24"/>
      <c r="C17" s="25"/>
      <c r="D17" s="26"/>
      <c r="E17" s="27"/>
      <c r="F17" s="26"/>
      <c r="G17" s="28"/>
      <c r="H17" s="29"/>
      <c r="I17" s="68"/>
      <c r="J17" s="26"/>
      <c r="K17" s="69"/>
      <c r="L17" s="70"/>
      <c r="M17" s="71"/>
      <c r="N17" s="69"/>
      <c r="O17" s="72"/>
      <c r="P17" s="73"/>
      <c r="Q17" s="73"/>
      <c r="R17" s="82"/>
      <c r="S17" s="83"/>
      <c r="T17" s="73"/>
      <c r="U17" s="73"/>
      <c r="V17" s="73"/>
      <c r="W17" s="73"/>
      <c r="X17" s="73"/>
      <c r="Y17" s="73"/>
      <c r="Z17" s="73"/>
      <c r="AA17" s="73"/>
      <c r="AB17" s="73"/>
      <c r="AC17" s="73"/>
    </row>
    <row r="18" s="3" customFormat="1" ht="20.1" customHeight="1" spans="1:29">
      <c r="A18" s="23"/>
      <c r="B18" s="24"/>
      <c r="C18" s="25"/>
      <c r="D18" s="26"/>
      <c r="E18" s="27"/>
      <c r="F18" s="26"/>
      <c r="G18" s="28"/>
      <c r="H18" s="29"/>
      <c r="I18" s="68"/>
      <c r="J18" s="26"/>
      <c r="K18" s="69"/>
      <c r="L18" s="70"/>
      <c r="M18" s="71"/>
      <c r="N18" s="69"/>
      <c r="O18" s="72"/>
      <c r="P18" s="73"/>
      <c r="Q18" s="73"/>
      <c r="R18" s="82"/>
      <c r="S18" s="83"/>
      <c r="T18" s="73"/>
      <c r="U18" s="73"/>
      <c r="V18" s="73"/>
      <c r="W18" s="73"/>
      <c r="X18" s="73"/>
      <c r="Y18" s="73"/>
      <c r="Z18" s="73"/>
      <c r="AA18" s="73"/>
      <c r="AB18" s="73"/>
      <c r="AC18" s="73"/>
    </row>
    <row r="19" s="3" customFormat="1" ht="20.1" customHeight="1" spans="1:29">
      <c r="A19" s="23"/>
      <c r="B19" s="24"/>
      <c r="C19" s="25"/>
      <c r="D19" s="26"/>
      <c r="E19" s="27"/>
      <c r="F19" s="26"/>
      <c r="G19" s="28"/>
      <c r="H19" s="29"/>
      <c r="I19" s="68"/>
      <c r="J19" s="26"/>
      <c r="K19" s="69"/>
      <c r="L19" s="70"/>
      <c r="M19" s="71"/>
      <c r="N19" s="69"/>
      <c r="O19" s="72"/>
      <c r="P19" s="73"/>
      <c r="Q19" s="73"/>
      <c r="R19" s="82"/>
      <c r="S19" s="83"/>
      <c r="T19" s="73"/>
      <c r="U19" s="73"/>
      <c r="V19" s="73"/>
      <c r="W19" s="73"/>
      <c r="X19" s="73"/>
      <c r="Y19" s="73"/>
      <c r="Z19" s="73"/>
      <c r="AA19" s="73"/>
      <c r="AB19" s="73"/>
      <c r="AC19" s="73"/>
    </row>
    <row r="20" s="3" customFormat="1" ht="20.1" customHeight="1" spans="1:29">
      <c r="A20" s="23"/>
      <c r="B20" s="24"/>
      <c r="C20" s="25"/>
      <c r="D20" s="26"/>
      <c r="E20" s="27"/>
      <c r="F20" s="26"/>
      <c r="G20" s="28"/>
      <c r="H20" s="29"/>
      <c r="I20" s="68"/>
      <c r="J20" s="26"/>
      <c r="K20" s="69"/>
      <c r="L20" s="70"/>
      <c r="M20" s="71"/>
      <c r="N20" s="69"/>
      <c r="O20" s="72"/>
      <c r="P20" s="73"/>
      <c r="Q20" s="73"/>
      <c r="R20" s="82"/>
      <c r="S20" s="83"/>
      <c r="T20" s="73"/>
      <c r="U20" s="73"/>
      <c r="V20" s="73"/>
      <c r="W20" s="73"/>
      <c r="X20" s="73"/>
      <c r="Y20" s="73"/>
      <c r="Z20" s="73"/>
      <c r="AA20" s="73"/>
      <c r="AB20" s="73"/>
      <c r="AC20" s="73"/>
    </row>
    <row r="21" s="3" customFormat="1" ht="20.1" customHeight="1" spans="1:29">
      <c r="A21" s="23"/>
      <c r="B21" s="24"/>
      <c r="C21" s="25"/>
      <c r="D21" s="26"/>
      <c r="E21" s="27"/>
      <c r="F21" s="26"/>
      <c r="G21" s="28"/>
      <c r="H21" s="29"/>
      <c r="I21" s="68"/>
      <c r="J21" s="26"/>
      <c r="K21" s="69"/>
      <c r="L21" s="70"/>
      <c r="M21" s="71"/>
      <c r="N21" s="69"/>
      <c r="O21" s="72"/>
      <c r="P21" s="73"/>
      <c r="Q21" s="73"/>
      <c r="R21" s="82"/>
      <c r="S21" s="83"/>
      <c r="T21" s="73"/>
      <c r="U21" s="73"/>
      <c r="V21" s="73"/>
      <c r="W21" s="73"/>
      <c r="X21" s="73"/>
      <c r="Y21" s="73"/>
      <c r="Z21" s="73"/>
      <c r="AA21" s="73"/>
      <c r="AB21" s="73"/>
      <c r="AC21" s="73"/>
    </row>
    <row r="22" s="3" customFormat="1" ht="20.1" customHeight="1" spans="1:29">
      <c r="A22" s="23"/>
      <c r="B22" s="24"/>
      <c r="C22" s="25"/>
      <c r="D22" s="26"/>
      <c r="E22" s="27"/>
      <c r="F22" s="26"/>
      <c r="G22" s="28"/>
      <c r="H22" s="29"/>
      <c r="I22" s="68"/>
      <c r="J22" s="26"/>
      <c r="K22" s="69"/>
      <c r="L22" s="70"/>
      <c r="M22" s="71"/>
      <c r="N22" s="69"/>
      <c r="O22" s="72"/>
      <c r="P22" s="73"/>
      <c r="Q22" s="73"/>
      <c r="R22" s="82"/>
      <c r="S22" s="83">
        <v>4326</v>
      </c>
      <c r="T22" s="73"/>
      <c r="U22" s="73"/>
      <c r="V22" s="73"/>
      <c r="W22" s="73"/>
      <c r="X22" s="73"/>
      <c r="Y22" s="73"/>
      <c r="Z22" s="73"/>
      <c r="AA22" s="73"/>
      <c r="AB22" s="73"/>
      <c r="AC22" s="73"/>
    </row>
    <row r="23" s="4" customFormat="1" ht="20.25" customHeight="1" spans="1:19">
      <c r="A23" s="35"/>
      <c r="B23" s="36"/>
      <c r="C23" s="18"/>
      <c r="D23" s="19"/>
      <c r="E23" s="37"/>
      <c r="F23" s="38"/>
      <c r="G23" s="39"/>
      <c r="H23" s="40"/>
      <c r="I23" s="40"/>
      <c r="J23" s="76"/>
      <c r="K23" s="66"/>
      <c r="L23" s="53"/>
      <c r="M23" s="11"/>
      <c r="N23" s="66"/>
      <c r="O23" s="40"/>
      <c r="P23" s="64"/>
      <c r="S23">
        <v>269</v>
      </c>
    </row>
    <row r="24" s="4" customFormat="1" ht="20.25" customHeight="1" spans="1:19">
      <c r="A24" s="35"/>
      <c r="B24" s="36"/>
      <c r="C24" s="18"/>
      <c r="D24" s="19"/>
      <c r="E24" s="37"/>
      <c r="F24" s="38"/>
      <c r="G24" s="39"/>
      <c r="H24" s="40"/>
      <c r="I24" s="40"/>
      <c r="J24" s="76"/>
      <c r="K24" s="66"/>
      <c r="L24" s="53"/>
      <c r="M24" s="11"/>
      <c r="N24" s="69"/>
      <c r="O24" s="77"/>
      <c r="P24" s="64"/>
      <c r="S24">
        <v>25440</v>
      </c>
    </row>
    <row r="25" s="4" customFormat="1" ht="30" customHeight="1" spans="1:19">
      <c r="A25" s="9" t="s">
        <v>37</v>
      </c>
      <c r="B25" s="9"/>
      <c r="C25" s="41" t="s">
        <v>38</v>
      </c>
      <c r="D25" s="42">
        <f>SUM(D7:D24)</f>
        <v>318000</v>
      </c>
      <c r="E25" s="41" t="s">
        <v>38</v>
      </c>
      <c r="F25" s="43">
        <f>SUM(F7:F24)</f>
        <v>318000</v>
      </c>
      <c r="G25" s="41" t="s">
        <v>38</v>
      </c>
      <c r="H25" s="43">
        <f>SUM(H7:H24)</f>
        <v>57240</v>
      </c>
      <c r="I25" s="43">
        <f>SUM(I7:I24)</f>
        <v>30035</v>
      </c>
      <c r="J25" s="43">
        <f>SUM(J7:J24)</f>
        <v>0</v>
      </c>
      <c r="K25" s="41" t="s">
        <v>38</v>
      </c>
      <c r="L25" s="78">
        <f>SUM(L7:L24)</f>
        <v>0</v>
      </c>
      <c r="M25" s="79" t="s">
        <v>38</v>
      </c>
      <c r="N25" s="41" t="s">
        <v>38</v>
      </c>
      <c r="O25" s="43">
        <f>SUM(O7:O24)</f>
        <v>230725</v>
      </c>
      <c r="P25" s="64"/>
      <c r="S25"/>
    </row>
    <row r="26" s="4" customFormat="1" ht="30" customHeight="1" spans="1:16">
      <c r="A26" s="9" t="s">
        <v>33</v>
      </c>
      <c r="B26" s="9"/>
      <c r="C26" s="9" t="s">
        <v>39</v>
      </c>
      <c r="D26" s="9"/>
      <c r="E26" s="44">
        <f>E27+L26</f>
        <v>230725</v>
      </c>
      <c r="F26" s="44"/>
      <c r="G26" s="44"/>
      <c r="H26" s="44"/>
      <c r="I26" s="9" t="s">
        <v>40</v>
      </c>
      <c r="J26" s="9"/>
      <c r="K26" s="9" t="s">
        <v>41</v>
      </c>
      <c r="L26" s="44">
        <v>0</v>
      </c>
      <c r="M26" s="44"/>
      <c r="N26" s="44"/>
      <c r="O26" s="44"/>
      <c r="P26" s="64"/>
    </row>
    <row r="27" s="4" customFormat="1" ht="30" customHeight="1" spans="1:16">
      <c r="A27" s="9"/>
      <c r="B27" s="9"/>
      <c r="C27" s="9" t="s">
        <v>42</v>
      </c>
      <c r="D27" s="9"/>
      <c r="E27" s="45">
        <f>O8</f>
        <v>230725</v>
      </c>
      <c r="F27" s="45"/>
      <c r="G27" s="45"/>
      <c r="H27" s="45"/>
      <c r="I27" s="9"/>
      <c r="J27" s="9"/>
      <c r="K27" s="9" t="s">
        <v>43</v>
      </c>
      <c r="L27" s="79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79"/>
      <c r="N27" s="79"/>
      <c r="O27" s="79"/>
      <c r="P27" s="64"/>
    </row>
    <row r="28" s="4" customFormat="1" ht="50.1" customHeight="1" spans="1:16">
      <c r="A28" s="9" t="s">
        <v>44</v>
      </c>
      <c r="B28" s="9"/>
      <c r="C28" s="46" t="s">
        <v>45</v>
      </c>
      <c r="D28" s="47"/>
      <c r="E28" s="47"/>
      <c r="F28" s="47"/>
      <c r="G28" s="47"/>
      <c r="H28" s="48"/>
      <c r="I28" s="9" t="s">
        <v>46</v>
      </c>
      <c r="J28" s="9"/>
      <c r="K28" s="9" t="s">
        <v>47</v>
      </c>
      <c r="L28" s="9"/>
      <c r="M28" s="9"/>
      <c r="N28" s="9"/>
      <c r="O28" s="9"/>
      <c r="P28" s="64"/>
    </row>
    <row r="29" s="4" customFormat="1" ht="50.1" customHeight="1" spans="1:16">
      <c r="A29" s="9" t="s">
        <v>48</v>
      </c>
      <c r="B29" s="9"/>
      <c r="C29" s="16"/>
      <c r="D29" s="16"/>
      <c r="E29" s="16"/>
      <c r="F29" s="16"/>
      <c r="G29" s="16"/>
      <c r="H29" s="16"/>
      <c r="I29" s="9" t="s">
        <v>49</v>
      </c>
      <c r="J29" s="9"/>
      <c r="K29" s="16"/>
      <c r="L29" s="16"/>
      <c r="M29" s="16"/>
      <c r="N29" s="16"/>
      <c r="O29" s="16"/>
      <c r="P29" s="64"/>
    </row>
    <row r="30" s="4" customFormat="1" ht="50.1" customHeight="1" spans="1:16">
      <c r="A30" s="9" t="s">
        <v>50</v>
      </c>
      <c r="B30" s="9"/>
      <c r="C30" s="49"/>
      <c r="D30" s="49"/>
      <c r="E30" s="49"/>
      <c r="F30" s="49"/>
      <c r="G30" s="49"/>
      <c r="H30" s="49"/>
      <c r="I30" s="9" t="s">
        <v>51</v>
      </c>
      <c r="J30" s="9"/>
      <c r="K30" s="49"/>
      <c r="L30" s="49"/>
      <c r="M30" s="49"/>
      <c r="N30" s="49"/>
      <c r="O30" s="49"/>
      <c r="P30" s="64"/>
    </row>
    <row r="31" s="4" customFormat="1" ht="50.1" customHeight="1" spans="1:16">
      <c r="A31" s="9" t="s">
        <v>52</v>
      </c>
      <c r="B31" s="9"/>
      <c r="C31" s="49"/>
      <c r="D31" s="49"/>
      <c r="E31" s="49"/>
      <c r="F31" s="49"/>
      <c r="G31" s="49"/>
      <c r="H31" s="49"/>
      <c r="I31" s="9" t="s">
        <v>53</v>
      </c>
      <c r="J31" s="9"/>
      <c r="K31" s="49"/>
      <c r="L31" s="49"/>
      <c r="M31" s="49"/>
      <c r="N31" s="49"/>
      <c r="O31" s="49"/>
      <c r="P31" s="64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64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64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64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64"/>
    </row>
    <row r="36" s="4" customFormat="1" spans="1:16">
      <c r="A36" s="1"/>
      <c r="B36" s="5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64"/>
    </row>
    <row r="37" s="4" customFormat="1" ht="13.5" spans="1:16">
      <c r="A37" s="1"/>
      <c r="B37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64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64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64"/>
    </row>
    <row r="40" s="4" customFormat="1" spans="1:16">
      <c r="A40" s="1"/>
      <c r="B40" s="5"/>
      <c r="C40" s="1"/>
      <c r="D40" s="6"/>
      <c r="E40" s="5"/>
      <c r="F40" s="6"/>
      <c r="G40" s="1"/>
      <c r="H40" s="6"/>
      <c r="I40" s="1"/>
      <c r="J40" s="6"/>
      <c r="K40" s="1"/>
      <c r="L40" s="7"/>
      <c r="M40" s="7"/>
      <c r="N40" s="1"/>
      <c r="O40" s="6"/>
      <c r="P40" s="64"/>
    </row>
    <row r="41" s="4" customFormat="1" spans="1:16">
      <c r="A41" s="1"/>
      <c r="B41" s="5"/>
      <c r="C41" s="1"/>
      <c r="D41" s="6"/>
      <c r="E41" s="5"/>
      <c r="F41" s="6"/>
      <c r="G41" s="1"/>
      <c r="H41" s="6"/>
      <c r="I41" s="1"/>
      <c r="J41" s="6"/>
      <c r="K41" s="1"/>
      <c r="L41" s="7"/>
      <c r="M41" s="7"/>
      <c r="N41" s="1"/>
      <c r="O41" s="6"/>
      <c r="P41" s="64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11805555555556" footer="0.511805555555556"/>
  <pageSetup paperSize="9" scale="78" orientation="portrait"/>
  <headerFooter/>
  <rowBreaks count="1" manualBreakCount="1">
    <brk id="32" max="16383" man="1"/>
  </rowBreaks>
  <colBreaks count="1" manualBreakCount="1">
    <brk id="15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0"/>
  <sheetViews>
    <sheetView workbookViewId="0">
      <selection activeCell="A1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14.75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51" t="s">
        <v>3</v>
      </c>
      <c r="M2" s="52">
        <v>10665</v>
      </c>
      <c r="N2" s="53" t="s">
        <v>4</v>
      </c>
      <c r="O2" s="53" t="s">
        <v>5</v>
      </c>
      <c r="P2" s="54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</row>
    <row r="3" s="1" customFormat="1" ht="34" customHeight="1" spans="1:62">
      <c r="A3" s="9" t="s">
        <v>6</v>
      </c>
      <c r="B3" s="9"/>
      <c r="C3" s="11">
        <v>996600</v>
      </c>
      <c r="D3" s="11"/>
      <c r="E3" s="11" t="s">
        <v>7</v>
      </c>
      <c r="F3" s="12" t="s">
        <v>8</v>
      </c>
      <c r="G3" s="12"/>
      <c r="H3" s="13" t="s">
        <v>9</v>
      </c>
      <c r="I3" s="55" t="s">
        <v>54</v>
      </c>
      <c r="J3" s="56"/>
      <c r="K3" s="56"/>
      <c r="L3" s="56"/>
      <c r="M3" s="57" t="s">
        <v>11</v>
      </c>
      <c r="N3" s="9" t="s">
        <v>12</v>
      </c>
      <c r="O3" s="58" t="s">
        <v>13</v>
      </c>
      <c r="P3" s="59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</row>
    <row r="4" s="1" customFormat="1" ht="30" customHeight="1" spans="1:30">
      <c r="A4" s="9" t="s">
        <v>14</v>
      </c>
      <c r="B4" s="9"/>
      <c r="C4" s="11">
        <v>849059.3</v>
      </c>
      <c r="D4" s="11"/>
      <c r="E4" s="11" t="s">
        <v>15</v>
      </c>
      <c r="F4" s="12">
        <v>43620</v>
      </c>
      <c r="G4" s="12"/>
      <c r="H4" s="14"/>
      <c r="I4" s="60"/>
      <c r="J4" s="61"/>
      <c r="K4" s="61"/>
      <c r="L4" s="61"/>
      <c r="M4" s="57" t="s">
        <v>16</v>
      </c>
      <c r="N4" s="11" t="s">
        <v>17</v>
      </c>
      <c r="O4" s="62" t="s">
        <v>55</v>
      </c>
      <c r="P4" s="63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1" t="s">
        <v>26</v>
      </c>
      <c r="O5" s="11"/>
      <c r="P5" s="64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5" t="s">
        <v>27</v>
      </c>
      <c r="C6" s="9" t="s">
        <v>28</v>
      </c>
      <c r="D6" s="11" t="s">
        <v>29</v>
      </c>
      <c r="E6" s="15" t="s">
        <v>27</v>
      </c>
      <c r="F6" s="11" t="s">
        <v>29</v>
      </c>
      <c r="G6" s="9" t="s">
        <v>30</v>
      </c>
      <c r="H6" s="11" t="s">
        <v>29</v>
      </c>
      <c r="I6" s="53" t="s">
        <v>29</v>
      </c>
      <c r="J6" s="11" t="s">
        <v>29</v>
      </c>
      <c r="K6" s="9" t="s">
        <v>31</v>
      </c>
      <c r="L6" s="9" t="s">
        <v>29</v>
      </c>
      <c r="M6" s="9" t="s">
        <v>31</v>
      </c>
      <c r="N6" s="11" t="s">
        <v>32</v>
      </c>
      <c r="O6" s="11" t="s">
        <v>29</v>
      </c>
      <c r="P6" s="64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29">
      <c r="A7" s="16">
        <v>1</v>
      </c>
      <c r="B7" s="17">
        <v>43488</v>
      </c>
      <c r="C7" s="18" t="s">
        <v>34</v>
      </c>
      <c r="D7" s="19">
        <v>318000</v>
      </c>
      <c r="E7" s="20">
        <v>43489</v>
      </c>
      <c r="F7" s="19">
        <v>318000</v>
      </c>
      <c r="G7" s="21">
        <v>0.18</v>
      </c>
      <c r="H7" s="22">
        <f>D7*G7</f>
        <v>57240</v>
      </c>
      <c r="I7" s="22">
        <v>30035</v>
      </c>
      <c r="J7" s="33">
        <v>0</v>
      </c>
      <c r="K7" s="65"/>
      <c r="L7" s="53">
        <v>0</v>
      </c>
      <c r="M7" s="11"/>
      <c r="N7" s="66" t="s">
        <v>35</v>
      </c>
      <c r="O7" s="22">
        <f>D7-H7-I7</f>
        <v>230725</v>
      </c>
      <c r="P7" s="67"/>
      <c r="Q7" s="67"/>
      <c r="R7" s="81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</row>
    <row r="8" s="3" customFormat="1" ht="20.1" customHeight="1" spans="1:29">
      <c r="A8" s="23"/>
      <c r="B8" s="24"/>
      <c r="C8" s="25"/>
      <c r="D8" s="26"/>
      <c r="E8" s="27"/>
      <c r="F8" s="26"/>
      <c r="G8" s="28"/>
      <c r="H8" s="29"/>
      <c r="I8" s="68"/>
      <c r="J8" s="26"/>
      <c r="K8" s="69"/>
      <c r="L8" s="70"/>
      <c r="M8" s="71"/>
      <c r="N8" s="69"/>
      <c r="O8" s="72"/>
      <c r="P8" s="73"/>
      <c r="Q8" s="73"/>
      <c r="R8" s="82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</row>
    <row r="9" s="3" customFormat="1" ht="23" customHeight="1" spans="1:29">
      <c r="A9" s="23"/>
      <c r="B9" s="24"/>
      <c r="C9" s="25"/>
      <c r="D9" s="26"/>
      <c r="E9" s="27"/>
      <c r="F9" s="26"/>
      <c r="G9" s="28"/>
      <c r="H9" s="29"/>
      <c r="I9" s="68"/>
      <c r="J9" s="26"/>
      <c r="K9" s="69"/>
      <c r="L9" s="70"/>
      <c r="M9" s="71"/>
      <c r="N9" s="69"/>
      <c r="O9" s="74"/>
      <c r="P9" s="73"/>
      <c r="Q9" s="73"/>
      <c r="R9" s="82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</row>
    <row r="10" s="3" customFormat="1" ht="20.1" customHeight="1" spans="1:29">
      <c r="A10" s="23"/>
      <c r="B10" s="24"/>
      <c r="C10" s="25"/>
      <c r="D10" s="26"/>
      <c r="E10" s="27"/>
      <c r="F10" s="26"/>
      <c r="G10" s="28"/>
      <c r="H10" s="29"/>
      <c r="I10" s="68"/>
      <c r="J10" s="26"/>
      <c r="K10" s="69"/>
      <c r="L10" s="70"/>
      <c r="M10" s="71"/>
      <c r="N10" s="69"/>
      <c r="O10" s="72"/>
      <c r="P10" s="73"/>
      <c r="Q10" s="73"/>
      <c r="R10" s="8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</row>
    <row r="11" s="3" customFormat="1" ht="26" customHeight="1" spans="1:29">
      <c r="A11" s="23">
        <v>2</v>
      </c>
      <c r="B11" s="24">
        <v>44250</v>
      </c>
      <c r="C11" s="25" t="s">
        <v>34</v>
      </c>
      <c r="D11" s="26">
        <v>200000</v>
      </c>
      <c r="E11" s="27"/>
      <c r="F11" s="26"/>
      <c r="G11" s="28">
        <v>0.18</v>
      </c>
      <c r="H11" s="29">
        <f>D11*G11</f>
        <v>36000</v>
      </c>
      <c r="I11" s="68">
        <v>300</v>
      </c>
      <c r="J11" s="26">
        <v>100</v>
      </c>
      <c r="K11" s="69" t="s">
        <v>56</v>
      </c>
      <c r="L11" s="70"/>
      <c r="M11" s="71"/>
      <c r="N11" s="69" t="s">
        <v>57</v>
      </c>
      <c r="O11" s="74">
        <f>D11-H11-I11-I12-J11</f>
        <v>98602.42</v>
      </c>
      <c r="P11" s="73"/>
      <c r="Q11" s="73"/>
      <c r="R11" s="82"/>
      <c r="S11" s="83"/>
      <c r="T11" s="73"/>
      <c r="U11" s="73"/>
      <c r="V11" s="73"/>
      <c r="W11" s="73"/>
      <c r="X11" s="73"/>
      <c r="Y11" s="73"/>
      <c r="Z11" s="73"/>
      <c r="AA11" s="73"/>
      <c r="AB11" s="73"/>
      <c r="AC11" s="73"/>
    </row>
    <row r="12" s="3" customFormat="1" ht="20.1" customHeight="1" spans="1:29">
      <c r="A12" s="23"/>
      <c r="B12" s="24"/>
      <c r="C12" s="25"/>
      <c r="D12" s="26"/>
      <c r="E12" s="27"/>
      <c r="F12" s="26"/>
      <c r="G12" s="28"/>
      <c r="H12" s="29"/>
      <c r="I12" s="68">
        <v>64997.58</v>
      </c>
      <c r="J12" s="26"/>
      <c r="K12" s="69"/>
      <c r="L12" s="70"/>
      <c r="M12" s="71"/>
      <c r="N12" s="69"/>
      <c r="O12" s="72"/>
      <c r="P12" s="73"/>
      <c r="Q12" s="73"/>
      <c r="R12" s="82"/>
      <c r="S12" s="83"/>
      <c r="T12" s="73"/>
      <c r="U12" s="73"/>
      <c r="V12" s="73"/>
      <c r="W12" s="73"/>
      <c r="X12" s="73"/>
      <c r="Y12" s="73"/>
      <c r="Z12" s="73"/>
      <c r="AA12" s="73"/>
      <c r="AB12" s="73"/>
      <c r="AC12" s="73"/>
    </row>
    <row r="13" s="3" customFormat="1" ht="20.1" customHeight="1" spans="1:29">
      <c r="A13" s="23"/>
      <c r="B13" s="24"/>
      <c r="C13" s="25"/>
      <c r="D13" s="26"/>
      <c r="E13" s="27"/>
      <c r="F13" s="26"/>
      <c r="G13" s="28"/>
      <c r="H13" s="29"/>
      <c r="I13" s="68"/>
      <c r="J13" s="26"/>
      <c r="K13" s="69"/>
      <c r="L13" s="70"/>
      <c r="M13" s="71"/>
      <c r="N13" s="69"/>
      <c r="O13" s="72"/>
      <c r="P13" s="73"/>
      <c r="Q13" s="73"/>
      <c r="R13" s="82"/>
      <c r="S13" s="83"/>
      <c r="T13" s="73"/>
      <c r="U13" s="73"/>
      <c r="V13" s="73"/>
      <c r="W13" s="73"/>
      <c r="X13" s="73"/>
      <c r="Y13" s="73"/>
      <c r="Z13" s="73"/>
      <c r="AA13" s="73"/>
      <c r="AB13" s="73"/>
      <c r="AC13" s="73"/>
    </row>
    <row r="14" s="3" customFormat="1" ht="20.1" customHeight="1" spans="1:29">
      <c r="A14" s="23"/>
      <c r="B14" s="24"/>
      <c r="C14" s="25"/>
      <c r="D14" s="26"/>
      <c r="E14" s="27"/>
      <c r="F14" s="26"/>
      <c r="G14" s="28"/>
      <c r="H14" s="29"/>
      <c r="I14" s="68"/>
      <c r="J14" s="26"/>
      <c r="K14" s="69"/>
      <c r="L14" s="70"/>
      <c r="M14" s="71"/>
      <c r="N14" s="69"/>
      <c r="O14" s="72"/>
      <c r="P14" s="73"/>
      <c r="Q14" s="73"/>
      <c r="R14" s="82"/>
      <c r="S14" s="83"/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="3" customFormat="1" ht="20.1" customHeight="1" spans="1:29">
      <c r="A15" s="23"/>
      <c r="B15" s="24"/>
      <c r="C15" s="25"/>
      <c r="D15" s="26"/>
      <c r="E15" s="27"/>
      <c r="F15" s="26"/>
      <c r="G15" s="28"/>
      <c r="H15" s="29"/>
      <c r="I15" s="68"/>
      <c r="J15" s="26"/>
      <c r="K15" s="69"/>
      <c r="L15" s="70"/>
      <c r="M15" s="71"/>
      <c r="N15" s="69"/>
      <c r="O15" s="72"/>
      <c r="P15" s="73"/>
      <c r="Q15" s="73"/>
      <c r="R15" s="82"/>
      <c r="S15" s="83"/>
      <c r="T15" s="73"/>
      <c r="U15" s="73"/>
      <c r="V15" s="73"/>
      <c r="W15" s="73"/>
      <c r="X15" s="73"/>
      <c r="Y15" s="73"/>
      <c r="Z15" s="73"/>
      <c r="AA15" s="73"/>
      <c r="AB15" s="73"/>
      <c r="AC15" s="73"/>
    </row>
    <row r="16" s="3" customFormat="1" ht="20.1" customHeight="1" spans="1:29">
      <c r="A16" s="23"/>
      <c r="B16" s="24"/>
      <c r="C16" s="25"/>
      <c r="D16" s="26"/>
      <c r="E16" s="27"/>
      <c r="F16" s="26"/>
      <c r="G16" s="28"/>
      <c r="H16" s="29"/>
      <c r="I16" s="68"/>
      <c r="J16" s="26"/>
      <c r="K16" s="69"/>
      <c r="L16" s="70"/>
      <c r="M16" s="71"/>
      <c r="N16" s="69"/>
      <c r="O16" s="72"/>
      <c r="P16" s="73"/>
      <c r="Q16" s="73"/>
      <c r="R16" s="82"/>
      <c r="S16" s="83"/>
      <c r="T16" s="73"/>
      <c r="U16" s="73"/>
      <c r="V16" s="73"/>
      <c r="W16" s="73"/>
      <c r="X16" s="73"/>
      <c r="Y16" s="73"/>
      <c r="Z16" s="73"/>
      <c r="AA16" s="73"/>
      <c r="AB16" s="73"/>
      <c r="AC16" s="73"/>
    </row>
    <row r="17" s="3" customFormat="1" ht="20.1" customHeight="1" spans="1:29">
      <c r="A17" s="23"/>
      <c r="B17" s="24"/>
      <c r="C17" s="25"/>
      <c r="D17" s="26"/>
      <c r="E17" s="27"/>
      <c r="F17" s="26"/>
      <c r="G17" s="28"/>
      <c r="H17" s="29"/>
      <c r="I17" s="68"/>
      <c r="J17" s="26"/>
      <c r="K17" s="69"/>
      <c r="L17" s="70"/>
      <c r="M17" s="71"/>
      <c r="N17" s="69"/>
      <c r="O17" s="72"/>
      <c r="P17" s="73"/>
      <c r="Q17" s="73"/>
      <c r="R17" s="82"/>
      <c r="S17" s="83"/>
      <c r="T17" s="73"/>
      <c r="U17" s="73"/>
      <c r="V17" s="73"/>
      <c r="W17" s="73"/>
      <c r="X17" s="73"/>
      <c r="Y17" s="73"/>
      <c r="Z17" s="73"/>
      <c r="AA17" s="73"/>
      <c r="AB17" s="73"/>
      <c r="AC17" s="73"/>
    </row>
    <row r="18" s="3" customFormat="1" ht="20.1" customHeight="1" spans="1:29">
      <c r="A18" s="23"/>
      <c r="B18" s="24"/>
      <c r="C18" s="25"/>
      <c r="D18" s="26"/>
      <c r="E18" s="27"/>
      <c r="F18" s="26"/>
      <c r="G18" s="28"/>
      <c r="H18" s="29"/>
      <c r="I18" s="68"/>
      <c r="J18" s="26"/>
      <c r="K18" s="69"/>
      <c r="L18" s="70"/>
      <c r="M18" s="71"/>
      <c r="N18" s="69"/>
      <c r="O18" s="72"/>
      <c r="P18" s="73"/>
      <c r="Q18" s="73"/>
      <c r="R18" s="82"/>
      <c r="S18" s="83"/>
      <c r="T18" s="73"/>
      <c r="U18" s="73"/>
      <c r="V18" s="73"/>
      <c r="W18" s="73"/>
      <c r="X18" s="73"/>
      <c r="Y18" s="73"/>
      <c r="Z18" s="73"/>
      <c r="AA18" s="73"/>
      <c r="AB18" s="73"/>
      <c r="AC18" s="73"/>
    </row>
    <row r="19" s="3" customFormat="1" ht="20.1" customHeight="1" spans="1:29">
      <c r="A19" s="23"/>
      <c r="B19" s="24"/>
      <c r="C19" s="25"/>
      <c r="D19" s="26"/>
      <c r="E19" s="27"/>
      <c r="F19" s="26"/>
      <c r="G19" s="28"/>
      <c r="H19" s="29"/>
      <c r="I19" s="68"/>
      <c r="J19" s="26"/>
      <c r="K19" s="69"/>
      <c r="L19" s="70"/>
      <c r="M19" s="71"/>
      <c r="N19" s="69"/>
      <c r="O19" s="72"/>
      <c r="P19" s="73"/>
      <c r="Q19" s="73"/>
      <c r="R19" s="82"/>
      <c r="S19" s="83"/>
      <c r="T19" s="73"/>
      <c r="U19" s="73"/>
      <c r="V19" s="73"/>
      <c r="W19" s="73"/>
      <c r="X19" s="73"/>
      <c r="Y19" s="73"/>
      <c r="Z19" s="73"/>
      <c r="AA19" s="73"/>
      <c r="AB19" s="73"/>
      <c r="AC19" s="73"/>
    </row>
    <row r="20" s="3" customFormat="1" ht="20.1" customHeight="1" spans="1:29">
      <c r="A20" s="23"/>
      <c r="B20" s="24"/>
      <c r="C20" s="25"/>
      <c r="D20" s="26"/>
      <c r="E20" s="27"/>
      <c r="F20" s="26"/>
      <c r="G20" s="28"/>
      <c r="H20" s="29"/>
      <c r="I20" s="68"/>
      <c r="J20" s="26"/>
      <c r="K20" s="69"/>
      <c r="L20" s="70"/>
      <c r="M20" s="71"/>
      <c r="N20" s="69"/>
      <c r="O20" s="72"/>
      <c r="P20" s="73"/>
      <c r="Q20" s="73"/>
      <c r="R20" s="82"/>
      <c r="S20" s="83"/>
      <c r="T20" s="73"/>
      <c r="U20" s="73"/>
      <c r="V20" s="73"/>
      <c r="W20" s="73"/>
      <c r="X20" s="73"/>
      <c r="Y20" s="73"/>
      <c r="Z20" s="73"/>
      <c r="AA20" s="73"/>
      <c r="AB20" s="73"/>
      <c r="AC20" s="73"/>
    </row>
    <row r="21" s="3" customFormat="1" ht="20.1" customHeight="1" spans="1:29">
      <c r="A21" s="23"/>
      <c r="B21" s="24"/>
      <c r="C21" s="25"/>
      <c r="D21" s="26"/>
      <c r="E21" s="27"/>
      <c r="F21" s="26"/>
      <c r="G21" s="28"/>
      <c r="H21" s="29"/>
      <c r="I21" s="68"/>
      <c r="J21" s="26"/>
      <c r="K21" s="69"/>
      <c r="L21" s="70"/>
      <c r="M21" s="71"/>
      <c r="N21" s="69"/>
      <c r="O21" s="72"/>
      <c r="P21" s="73"/>
      <c r="Q21" s="73"/>
      <c r="R21" s="82"/>
      <c r="S21" s="83"/>
      <c r="T21" s="73"/>
      <c r="U21" s="73"/>
      <c r="V21" s="73"/>
      <c r="W21" s="73"/>
      <c r="X21" s="73"/>
      <c r="Y21" s="73"/>
      <c r="Z21" s="73"/>
      <c r="AA21" s="73"/>
      <c r="AB21" s="73"/>
      <c r="AC21" s="73"/>
    </row>
    <row r="22" s="4" customFormat="1" ht="20.25" customHeight="1" spans="1:19">
      <c r="A22" s="35"/>
      <c r="B22" s="36"/>
      <c r="C22" s="18"/>
      <c r="D22" s="19"/>
      <c r="E22" s="37"/>
      <c r="F22" s="38"/>
      <c r="G22" s="39"/>
      <c r="H22" s="40"/>
      <c r="I22" s="40"/>
      <c r="J22" s="76"/>
      <c r="K22" s="66"/>
      <c r="L22" s="53"/>
      <c r="M22" s="11"/>
      <c r="N22" s="66"/>
      <c r="O22" s="40"/>
      <c r="P22" s="64"/>
      <c r="S22"/>
    </row>
    <row r="23" s="4" customFormat="1" ht="20.25" customHeight="1" spans="1:19">
      <c r="A23" s="35"/>
      <c r="B23" s="36"/>
      <c r="C23" s="18"/>
      <c r="D23" s="19"/>
      <c r="E23" s="37"/>
      <c r="F23" s="38"/>
      <c r="G23" s="39"/>
      <c r="H23" s="40"/>
      <c r="I23" s="40"/>
      <c r="J23" s="76"/>
      <c r="K23" s="66"/>
      <c r="L23" s="53"/>
      <c r="M23" s="11"/>
      <c r="N23" s="69"/>
      <c r="O23" s="77"/>
      <c r="P23" s="64"/>
      <c r="S23"/>
    </row>
    <row r="24" s="4" customFormat="1" ht="30" customHeight="1" spans="1:19">
      <c r="A24" s="9" t="s">
        <v>37</v>
      </c>
      <c r="B24" s="9"/>
      <c r="C24" s="41" t="s">
        <v>38</v>
      </c>
      <c r="D24" s="42">
        <f>SUM(D7:D23)</f>
        <v>518000</v>
      </c>
      <c r="E24" s="41" t="s">
        <v>38</v>
      </c>
      <c r="F24" s="43">
        <f>SUM(F7:F23)</f>
        <v>318000</v>
      </c>
      <c r="G24" s="41" t="s">
        <v>38</v>
      </c>
      <c r="H24" s="43">
        <f>SUM(H7:H23)</f>
        <v>93240</v>
      </c>
      <c r="I24" s="43">
        <f>SUM(I7:I23)</f>
        <v>95332.58</v>
      </c>
      <c r="J24" s="43">
        <f>SUM(J7:J23)</f>
        <v>100</v>
      </c>
      <c r="K24" s="41" t="s">
        <v>38</v>
      </c>
      <c r="L24" s="78">
        <f>SUM(L7:L23)</f>
        <v>0</v>
      </c>
      <c r="M24" s="79" t="s">
        <v>38</v>
      </c>
      <c r="N24" s="41" t="s">
        <v>38</v>
      </c>
      <c r="O24" s="43">
        <f>SUM(O7:O23)</f>
        <v>329327.42</v>
      </c>
      <c r="P24" s="64"/>
      <c r="S24"/>
    </row>
    <row r="25" s="4" customFormat="1" ht="30" customHeight="1" spans="1:16">
      <c r="A25" s="9" t="s">
        <v>33</v>
      </c>
      <c r="B25" s="9"/>
      <c r="C25" s="9" t="s">
        <v>39</v>
      </c>
      <c r="D25" s="9"/>
      <c r="E25" s="44">
        <f>O11</f>
        <v>98602.42</v>
      </c>
      <c r="F25" s="44"/>
      <c r="G25" s="44"/>
      <c r="H25" s="44"/>
      <c r="I25" s="9" t="s">
        <v>40</v>
      </c>
      <c r="J25" s="9"/>
      <c r="K25" s="9" t="s">
        <v>41</v>
      </c>
      <c r="L25" s="44">
        <v>0</v>
      </c>
      <c r="M25" s="44"/>
      <c r="N25" s="44"/>
      <c r="O25" s="44"/>
      <c r="P25" s="64"/>
    </row>
    <row r="26" s="4" customFormat="1" ht="30" customHeight="1" spans="1:16">
      <c r="A26" s="9"/>
      <c r="B26" s="9"/>
      <c r="C26" s="9" t="s">
        <v>42</v>
      </c>
      <c r="D26" s="9"/>
      <c r="E26" s="45">
        <v>0</v>
      </c>
      <c r="F26" s="45"/>
      <c r="G26" s="45"/>
      <c r="H26" s="45"/>
      <c r="I26" s="9"/>
      <c r="J26" s="9"/>
      <c r="K26" s="9" t="s">
        <v>43</v>
      </c>
      <c r="L26" s="79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79"/>
      <c r="N26" s="79"/>
      <c r="O26" s="79"/>
      <c r="P26" s="64"/>
    </row>
    <row r="27" s="4" customFormat="1" ht="50.1" customHeight="1" spans="1:16">
      <c r="A27" s="9" t="s">
        <v>44</v>
      </c>
      <c r="B27" s="9"/>
      <c r="C27" s="46" t="s">
        <v>45</v>
      </c>
      <c r="D27" s="47"/>
      <c r="E27" s="47"/>
      <c r="F27" s="47"/>
      <c r="G27" s="47"/>
      <c r="H27" s="48"/>
      <c r="I27" s="9" t="s">
        <v>46</v>
      </c>
      <c r="J27" s="9"/>
      <c r="K27" s="9"/>
      <c r="L27" s="9"/>
      <c r="M27" s="9"/>
      <c r="N27" s="9"/>
      <c r="O27" s="9"/>
      <c r="P27" s="64"/>
    </row>
    <row r="28" s="4" customFormat="1" ht="50.1" customHeight="1" spans="1:16">
      <c r="A28" s="9" t="s">
        <v>48</v>
      </c>
      <c r="B28" s="9"/>
      <c r="C28" s="16"/>
      <c r="D28" s="16"/>
      <c r="E28" s="16"/>
      <c r="F28" s="16"/>
      <c r="G28" s="16"/>
      <c r="H28" s="16"/>
      <c r="I28" s="9" t="s">
        <v>49</v>
      </c>
      <c r="J28" s="9"/>
      <c r="K28" s="16"/>
      <c r="L28" s="16"/>
      <c r="M28" s="16"/>
      <c r="N28" s="16"/>
      <c r="O28" s="16"/>
      <c r="P28" s="64"/>
    </row>
    <row r="29" s="4" customFormat="1" ht="50.1" customHeight="1" spans="1:16">
      <c r="A29" s="9" t="s">
        <v>50</v>
      </c>
      <c r="B29" s="9"/>
      <c r="C29" s="49"/>
      <c r="D29" s="49"/>
      <c r="E29" s="49"/>
      <c r="F29" s="49"/>
      <c r="G29" s="49"/>
      <c r="H29" s="49"/>
      <c r="I29" s="9" t="s">
        <v>51</v>
      </c>
      <c r="J29" s="9"/>
      <c r="K29" s="49"/>
      <c r="L29" s="49"/>
      <c r="M29" s="49"/>
      <c r="N29" s="49"/>
      <c r="O29" s="49"/>
      <c r="P29" s="64"/>
    </row>
    <row r="30" s="4" customFormat="1" ht="50.1" customHeight="1" spans="1:16">
      <c r="A30" s="9" t="s">
        <v>52</v>
      </c>
      <c r="B30" s="9"/>
      <c r="C30" s="49"/>
      <c r="D30" s="49"/>
      <c r="E30" s="49"/>
      <c r="F30" s="49"/>
      <c r="G30" s="49"/>
      <c r="H30" s="49"/>
      <c r="I30" s="9" t="s">
        <v>53</v>
      </c>
      <c r="J30" s="9"/>
      <c r="K30" s="49"/>
      <c r="L30" s="49"/>
      <c r="M30" s="49"/>
      <c r="N30" s="49"/>
      <c r="O30" s="49"/>
      <c r="P30" s="64"/>
    </row>
    <row r="31" s="4" customFormat="1" spans="1:16">
      <c r="A31" s="1"/>
      <c r="B31" s="5"/>
      <c r="C31" s="1"/>
      <c r="D31" s="6"/>
      <c r="E31" s="5"/>
      <c r="F31" s="6"/>
      <c r="G31" s="1"/>
      <c r="H31" s="6"/>
      <c r="I31" s="1"/>
      <c r="J31" s="6"/>
      <c r="K31" s="1"/>
      <c r="L31" s="7"/>
      <c r="M31" s="7"/>
      <c r="N31" s="1"/>
      <c r="O31" s="6"/>
      <c r="P31" s="64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64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64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64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64"/>
    </row>
    <row r="36" s="4" customFormat="1" ht="13.5" spans="1:16">
      <c r="A36" s="1"/>
      <c r="B36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64"/>
    </row>
    <row r="37" s="4" customFormat="1" spans="1:16">
      <c r="A37" s="1"/>
      <c r="B37" s="5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64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64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64"/>
    </row>
    <row r="40" s="4" customFormat="1" spans="1:16">
      <c r="A40" s="1"/>
      <c r="B40" s="5"/>
      <c r="C40" s="1"/>
      <c r="D40" s="6"/>
      <c r="E40" s="5"/>
      <c r="F40" s="6"/>
      <c r="G40" s="1"/>
      <c r="H40" s="6"/>
      <c r="I40" s="1"/>
      <c r="J40" s="6"/>
      <c r="K40" s="1"/>
      <c r="L40" s="7"/>
      <c r="M40" s="7"/>
      <c r="N40" s="1"/>
      <c r="O40" s="6"/>
      <c r="P40" s="64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A25:B26"/>
    <mergeCell ref="I25:J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0"/>
  <sheetViews>
    <sheetView tabSelected="1" workbookViewId="0">
      <selection activeCell="N18" sqref="N18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14.75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51" t="s">
        <v>3</v>
      </c>
      <c r="M2" s="52">
        <v>10665</v>
      </c>
      <c r="N2" s="53" t="s">
        <v>4</v>
      </c>
      <c r="O2" s="53" t="s">
        <v>5</v>
      </c>
      <c r="P2" s="54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</row>
    <row r="3" s="1" customFormat="1" ht="34" customHeight="1" spans="1:62">
      <c r="A3" s="9" t="s">
        <v>6</v>
      </c>
      <c r="B3" s="9"/>
      <c r="C3" s="11">
        <v>996600</v>
      </c>
      <c r="D3" s="11"/>
      <c r="E3" s="11" t="s">
        <v>7</v>
      </c>
      <c r="F3" s="12" t="s">
        <v>8</v>
      </c>
      <c r="G3" s="12"/>
      <c r="H3" s="13" t="s">
        <v>9</v>
      </c>
      <c r="I3" s="55" t="s">
        <v>58</v>
      </c>
      <c r="J3" s="56"/>
      <c r="K3" s="56"/>
      <c r="L3" s="56"/>
      <c r="M3" s="57" t="s">
        <v>11</v>
      </c>
      <c r="N3" s="9" t="s">
        <v>12</v>
      </c>
      <c r="O3" s="58" t="s">
        <v>13</v>
      </c>
      <c r="P3" s="59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</row>
    <row r="4" s="1" customFormat="1" ht="30" customHeight="1" spans="1:30">
      <c r="A4" s="9" t="s">
        <v>14</v>
      </c>
      <c r="B4" s="9"/>
      <c r="C4" s="11">
        <v>849059.3</v>
      </c>
      <c r="D4" s="11"/>
      <c r="E4" s="11" t="s">
        <v>15</v>
      </c>
      <c r="F4" s="12">
        <v>43620</v>
      </c>
      <c r="G4" s="12"/>
      <c r="H4" s="14"/>
      <c r="I4" s="60"/>
      <c r="J4" s="61"/>
      <c r="K4" s="61"/>
      <c r="L4" s="61"/>
      <c r="M4" s="57" t="s">
        <v>16</v>
      </c>
      <c r="N4" s="11" t="s">
        <v>17</v>
      </c>
      <c r="O4" s="62" t="s">
        <v>55</v>
      </c>
      <c r="P4" s="63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1" t="s">
        <v>26</v>
      </c>
      <c r="O5" s="11"/>
      <c r="P5" s="64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5" t="s">
        <v>27</v>
      </c>
      <c r="C6" s="9" t="s">
        <v>28</v>
      </c>
      <c r="D6" s="11" t="s">
        <v>29</v>
      </c>
      <c r="E6" s="15" t="s">
        <v>27</v>
      </c>
      <c r="F6" s="11" t="s">
        <v>29</v>
      </c>
      <c r="G6" s="9" t="s">
        <v>30</v>
      </c>
      <c r="H6" s="11" t="s">
        <v>29</v>
      </c>
      <c r="I6" s="53" t="s">
        <v>29</v>
      </c>
      <c r="J6" s="11" t="s">
        <v>29</v>
      </c>
      <c r="K6" s="9" t="s">
        <v>31</v>
      </c>
      <c r="L6" s="9" t="s">
        <v>29</v>
      </c>
      <c r="M6" s="9" t="s">
        <v>31</v>
      </c>
      <c r="N6" s="11" t="s">
        <v>32</v>
      </c>
      <c r="O6" s="11" t="s">
        <v>29</v>
      </c>
      <c r="P6" s="64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29">
      <c r="A7" s="16">
        <v>1</v>
      </c>
      <c r="B7" s="17">
        <v>43488</v>
      </c>
      <c r="C7" s="18" t="s">
        <v>34</v>
      </c>
      <c r="D7" s="19">
        <v>318000</v>
      </c>
      <c r="E7" s="20">
        <v>43489</v>
      </c>
      <c r="F7" s="19">
        <v>318000</v>
      </c>
      <c r="G7" s="21">
        <v>0.18</v>
      </c>
      <c r="H7" s="22">
        <f>D7*G7</f>
        <v>57240</v>
      </c>
      <c r="I7" s="22">
        <v>30035</v>
      </c>
      <c r="J7" s="33">
        <v>0</v>
      </c>
      <c r="K7" s="65"/>
      <c r="L7" s="53">
        <v>0</v>
      </c>
      <c r="M7" s="11"/>
      <c r="N7" s="66" t="s">
        <v>35</v>
      </c>
      <c r="O7" s="22">
        <f>D7-H7-I7</f>
        <v>230725</v>
      </c>
      <c r="P7" s="67"/>
      <c r="Q7" s="67"/>
      <c r="R7" s="81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</row>
    <row r="8" s="3" customFormat="1" ht="20.1" customHeight="1" spans="1:29">
      <c r="A8" s="23"/>
      <c r="B8" s="24"/>
      <c r="C8" s="25"/>
      <c r="D8" s="26"/>
      <c r="E8" s="27"/>
      <c r="F8" s="26"/>
      <c r="G8" s="28"/>
      <c r="H8" s="29"/>
      <c r="I8" s="68"/>
      <c r="J8" s="26"/>
      <c r="K8" s="69"/>
      <c r="L8" s="70"/>
      <c r="M8" s="71"/>
      <c r="N8" s="69"/>
      <c r="O8" s="72"/>
      <c r="P8" s="73"/>
      <c r="Q8" s="73"/>
      <c r="R8" s="82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</row>
    <row r="9" s="3" customFormat="1" ht="23" customHeight="1" spans="1:29">
      <c r="A9" s="23"/>
      <c r="B9" s="24"/>
      <c r="C9" s="25"/>
      <c r="D9" s="26"/>
      <c r="E9" s="27"/>
      <c r="F9" s="26"/>
      <c r="G9" s="28"/>
      <c r="H9" s="29"/>
      <c r="I9" s="68"/>
      <c r="J9" s="26"/>
      <c r="K9" s="69"/>
      <c r="L9" s="70"/>
      <c r="M9" s="71"/>
      <c r="N9" s="69"/>
      <c r="O9" s="74"/>
      <c r="P9" s="73"/>
      <c r="Q9" s="73"/>
      <c r="R9" s="82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</row>
    <row r="10" s="3" customFormat="1" ht="20.1" customHeight="1" spans="1:29">
      <c r="A10" s="23"/>
      <c r="B10" s="24"/>
      <c r="C10" s="25"/>
      <c r="D10" s="26"/>
      <c r="E10" s="27"/>
      <c r="F10" s="26"/>
      <c r="G10" s="28"/>
      <c r="H10" s="29"/>
      <c r="I10" s="68"/>
      <c r="J10" s="26"/>
      <c r="K10" s="69"/>
      <c r="L10" s="70"/>
      <c r="M10" s="71"/>
      <c r="N10" s="69"/>
      <c r="O10" s="72"/>
      <c r="P10" s="73"/>
      <c r="Q10" s="73"/>
      <c r="R10" s="8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</row>
    <row r="11" s="3" customFormat="1" ht="26" customHeight="1" spans="1:29">
      <c r="A11" s="30">
        <v>2</v>
      </c>
      <c r="B11" s="31">
        <v>44250</v>
      </c>
      <c r="C11" s="32" t="s">
        <v>34</v>
      </c>
      <c r="D11" s="33">
        <v>200000</v>
      </c>
      <c r="E11" s="20"/>
      <c r="F11" s="33"/>
      <c r="G11" s="21">
        <v>0.18</v>
      </c>
      <c r="H11" s="34">
        <f>D11*G11</f>
        <v>36000</v>
      </c>
      <c r="I11" s="75">
        <v>300</v>
      </c>
      <c r="J11" s="33">
        <v>100</v>
      </c>
      <c r="K11" s="66" t="s">
        <v>56</v>
      </c>
      <c r="L11" s="53"/>
      <c r="M11" s="11"/>
      <c r="N11" s="66" t="s">
        <v>57</v>
      </c>
      <c r="O11" s="22">
        <f>D11-H11-I11-I12-J11</f>
        <v>98602.42</v>
      </c>
      <c r="P11" s="73"/>
      <c r="Q11" s="73"/>
      <c r="R11" s="82"/>
      <c r="S11" s="83"/>
      <c r="T11" s="73"/>
      <c r="U11" s="73"/>
      <c r="V11" s="73"/>
      <c r="W11" s="73"/>
      <c r="X11" s="73"/>
      <c r="Y11" s="73"/>
      <c r="Z11" s="73"/>
      <c r="AA11" s="73"/>
      <c r="AB11" s="73"/>
      <c r="AC11" s="73"/>
    </row>
    <row r="12" s="3" customFormat="1" ht="20.1" customHeight="1" spans="1:29">
      <c r="A12" s="30"/>
      <c r="B12" s="31"/>
      <c r="C12" s="32"/>
      <c r="D12" s="33"/>
      <c r="E12" s="20"/>
      <c r="F12" s="33"/>
      <c r="G12" s="21"/>
      <c r="H12" s="34"/>
      <c r="I12" s="75">
        <v>64997.58</v>
      </c>
      <c r="J12" s="33"/>
      <c r="K12" s="66"/>
      <c r="L12" s="53"/>
      <c r="M12" s="11"/>
      <c r="N12" s="66"/>
      <c r="O12" s="22"/>
      <c r="P12" s="73"/>
      <c r="Q12" s="73"/>
      <c r="R12" s="82"/>
      <c r="S12" s="83"/>
      <c r="T12" s="73"/>
      <c r="U12" s="73"/>
      <c r="V12" s="73"/>
      <c r="W12" s="73"/>
      <c r="X12" s="73"/>
      <c r="Y12" s="73"/>
      <c r="Z12" s="73"/>
      <c r="AA12" s="73"/>
      <c r="AB12" s="73"/>
      <c r="AC12" s="73"/>
    </row>
    <row r="13" s="3" customFormat="1" ht="20.1" customHeight="1" spans="1:29">
      <c r="A13" s="23"/>
      <c r="B13" s="24"/>
      <c r="C13" s="25"/>
      <c r="D13" s="26"/>
      <c r="E13" s="27"/>
      <c r="F13" s="26"/>
      <c r="G13" s="28"/>
      <c r="H13" s="29"/>
      <c r="I13" s="68"/>
      <c r="J13" s="26"/>
      <c r="K13" s="69"/>
      <c r="L13" s="70"/>
      <c r="M13" s="71"/>
      <c r="N13" s="69"/>
      <c r="O13" s="72"/>
      <c r="P13" s="73"/>
      <c r="Q13" s="73"/>
      <c r="R13" s="82"/>
      <c r="S13" s="83"/>
      <c r="T13" s="73"/>
      <c r="U13" s="73"/>
      <c r="V13" s="73"/>
      <c r="W13" s="73"/>
      <c r="X13" s="73"/>
      <c r="Y13" s="73"/>
      <c r="Z13" s="73"/>
      <c r="AA13" s="73"/>
      <c r="AB13" s="73"/>
      <c r="AC13" s="73"/>
    </row>
    <row r="14" s="3" customFormat="1" ht="20.1" customHeight="1" spans="1:29">
      <c r="A14" s="23"/>
      <c r="B14" s="24"/>
      <c r="C14" s="25"/>
      <c r="D14" s="26"/>
      <c r="E14" s="27"/>
      <c r="F14" s="26"/>
      <c r="G14" s="28"/>
      <c r="H14" s="29"/>
      <c r="I14" s="68"/>
      <c r="J14" s="26"/>
      <c r="K14" s="69"/>
      <c r="L14" s="70"/>
      <c r="M14" s="71"/>
      <c r="N14" s="69"/>
      <c r="O14" s="72"/>
      <c r="P14" s="73"/>
      <c r="Q14" s="73"/>
      <c r="R14" s="82"/>
      <c r="S14" s="83"/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="3" customFormat="1" ht="20.1" customHeight="1" spans="1:29">
      <c r="A15" s="23"/>
      <c r="B15" s="24"/>
      <c r="C15" s="25"/>
      <c r="D15" s="26"/>
      <c r="E15" s="27"/>
      <c r="F15" s="26"/>
      <c r="G15" s="28"/>
      <c r="H15" s="29"/>
      <c r="I15" s="68"/>
      <c r="J15" s="26"/>
      <c r="K15" s="69"/>
      <c r="L15" s="70"/>
      <c r="M15" s="71"/>
      <c r="N15" s="69"/>
      <c r="O15" s="72"/>
      <c r="P15" s="73"/>
      <c r="Q15" s="73"/>
      <c r="R15" s="82"/>
      <c r="S15" s="83"/>
      <c r="T15" s="73"/>
      <c r="U15" s="73"/>
      <c r="V15" s="73"/>
      <c r="W15" s="73"/>
      <c r="X15" s="73"/>
      <c r="Y15" s="73"/>
      <c r="Z15" s="73"/>
      <c r="AA15" s="73"/>
      <c r="AB15" s="73"/>
      <c r="AC15" s="73"/>
    </row>
    <row r="16" s="3" customFormat="1" ht="20.1" customHeight="1" spans="1:29">
      <c r="A16" s="23"/>
      <c r="B16" s="24"/>
      <c r="C16" s="25"/>
      <c r="D16" s="26"/>
      <c r="E16" s="27"/>
      <c r="F16" s="26"/>
      <c r="G16" s="28"/>
      <c r="H16" s="29"/>
      <c r="I16" s="68"/>
      <c r="J16" s="26"/>
      <c r="K16" s="69"/>
      <c r="L16" s="70"/>
      <c r="M16" s="71"/>
      <c r="N16" s="69"/>
      <c r="O16" s="72"/>
      <c r="P16" s="73"/>
      <c r="Q16" s="73"/>
      <c r="R16" s="82"/>
      <c r="S16" s="83"/>
      <c r="T16" s="73"/>
      <c r="U16" s="73"/>
      <c r="V16" s="73"/>
      <c r="W16" s="73"/>
      <c r="X16" s="73"/>
      <c r="Y16" s="73"/>
      <c r="Z16" s="73"/>
      <c r="AA16" s="73"/>
      <c r="AB16" s="73"/>
      <c r="AC16" s="73"/>
    </row>
    <row r="17" s="3" customFormat="1" ht="20.1" customHeight="1" spans="1:29">
      <c r="A17" s="23">
        <v>3</v>
      </c>
      <c r="B17" s="24">
        <v>44591</v>
      </c>
      <c r="C17" s="25" t="s">
        <v>34</v>
      </c>
      <c r="D17" s="26">
        <v>331059.3</v>
      </c>
      <c r="E17" s="27"/>
      <c r="F17" s="26"/>
      <c r="G17" s="28">
        <v>0.18</v>
      </c>
      <c r="H17" s="29">
        <v>59590.67</v>
      </c>
      <c r="I17" s="68">
        <v>462</v>
      </c>
      <c r="J17" s="26">
        <v>200</v>
      </c>
      <c r="K17" s="69" t="s">
        <v>56</v>
      </c>
      <c r="L17" s="70"/>
      <c r="M17" s="71"/>
      <c r="N17" s="69" t="s">
        <v>59</v>
      </c>
      <c r="O17" s="74">
        <v>100000</v>
      </c>
      <c r="P17" s="73"/>
      <c r="Q17" s="73"/>
      <c r="R17" s="82"/>
      <c r="S17" s="83"/>
      <c r="T17" s="73"/>
      <c r="U17" s="73"/>
      <c r="V17" s="73"/>
      <c r="W17" s="73"/>
      <c r="X17" s="73"/>
      <c r="Y17" s="73"/>
      <c r="Z17" s="73"/>
      <c r="AA17" s="73"/>
      <c r="AB17" s="73"/>
      <c r="AC17" s="73"/>
    </row>
    <row r="18" s="3" customFormat="1" ht="20.1" customHeight="1" spans="1:29">
      <c r="A18" s="23"/>
      <c r="B18" s="24"/>
      <c r="C18" s="25"/>
      <c r="D18" s="26"/>
      <c r="E18" s="27"/>
      <c r="F18" s="26"/>
      <c r="G18" s="28"/>
      <c r="H18" s="29"/>
      <c r="I18" s="68"/>
      <c r="J18" s="26"/>
      <c r="K18" s="69"/>
      <c r="L18" s="70"/>
      <c r="M18" s="71"/>
      <c r="N18" s="69" t="s">
        <v>60</v>
      </c>
      <c r="O18" s="74">
        <v>170806.63</v>
      </c>
      <c r="P18" s="73"/>
      <c r="Q18" s="73"/>
      <c r="R18" s="82"/>
      <c r="S18" s="83"/>
      <c r="T18" s="73"/>
      <c r="U18" s="73"/>
      <c r="V18" s="73"/>
      <c r="W18" s="73"/>
      <c r="X18" s="73"/>
      <c r="Y18" s="73"/>
      <c r="Z18" s="73"/>
      <c r="AA18" s="73"/>
      <c r="AB18" s="73"/>
      <c r="AC18" s="73"/>
    </row>
    <row r="19" s="3" customFormat="1" ht="20.1" customHeight="1" spans="1:29">
      <c r="A19" s="23"/>
      <c r="B19" s="24"/>
      <c r="C19" s="25"/>
      <c r="D19" s="26"/>
      <c r="E19" s="27"/>
      <c r="F19" s="26"/>
      <c r="G19" s="28"/>
      <c r="H19" s="29"/>
      <c r="I19" s="68"/>
      <c r="J19" s="26"/>
      <c r="K19" s="69"/>
      <c r="L19" s="70"/>
      <c r="M19" s="71"/>
      <c r="N19" s="69"/>
      <c r="O19" s="72"/>
      <c r="P19" s="73"/>
      <c r="Q19" s="73"/>
      <c r="R19" s="82"/>
      <c r="S19" s="83"/>
      <c r="T19" s="73"/>
      <c r="U19" s="73"/>
      <c r="V19" s="73"/>
      <c r="W19" s="73"/>
      <c r="X19" s="73"/>
      <c r="Y19" s="73"/>
      <c r="Z19" s="73"/>
      <c r="AA19" s="73"/>
      <c r="AB19" s="73"/>
      <c r="AC19" s="73"/>
    </row>
    <row r="20" s="3" customFormat="1" ht="20.1" customHeight="1" spans="1:29">
      <c r="A20" s="23"/>
      <c r="B20" s="24"/>
      <c r="C20" s="25"/>
      <c r="D20" s="26"/>
      <c r="E20" s="27"/>
      <c r="F20" s="26"/>
      <c r="G20" s="28"/>
      <c r="H20" s="29"/>
      <c r="I20" s="68"/>
      <c r="J20" s="26"/>
      <c r="K20" s="69"/>
      <c r="L20" s="70"/>
      <c r="M20" s="71"/>
      <c r="N20" s="69"/>
      <c r="O20" s="72"/>
      <c r="P20" s="73">
        <f>D17-H17-I17-J17</f>
        <v>270806.63</v>
      </c>
      <c r="Q20" s="73"/>
      <c r="R20" s="82"/>
      <c r="S20" s="83"/>
      <c r="T20" s="73"/>
      <c r="U20" s="73"/>
      <c r="V20" s="73"/>
      <c r="W20" s="73"/>
      <c r="X20" s="73"/>
      <c r="Y20" s="73"/>
      <c r="Z20" s="73"/>
      <c r="AA20" s="73"/>
      <c r="AB20" s="73"/>
      <c r="AC20" s="73"/>
    </row>
    <row r="21" s="3" customFormat="1" ht="20.1" customHeight="1" spans="1:29">
      <c r="A21" s="23"/>
      <c r="B21" s="24"/>
      <c r="C21" s="25"/>
      <c r="D21" s="26"/>
      <c r="E21" s="27"/>
      <c r="F21" s="26"/>
      <c r="G21" s="28"/>
      <c r="H21" s="29"/>
      <c r="I21" s="68"/>
      <c r="J21" s="26"/>
      <c r="K21" s="69"/>
      <c r="L21" s="70"/>
      <c r="M21" s="71"/>
      <c r="N21" s="69"/>
      <c r="O21" s="72"/>
      <c r="P21" s="73"/>
      <c r="Q21" s="73"/>
      <c r="R21" s="82"/>
      <c r="S21" s="83"/>
      <c r="T21" s="73"/>
      <c r="U21" s="73"/>
      <c r="V21" s="73"/>
      <c r="W21" s="73"/>
      <c r="X21" s="73"/>
      <c r="Y21" s="73"/>
      <c r="Z21" s="73"/>
      <c r="AA21" s="73"/>
      <c r="AB21" s="73"/>
      <c r="AC21" s="73"/>
    </row>
    <row r="22" s="4" customFormat="1" ht="20.25" customHeight="1" spans="1:19">
      <c r="A22" s="35"/>
      <c r="B22" s="36"/>
      <c r="C22" s="18"/>
      <c r="D22" s="19"/>
      <c r="E22" s="37"/>
      <c r="F22" s="38"/>
      <c r="G22" s="39"/>
      <c r="H22" s="40"/>
      <c r="I22" s="40"/>
      <c r="J22" s="76"/>
      <c r="K22" s="66"/>
      <c r="L22" s="53"/>
      <c r="M22" s="11"/>
      <c r="N22" s="66"/>
      <c r="O22" s="40"/>
      <c r="P22" s="64">
        <f>D24-H24-I24-J24-O24</f>
        <v>0</v>
      </c>
      <c r="S22"/>
    </row>
    <row r="23" s="4" customFormat="1" ht="20.25" customHeight="1" spans="1:19">
      <c r="A23" s="35"/>
      <c r="B23" s="36"/>
      <c r="C23" s="18"/>
      <c r="D23" s="19"/>
      <c r="E23" s="37"/>
      <c r="F23" s="38"/>
      <c r="G23" s="39"/>
      <c r="H23" s="40"/>
      <c r="I23" s="40"/>
      <c r="J23" s="76"/>
      <c r="K23" s="66"/>
      <c r="L23" s="53"/>
      <c r="M23" s="11"/>
      <c r="N23" s="69"/>
      <c r="O23" s="77"/>
      <c r="P23" s="64"/>
      <c r="S23"/>
    </row>
    <row r="24" s="4" customFormat="1" ht="30" customHeight="1" spans="1:19">
      <c r="A24" s="9" t="s">
        <v>37</v>
      </c>
      <c r="B24" s="9"/>
      <c r="C24" s="41" t="s">
        <v>38</v>
      </c>
      <c r="D24" s="42">
        <f t="shared" ref="D24:J24" si="0">SUM(D7:D23)</f>
        <v>849059.3</v>
      </c>
      <c r="E24" s="41" t="s">
        <v>38</v>
      </c>
      <c r="F24" s="43">
        <f t="shared" si="0"/>
        <v>318000</v>
      </c>
      <c r="G24" s="41" t="s">
        <v>38</v>
      </c>
      <c r="H24" s="43">
        <f t="shared" si="0"/>
        <v>152830.67</v>
      </c>
      <c r="I24" s="43">
        <f t="shared" si="0"/>
        <v>95794.58</v>
      </c>
      <c r="J24" s="43">
        <f t="shared" si="0"/>
        <v>300</v>
      </c>
      <c r="K24" s="41" t="s">
        <v>38</v>
      </c>
      <c r="L24" s="78">
        <f>SUM(L7:L23)</f>
        <v>0</v>
      </c>
      <c r="M24" s="79" t="s">
        <v>38</v>
      </c>
      <c r="N24" s="41" t="s">
        <v>38</v>
      </c>
      <c r="O24" s="43">
        <f>SUM(O7:O23)</f>
        <v>600134.05</v>
      </c>
      <c r="P24" s="64"/>
      <c r="S24"/>
    </row>
    <row r="25" s="4" customFormat="1" ht="30" customHeight="1" spans="1:16">
      <c r="A25" s="9" t="s">
        <v>33</v>
      </c>
      <c r="B25" s="9"/>
      <c r="C25" s="9" t="s">
        <v>39</v>
      </c>
      <c r="D25" s="9"/>
      <c r="E25" s="44">
        <v>270806.63</v>
      </c>
      <c r="F25" s="44"/>
      <c r="G25" s="44"/>
      <c r="H25" s="44"/>
      <c r="I25" s="9" t="s">
        <v>40</v>
      </c>
      <c r="J25" s="9"/>
      <c r="K25" s="9" t="s">
        <v>41</v>
      </c>
      <c r="L25" s="44">
        <v>0</v>
      </c>
      <c r="M25" s="44"/>
      <c r="N25" s="44"/>
      <c r="O25" s="44"/>
      <c r="P25" s="64"/>
    </row>
    <row r="26" s="4" customFormat="1" ht="30" customHeight="1" spans="1:16">
      <c r="A26" s="9"/>
      <c r="B26" s="9"/>
      <c r="C26" s="9" t="s">
        <v>42</v>
      </c>
      <c r="D26" s="9"/>
      <c r="E26" s="45">
        <v>0</v>
      </c>
      <c r="F26" s="45"/>
      <c r="G26" s="45"/>
      <c r="H26" s="45"/>
      <c r="I26" s="9"/>
      <c r="J26" s="9"/>
      <c r="K26" s="9" t="s">
        <v>43</v>
      </c>
      <c r="L26" s="79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79"/>
      <c r="N26" s="79"/>
      <c r="O26" s="79"/>
      <c r="P26" s="64"/>
    </row>
    <row r="27" s="4" customFormat="1" ht="50.1" customHeight="1" spans="1:16">
      <c r="A27" s="9" t="s">
        <v>44</v>
      </c>
      <c r="B27" s="9"/>
      <c r="C27" s="46" t="s">
        <v>45</v>
      </c>
      <c r="D27" s="47"/>
      <c r="E27" s="47"/>
      <c r="F27" s="47"/>
      <c r="G27" s="47"/>
      <c r="H27" s="48"/>
      <c r="I27" s="9" t="s">
        <v>46</v>
      </c>
      <c r="J27" s="9"/>
      <c r="K27" s="9"/>
      <c r="L27" s="9"/>
      <c r="M27" s="9"/>
      <c r="N27" s="9"/>
      <c r="O27" s="9"/>
      <c r="P27" s="64"/>
    </row>
    <row r="28" s="4" customFormat="1" ht="50.1" customHeight="1" spans="1:16">
      <c r="A28" s="9" t="s">
        <v>48</v>
      </c>
      <c r="B28" s="9"/>
      <c r="C28" s="16"/>
      <c r="D28" s="16"/>
      <c r="E28" s="16"/>
      <c r="F28" s="16"/>
      <c r="G28" s="16"/>
      <c r="H28" s="16"/>
      <c r="I28" s="9" t="s">
        <v>49</v>
      </c>
      <c r="J28" s="9"/>
      <c r="K28" s="16"/>
      <c r="L28" s="16"/>
      <c r="M28" s="16"/>
      <c r="N28" s="16"/>
      <c r="O28" s="16"/>
      <c r="P28" s="64"/>
    </row>
    <row r="29" s="4" customFormat="1" ht="50.1" customHeight="1" spans="1:16">
      <c r="A29" s="9" t="s">
        <v>50</v>
      </c>
      <c r="B29" s="9"/>
      <c r="C29" s="49"/>
      <c r="D29" s="49"/>
      <c r="E29" s="49"/>
      <c r="F29" s="49"/>
      <c r="G29" s="49"/>
      <c r="H29" s="49"/>
      <c r="I29" s="9" t="s">
        <v>51</v>
      </c>
      <c r="J29" s="9"/>
      <c r="K29" s="49"/>
      <c r="L29" s="49"/>
      <c r="M29" s="49"/>
      <c r="N29" s="49"/>
      <c r="O29" s="49"/>
      <c r="P29" s="64"/>
    </row>
    <row r="30" s="4" customFormat="1" ht="50.1" customHeight="1" spans="1:16">
      <c r="A30" s="9" t="s">
        <v>52</v>
      </c>
      <c r="B30" s="9"/>
      <c r="C30" s="49"/>
      <c r="D30" s="49"/>
      <c r="E30" s="49"/>
      <c r="F30" s="49"/>
      <c r="G30" s="49"/>
      <c r="H30" s="49"/>
      <c r="I30" s="9" t="s">
        <v>53</v>
      </c>
      <c r="J30" s="9"/>
      <c r="K30" s="49"/>
      <c r="L30" s="49"/>
      <c r="M30" s="49"/>
      <c r="N30" s="49"/>
      <c r="O30" s="49"/>
      <c r="P30" s="64"/>
    </row>
    <row r="31" s="4" customFormat="1" spans="1:16">
      <c r="A31" s="1"/>
      <c r="B31" s="5"/>
      <c r="C31" s="1"/>
      <c r="D31" s="6"/>
      <c r="E31" s="5"/>
      <c r="F31" s="6"/>
      <c r="G31" s="1"/>
      <c r="H31" s="6"/>
      <c r="I31" s="1"/>
      <c r="J31" s="6"/>
      <c r="K31" s="1"/>
      <c r="L31" s="7"/>
      <c r="M31" s="7"/>
      <c r="N31" s="1"/>
      <c r="O31" s="6"/>
      <c r="P31" s="64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64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64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64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64"/>
    </row>
    <row r="36" s="4" customFormat="1" ht="13.5" spans="1:16">
      <c r="A36" s="1"/>
      <c r="B36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64"/>
    </row>
    <row r="37" s="4" customFormat="1" spans="1:16">
      <c r="A37" s="1"/>
      <c r="B37" s="5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64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64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64"/>
    </row>
    <row r="40" s="4" customFormat="1" spans="1:16">
      <c r="A40" s="1"/>
      <c r="B40" s="5"/>
      <c r="C40" s="1"/>
      <c r="D40" s="6"/>
      <c r="E40" s="5"/>
      <c r="F40" s="6"/>
      <c r="G40" s="1"/>
      <c r="H40" s="6"/>
      <c r="I40" s="1"/>
      <c r="J40" s="6"/>
      <c r="K40" s="1"/>
      <c r="L40" s="7"/>
      <c r="M40" s="7"/>
      <c r="N40" s="1"/>
      <c r="O40" s="6"/>
      <c r="P40" s="64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A25:B26"/>
    <mergeCell ref="I25:J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2018-04-24T06:46:00Z</dcterms:created>
  <cp:lastPrinted>2018-05-07T07:34:00Z</cp:lastPrinted>
  <dcterms:modified xsi:type="dcterms:W3CDTF">2022-03-09T01:55:57Z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7E3B2DD3AD584FCE82CC1355197D7E7F</vt:lpwstr>
  </property>
</Properties>
</file>