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1" sheetId="6" r:id="rId1"/>
    <sheet name="2" sheetId="7" r:id="rId2"/>
    <sheet name="3" sheetId="8" r:id="rId3"/>
  </sheets>
  <calcPr calcId="144525" concurrentCalc="0"/>
</workbook>
</file>

<file path=xl/sharedStrings.xml><?xml version="1.0" encoding="utf-8"?>
<sst xmlns="http://schemas.openxmlformats.org/spreadsheetml/2006/main" count="221" uniqueCount="65">
  <si>
    <t xml:space="preserve">工程款支付证书 </t>
  </si>
  <si>
    <t>工程名称</t>
  </si>
  <si>
    <t xml:space="preserve"> 歙县三阳镇三阳村外高山道路拓宽提升工程</t>
  </si>
  <si>
    <t>ERP编号</t>
  </si>
  <si>
    <t>档案编号</t>
  </si>
  <si>
    <t>CD2018-074</t>
  </si>
  <si>
    <t>合同金额</t>
  </si>
  <si>
    <t>中标  日期</t>
  </si>
  <si>
    <t>2018.9.21</t>
  </si>
  <si>
    <t>已供工程  资料</t>
  </si>
  <si>
    <t>中标书、施工合同原件</t>
  </si>
  <si>
    <t>庐江</t>
  </si>
  <si>
    <t>责任   单位</t>
  </si>
  <si>
    <t>业务二部</t>
  </si>
  <si>
    <t>决算金额</t>
  </si>
  <si>
    <t>竣工  日期</t>
  </si>
  <si>
    <t xml:space="preserve">合肥 </t>
  </si>
  <si>
    <t>责任人</t>
  </si>
  <si>
    <t>汪贵君13805595218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</si>
  <si>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</si>
  <si>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</si>
  <si>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</si>
  <si>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</si>
  <si>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</si>
  <si>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</si>
  <si>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</si>
  <si>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</si>
  <si>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</si>
  <si>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</si>
  <si>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</si>
  <si>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</si>
  <si>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</si>
  <si>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</si>
  <si>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中</t>
  </si>
  <si>
    <t>预付款扣16%</t>
  </si>
  <si>
    <t>劳务</t>
  </si>
  <si>
    <t>合计</t>
  </si>
  <si>
    <t>-</t>
  </si>
  <si>
    <t>本次结算   支付明细</t>
  </si>
  <si>
    <t>应支付金额</t>
  </si>
  <si>
    <t>实际支付金额</t>
  </si>
  <si>
    <t>小写</t>
  </si>
  <si>
    <t>已支付金额</t>
  </si>
  <si>
    <t>大写</t>
  </si>
  <si>
    <t>申请部门
意见</t>
  </si>
  <si>
    <t>制表：朱敏</t>
  </si>
  <si>
    <t>项目管理
意见</t>
  </si>
  <si>
    <t>施总、朱总已同意支付（附表背面截图）。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</si>
  <si>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</si>
  <si>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</si>
  <si>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</si>
  <si>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</si>
  <si>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</si>
  <si>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</si>
  <si>
    <t>中标书、施工合同原件、内部承包协议、审计复印件、竣工证书原件</t>
  </si>
  <si>
    <t>2018.12.30</t>
  </si>
  <si>
    <t>黄山易鑫退款</t>
  </si>
  <si>
    <t>本次</t>
  </si>
  <si>
    <t>19-5-20外经证办理500元，建造师暂用费1500/月，工期45天</t>
  </si>
  <si>
    <t>退上次暂扣</t>
  </si>
  <si>
    <t>洪伟</t>
  </si>
  <si>
    <t>扣除全部管理费</t>
  </si>
  <si>
    <t>扣1%预扣风险担保金</t>
  </si>
  <si>
    <t>潘楷强</t>
  </si>
  <si>
    <t>歙县三阳镇三阳村外高山道路拓宽提升工程</t>
  </si>
</sst>
</file>

<file path=xl/styles.xml><?xml version="1.0" encoding="utf-8"?>
<styleSheet xmlns="http://schemas.openxmlformats.org/spreadsheetml/2006/main">
  <numFmts count="12">
    <numFmt numFmtId="176" formatCode="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7" formatCode="#,##0.00_ "/>
    <numFmt numFmtId="178" formatCode="yyyy/m/d;@"/>
    <numFmt numFmtId="179" formatCode="yy/m/d"/>
    <numFmt numFmtId="180" formatCode="0.0%"/>
    <numFmt numFmtId="181" formatCode="m/d;@"/>
    <numFmt numFmtId="182" formatCode="0_ "/>
    <numFmt numFmtId="183" formatCode="0.00_ "/>
  </numFmts>
  <fonts count="34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b/>
      <sz val="9"/>
      <color rgb="FFFF0000"/>
      <name val="宋体"/>
      <charset val="134"/>
    </font>
    <font>
      <b/>
      <sz val="9"/>
      <color theme="1"/>
      <name val="宋体"/>
      <charset val="134"/>
    </font>
    <font>
      <b/>
      <sz val="9"/>
      <name val="Arial"/>
      <charset val="134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8458815271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2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23" borderId="17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0" xfId="51" applyFont="1" applyFill="1" applyBorder="1" applyAlignment="1">
      <alignment horizontal="center" vertical="center"/>
    </xf>
    <xf numFmtId="0" fontId="2" fillId="0" borderId="0" xfId="51" applyFont="1" applyFill="1" applyBorder="1" applyAlignment="1">
      <alignment horizontal="center" vertical="center"/>
    </xf>
    <xf numFmtId="0" fontId="3" fillId="0" borderId="0" xfId="51" applyFont="1" applyFill="1" applyAlignment="1">
      <alignment horizontal="center" vertical="center"/>
    </xf>
    <xf numFmtId="0" fontId="3" fillId="0" borderId="0" xfId="5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 wrapText="1"/>
    </xf>
    <xf numFmtId="176" fontId="1" fillId="0" borderId="0" xfId="51" applyNumberFormat="1" applyFont="1" applyFill="1" applyBorder="1" applyAlignment="1">
      <alignment horizontal="center" vertical="center"/>
    </xf>
    <xf numFmtId="177" fontId="1" fillId="0" borderId="0" xfId="51" applyNumberFormat="1" applyFont="1" applyFill="1" applyBorder="1" applyAlignment="1">
      <alignment horizontal="center" vertical="center"/>
    </xf>
    <xf numFmtId="0" fontId="4" fillId="0" borderId="0" xfId="51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shrinkToFit="1"/>
    </xf>
    <xf numFmtId="177" fontId="4" fillId="0" borderId="2" xfId="51" applyNumberFormat="1" applyFont="1" applyFill="1" applyBorder="1" applyAlignment="1">
      <alignment horizontal="center" vertical="center" wrapText="1"/>
    </xf>
    <xf numFmtId="178" fontId="1" fillId="0" borderId="2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176" fontId="4" fillId="0" borderId="2" xfId="51" applyNumberFormat="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center" wrapText="1"/>
    </xf>
    <xf numFmtId="179" fontId="1" fillId="0" borderId="2" xfId="51" applyNumberFormat="1" applyFont="1" applyFill="1" applyBorder="1" applyAlignment="1">
      <alignment horizontal="center" vertical="center" shrinkToFit="1"/>
    </xf>
    <xf numFmtId="14" fontId="1" fillId="0" borderId="2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shrinkToFit="1"/>
    </xf>
    <xf numFmtId="179" fontId="1" fillId="0" borderId="2" xfId="51" applyNumberFormat="1" applyFont="1" applyFill="1" applyBorder="1" applyAlignment="1">
      <alignment horizontal="right" vertical="center" shrinkToFit="1"/>
    </xf>
    <xf numFmtId="180" fontId="1" fillId="0" borderId="2" xfId="19" applyNumberFormat="1" applyFont="1" applyFill="1" applyBorder="1" applyAlignment="1">
      <alignment horizontal="right" vertical="center" wrapText="1"/>
    </xf>
    <xf numFmtId="177" fontId="1" fillId="2" borderId="2" xfId="51" applyNumberFormat="1" applyFont="1" applyFill="1" applyBorder="1" applyAlignment="1">
      <alignment horizontal="right" vertical="center" shrinkToFit="1"/>
    </xf>
    <xf numFmtId="0" fontId="3" fillId="0" borderId="2" xfId="51" applyFont="1" applyFill="1" applyBorder="1" applyAlignment="1">
      <alignment horizontal="center" vertical="center"/>
    </xf>
    <xf numFmtId="179" fontId="3" fillId="0" borderId="2" xfId="51" applyNumberFormat="1" applyFont="1" applyFill="1" applyBorder="1" applyAlignment="1">
      <alignment horizontal="center" vertical="center" shrinkToFit="1"/>
    </xf>
    <xf numFmtId="177" fontId="3" fillId="3" borderId="2" xfId="51" applyNumberFormat="1" applyFont="1" applyFill="1" applyBorder="1" applyAlignment="1">
      <alignment horizontal="center" vertical="center" shrinkToFit="1"/>
    </xf>
    <xf numFmtId="180" fontId="3" fillId="0" borderId="2" xfId="19" applyNumberFormat="1" applyFont="1" applyFill="1" applyBorder="1" applyAlignment="1">
      <alignment horizontal="center" vertical="center" wrapText="1"/>
    </xf>
    <xf numFmtId="177" fontId="3" fillId="2" borderId="2" xfId="51" applyNumberFormat="1" applyFont="1" applyFill="1" applyBorder="1" applyAlignment="1">
      <alignment horizontal="center" vertical="center" shrinkToFit="1"/>
    </xf>
    <xf numFmtId="176" fontId="1" fillId="3" borderId="2" xfId="51" applyNumberFormat="1" applyFont="1" applyFill="1" applyBorder="1" applyAlignment="1">
      <alignment horizontal="center" vertical="center" shrinkToFit="1"/>
    </xf>
    <xf numFmtId="14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horizontal="center" vertical="center" shrinkToFit="1"/>
    </xf>
    <xf numFmtId="177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>
      <alignment horizontal="center" vertical="center" wrapText="1"/>
    </xf>
    <xf numFmtId="177" fontId="1" fillId="4" borderId="2" xfId="51" applyNumberFormat="1" applyFont="1" applyFill="1" applyBorder="1" applyAlignment="1">
      <alignment horizontal="right" vertical="center" shrinkToFit="1"/>
    </xf>
    <xf numFmtId="0" fontId="1" fillId="0" borderId="5" xfId="51" applyFont="1" applyFill="1" applyBorder="1" applyAlignment="1">
      <alignment horizontal="center" vertical="center" wrapText="1"/>
    </xf>
    <xf numFmtId="176" fontId="1" fillId="0" borderId="2" xfId="51" applyNumberFormat="1" applyFont="1" applyFill="1" applyBorder="1" applyAlignment="1">
      <alignment horizontal="center" vertical="center" shrinkToFit="1"/>
    </xf>
    <xf numFmtId="180" fontId="1" fillId="0" borderId="2" xfId="19" applyNumberFormat="1" applyFont="1" applyFill="1" applyBorder="1" applyAlignment="1" applyProtection="1">
      <alignment horizontal="center" vertical="center" wrapText="1"/>
    </xf>
    <xf numFmtId="0" fontId="3" fillId="0" borderId="5" xfId="51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 shrinkToFit="1"/>
    </xf>
    <xf numFmtId="14" fontId="3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shrinkToFit="1"/>
    </xf>
    <xf numFmtId="177" fontId="3" fillId="4" borderId="2" xfId="51" applyNumberFormat="1" applyFont="1" applyFill="1" applyBorder="1" applyAlignment="1">
      <alignment horizontal="right" vertical="center" shrinkToFit="1"/>
    </xf>
    <xf numFmtId="0" fontId="3" fillId="0" borderId="2" xfId="5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right" vertical="center" shrinkToFit="1"/>
    </xf>
    <xf numFmtId="0" fontId="2" fillId="3" borderId="2" xfId="51" applyFont="1" applyFill="1" applyBorder="1" applyAlignment="1">
      <alignment horizontal="center" vertical="center" wrapText="1"/>
    </xf>
    <xf numFmtId="176" fontId="2" fillId="3" borderId="2" xfId="51" applyNumberFormat="1" applyFont="1" applyFill="1" applyBorder="1" applyAlignment="1">
      <alignment horizontal="center" vertical="center" shrinkToFit="1"/>
    </xf>
    <xf numFmtId="14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horizontal="center" vertical="center" shrinkToFit="1"/>
    </xf>
    <xf numFmtId="179" fontId="2" fillId="0" borderId="2" xfId="51" applyNumberFormat="1" applyFont="1" applyFill="1" applyBorder="1" applyAlignment="1">
      <alignment horizontal="center" vertical="center" shrinkToFit="1"/>
    </xf>
    <xf numFmtId="180" fontId="2" fillId="0" borderId="2" xfId="19" applyNumberFormat="1" applyFont="1" applyFill="1" applyBorder="1" applyAlignment="1">
      <alignment horizontal="center" vertical="center" wrapText="1"/>
    </xf>
    <xf numFmtId="177" fontId="2" fillId="4" borderId="2" xfId="51" applyNumberFormat="1" applyFont="1" applyFill="1" applyBorder="1" applyAlignment="1">
      <alignment horizontal="center" vertical="center" shrinkToFit="1"/>
    </xf>
    <xf numFmtId="176" fontId="2" fillId="3" borderId="2" xfId="51" applyNumberFormat="1" applyFont="1" applyFill="1" applyBorder="1" applyAlignment="1">
      <alignment vertical="center" shrinkToFit="1"/>
    </xf>
    <xf numFmtId="181" fontId="2" fillId="3" borderId="2" xfId="51" applyNumberFormat="1" applyFont="1" applyFill="1" applyBorder="1" applyAlignment="1">
      <alignment horizontal="center" vertical="center" wrapText="1"/>
    </xf>
    <xf numFmtId="177" fontId="2" fillId="3" borderId="2" xfId="51" applyNumberFormat="1" applyFont="1" applyFill="1" applyBorder="1" applyAlignment="1">
      <alignment vertical="center" shrinkToFit="1"/>
    </xf>
    <xf numFmtId="9" fontId="2" fillId="0" borderId="2" xfId="19" applyFont="1" applyFill="1" applyBorder="1" applyAlignment="1">
      <alignment horizontal="center" vertical="center" wrapText="1"/>
    </xf>
    <xf numFmtId="177" fontId="2" fillId="4" borderId="2" xfId="51" applyNumberFormat="1" applyFont="1" applyFill="1" applyBorder="1" applyAlignment="1">
      <alignment horizontal="right" vertical="center" shrinkToFit="1"/>
    </xf>
    <xf numFmtId="0" fontId="1" fillId="2" borderId="2" xfId="51" applyFont="1" applyFill="1" applyBorder="1" applyAlignment="1">
      <alignment horizontal="center" vertical="center" shrinkToFit="1"/>
    </xf>
    <xf numFmtId="177" fontId="7" fillId="2" borderId="2" xfId="51" applyNumberFormat="1" applyFont="1" applyFill="1" applyBorder="1" applyAlignment="1">
      <alignment horizontal="center" vertical="center" shrinkToFit="1"/>
    </xf>
    <xf numFmtId="177" fontId="7" fillId="2" borderId="2" xfId="51" applyNumberFormat="1" applyFont="1" applyFill="1" applyBorder="1" applyAlignment="1">
      <alignment horizontal="right" vertical="center" shrinkToFit="1"/>
    </xf>
    <xf numFmtId="177" fontId="8" fillId="2" borderId="2" xfId="51" applyNumberFormat="1" applyFont="1" applyFill="1" applyBorder="1" applyAlignment="1">
      <alignment horizontal="center" vertical="center" shrinkToFit="1"/>
    </xf>
    <xf numFmtId="177" fontId="8" fillId="0" borderId="2" xfId="51" applyNumberFormat="1" applyFont="1" applyFill="1" applyBorder="1" applyAlignment="1">
      <alignment horizontal="center" vertical="center" shrinkToFit="1"/>
    </xf>
    <xf numFmtId="0" fontId="4" fillId="0" borderId="6" xfId="51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center" vertical="center" wrapText="1"/>
    </xf>
    <xf numFmtId="0" fontId="4" fillId="0" borderId="8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horizontal="center" vertical="top" wrapText="1"/>
    </xf>
    <xf numFmtId="0" fontId="5" fillId="0" borderId="0" xfId="51" applyFont="1" applyFill="1" applyBorder="1" applyAlignment="1">
      <alignment horizontal="center" vertical="center"/>
    </xf>
    <xf numFmtId="0" fontId="4" fillId="0" borderId="2" xfId="51" applyFont="1" applyFill="1" applyBorder="1" applyAlignment="1">
      <alignment horizontal="center" vertical="center"/>
    </xf>
    <xf numFmtId="182" fontId="4" fillId="0" borderId="2" xfId="8" applyNumberFormat="1" applyFont="1" applyFill="1" applyBorder="1" applyAlignment="1">
      <alignment horizontal="center" vertical="center"/>
    </xf>
    <xf numFmtId="177" fontId="4" fillId="0" borderId="2" xfId="51" applyNumberFormat="1" applyFont="1" applyFill="1" applyBorder="1" applyAlignment="1">
      <alignment horizontal="center" vertical="center" shrinkToFit="1"/>
    </xf>
    <xf numFmtId="177" fontId="4" fillId="0" borderId="0" xfId="51" applyNumberFormat="1" applyFont="1" applyFill="1" applyBorder="1" applyAlignment="1">
      <alignment horizontal="center" vertical="center" shrinkToFit="1"/>
    </xf>
    <xf numFmtId="0" fontId="1" fillId="0" borderId="6" xfId="51" applyFont="1" applyFill="1" applyBorder="1" applyAlignment="1">
      <alignment horizontal="left" vertical="center" wrapText="1"/>
    </xf>
    <xf numFmtId="0" fontId="1" fillId="0" borderId="7" xfId="51" applyFont="1" applyFill="1" applyBorder="1" applyAlignment="1">
      <alignment horizontal="left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 wrapText="1"/>
    </xf>
    <xf numFmtId="0" fontId="9" fillId="0" borderId="0" xfId="51" applyFont="1" applyFill="1" applyBorder="1" applyAlignment="1">
      <alignment horizontal="center" vertical="center" wrapText="1"/>
    </xf>
    <xf numFmtId="0" fontId="1" fillId="0" borderId="4" xfId="51" applyFont="1" applyFill="1" applyBorder="1" applyAlignment="1">
      <alignment horizontal="left" vertical="center" wrapText="1"/>
    </xf>
    <xf numFmtId="0" fontId="1" fillId="0" borderId="1" xfId="51" applyFont="1" applyFill="1" applyBorder="1" applyAlignment="1">
      <alignment horizontal="left" vertical="center" wrapText="1"/>
    </xf>
    <xf numFmtId="177" fontId="9" fillId="0" borderId="2" xfId="51" applyNumberFormat="1" applyFont="1" applyFill="1" applyBorder="1" applyAlignment="1">
      <alignment horizontal="center" vertical="center" wrapText="1"/>
    </xf>
    <xf numFmtId="177" fontId="9" fillId="0" borderId="0" xfId="51" applyNumberFormat="1" applyFont="1" applyFill="1" applyBorder="1" applyAlignment="1">
      <alignment horizontal="center" vertical="center" wrapText="1"/>
    </xf>
    <xf numFmtId="177" fontId="4" fillId="0" borderId="0" xfId="51" applyNumberFormat="1" applyFont="1" applyFill="1" applyBorder="1" applyAlignment="1">
      <alignment horizontal="center" vertical="center" wrapText="1"/>
    </xf>
    <xf numFmtId="49" fontId="1" fillId="0" borderId="2" xfId="51" applyNumberFormat="1" applyFont="1" applyFill="1" applyBorder="1" applyAlignment="1">
      <alignment horizontal="left" vertical="center" wrapText="1"/>
    </xf>
    <xf numFmtId="177" fontId="4" fillId="0" borderId="2" xfId="51" applyNumberFormat="1" applyFont="1" applyFill="1" applyBorder="1" applyAlignment="1">
      <alignment horizontal="right" vertical="center" wrapText="1"/>
    </xf>
    <xf numFmtId="177" fontId="1" fillId="0" borderId="2" xfId="5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177" fontId="3" fillId="0" borderId="2" xfId="51" applyNumberFormat="1" applyFont="1" applyFill="1" applyBorder="1" applyAlignment="1">
      <alignment horizontal="right" vertical="center"/>
    </xf>
    <xf numFmtId="177" fontId="10" fillId="0" borderId="2" xfId="51" applyNumberFormat="1" applyFont="1" applyFill="1" applyBorder="1" applyAlignment="1">
      <alignment horizontal="center" vertical="center" shrinkToFit="1"/>
    </xf>
    <xf numFmtId="177" fontId="10" fillId="0" borderId="2" xfId="51" applyNumberFormat="1" applyFont="1" applyFill="1" applyBorder="1" applyAlignment="1">
      <alignment horizontal="center" vertical="center" wrapText="1"/>
    </xf>
    <xf numFmtId="177" fontId="3" fillId="0" borderId="2" xfId="51" applyNumberFormat="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183" fontId="1" fillId="4" borderId="2" xfId="51" applyNumberFormat="1" applyFont="1" applyFill="1" applyBorder="1" applyAlignment="1">
      <alignment vertical="center"/>
    </xf>
    <xf numFmtId="177" fontId="1" fillId="0" borderId="9" xfId="51" applyNumberFormat="1" applyFont="1" applyFill="1" applyBorder="1" applyAlignment="1">
      <alignment horizontal="center" vertical="center" wrapText="1"/>
    </xf>
    <xf numFmtId="177" fontId="1" fillId="2" borderId="2" xfId="51" applyNumberFormat="1" applyFont="1" applyFill="1" applyBorder="1" applyAlignment="1">
      <alignment horizontal="center" vertical="center" shrinkToFit="1"/>
    </xf>
    <xf numFmtId="0" fontId="3" fillId="0" borderId="0" xfId="51" applyFont="1" applyFill="1" applyBorder="1" applyAlignment="1">
      <alignment horizontal="center" vertical="center" wrapText="1"/>
    </xf>
    <xf numFmtId="177" fontId="1" fillId="0" borderId="10" xfId="51" applyNumberFormat="1" applyFont="1" applyFill="1" applyBorder="1" applyAlignment="1">
      <alignment horizontal="center" vertical="center" wrapText="1"/>
    </xf>
    <xf numFmtId="177" fontId="1" fillId="0" borderId="5" xfId="51" applyNumberFormat="1" applyFont="1" applyFill="1" applyBorder="1" applyAlignment="1">
      <alignment horizontal="center" vertical="center" wrapText="1"/>
    </xf>
    <xf numFmtId="183" fontId="3" fillId="4" borderId="2" xfId="51" applyNumberFormat="1" applyFont="1" applyFill="1" applyBorder="1" applyAlignment="1">
      <alignment vertical="center"/>
    </xf>
    <xf numFmtId="177" fontId="2" fillId="2" borderId="2" xfId="51" applyNumberFormat="1" applyFont="1" applyFill="1" applyBorder="1" applyAlignment="1">
      <alignment horizontal="center" vertical="center" shrinkToFit="1"/>
    </xf>
    <xf numFmtId="183" fontId="3" fillId="0" borderId="2" xfId="51" applyNumberFormat="1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shrinkToFit="1"/>
    </xf>
    <xf numFmtId="177" fontId="2" fillId="0" borderId="2" xfId="51" applyNumberFormat="1" applyFont="1" applyFill="1" applyBorder="1" applyAlignment="1">
      <alignment horizontal="center" vertical="center" wrapText="1"/>
    </xf>
    <xf numFmtId="177" fontId="11" fillId="0" borderId="2" xfId="51" applyNumberFormat="1" applyFont="1" applyFill="1" applyBorder="1" applyAlignment="1">
      <alignment horizontal="center" vertical="center" shrinkToFit="1"/>
    </xf>
    <xf numFmtId="177" fontId="11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right" vertical="center" shrinkToFit="1"/>
    </xf>
    <xf numFmtId="177" fontId="2" fillId="2" borderId="2" xfId="51" applyNumberFormat="1" applyFont="1" applyFill="1" applyBorder="1" applyAlignment="1">
      <alignment horizontal="right" vertical="center" shrinkToFit="1"/>
    </xf>
    <xf numFmtId="177" fontId="10" fillId="0" borderId="0" xfId="51" applyNumberFormat="1" applyFont="1" applyFill="1" applyBorder="1" applyAlignment="1">
      <alignment horizontal="center" vertical="center" wrapText="1"/>
    </xf>
    <xf numFmtId="177" fontId="12" fillId="2" borderId="2" xfId="51" applyNumberFormat="1" applyFont="1" applyFill="1" applyBorder="1" applyAlignment="1">
      <alignment horizontal="center" vertical="center" shrinkToFit="1"/>
    </xf>
    <xf numFmtId="0" fontId="4" fillId="2" borderId="2" xfId="51" applyFont="1" applyFill="1" applyBorder="1" applyAlignment="1">
      <alignment horizontal="center" vertical="center" shrinkToFit="1"/>
    </xf>
    <xf numFmtId="0" fontId="10" fillId="0" borderId="0" xfId="51" applyFont="1" applyFill="1" applyBorder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13" fillId="0" borderId="0" xfId="0" applyFont="1" applyFill="1">
      <alignment vertical="center"/>
    </xf>
    <xf numFmtId="176" fontId="3" fillId="3" borderId="2" xfId="51" applyNumberFormat="1" applyFont="1" applyFill="1" applyBorder="1" applyAlignment="1">
      <alignment horizontal="center" vertical="center" shrinkToFit="1"/>
    </xf>
    <xf numFmtId="14" fontId="3" fillId="3" borderId="2" xfId="51" applyNumberFormat="1" applyFont="1" applyFill="1" applyBorder="1" applyAlignment="1">
      <alignment horizontal="center" vertical="center" wrapText="1"/>
    </xf>
    <xf numFmtId="180" fontId="3" fillId="0" borderId="2" xfId="19" applyNumberFormat="1" applyFont="1" applyFill="1" applyBorder="1" applyAlignment="1" applyProtection="1">
      <alignment horizontal="center" vertical="center" wrapText="1"/>
    </xf>
    <xf numFmtId="177" fontId="3" fillId="0" borderId="9" xfId="51" applyNumberFormat="1" applyFont="1" applyFill="1" applyBorder="1" applyAlignment="1">
      <alignment horizontal="center" vertical="center" wrapText="1"/>
    </xf>
    <xf numFmtId="177" fontId="3" fillId="0" borderId="10" xfId="51" applyNumberFormat="1" applyFont="1" applyFill="1" applyBorder="1" applyAlignment="1">
      <alignment horizontal="center" vertical="center" wrapText="1"/>
    </xf>
    <xf numFmtId="177" fontId="3" fillId="0" borderId="5" xfId="51" applyNumberFormat="1" applyFont="1" applyFill="1" applyBorder="1" applyAlignment="1">
      <alignment horizontal="center" vertical="center" wrapText="1"/>
    </xf>
    <xf numFmtId="177" fontId="1" fillId="0" borderId="2" xfId="51" applyNumberFormat="1" applyFont="1" applyFill="1" applyBorder="1" applyAlignment="1">
      <alignment horizontal="right" vertical="center" wrapText="1"/>
    </xf>
    <xf numFmtId="179" fontId="3" fillId="0" borderId="2" xfId="51" applyNumberFormat="1" applyFont="1" applyFill="1" applyBorder="1" applyAlignment="1">
      <alignment horizontal="right" vertical="center" shrinkToFit="1"/>
    </xf>
    <xf numFmtId="180" fontId="3" fillId="0" borderId="2" xfId="19" applyNumberFormat="1" applyFont="1" applyFill="1" applyBorder="1" applyAlignment="1">
      <alignment horizontal="right" vertical="center" wrapText="1"/>
    </xf>
    <xf numFmtId="177" fontId="3" fillId="2" borderId="2" xfId="51" applyNumberFormat="1" applyFont="1" applyFill="1" applyBorder="1" applyAlignment="1">
      <alignment horizontal="right" vertical="center" shrinkToFit="1"/>
    </xf>
    <xf numFmtId="0" fontId="2" fillId="0" borderId="2" xfId="51" applyFont="1" applyFill="1" applyBorder="1" applyAlignment="1">
      <alignment horizontal="center" vertical="center" wrapText="1"/>
    </xf>
    <xf numFmtId="0" fontId="1" fillId="3" borderId="2" xfId="51" applyFont="1" applyFill="1" applyBorder="1" applyAlignment="1">
      <alignment horizontal="center" vertical="center" wrapText="1"/>
    </xf>
    <xf numFmtId="176" fontId="1" fillId="3" borderId="2" xfId="51" applyNumberFormat="1" applyFont="1" applyFill="1" applyBorder="1" applyAlignment="1">
      <alignment vertical="center" shrinkToFit="1"/>
    </xf>
    <xf numFmtId="181" fontId="1" fillId="3" borderId="2" xfId="51" applyNumberFormat="1" applyFont="1" applyFill="1" applyBorder="1" applyAlignment="1">
      <alignment horizontal="center" vertical="center" wrapText="1"/>
    </xf>
    <xf numFmtId="177" fontId="1" fillId="3" borderId="2" xfId="51" applyNumberFormat="1" applyFont="1" applyFill="1" applyBorder="1" applyAlignment="1">
      <alignment vertical="center" shrinkToFit="1"/>
    </xf>
    <xf numFmtId="9" fontId="1" fillId="0" borderId="2" xfId="19" applyFont="1" applyFill="1" applyBorder="1" applyAlignment="1">
      <alignment horizontal="center" vertical="center" wrapText="1"/>
    </xf>
    <xf numFmtId="49" fontId="3" fillId="0" borderId="2" xfId="51" applyNumberFormat="1" applyFont="1" applyFill="1" applyBorder="1" applyAlignment="1">
      <alignment horizontal="left" vertical="center" wrapText="1"/>
    </xf>
    <xf numFmtId="177" fontId="10" fillId="0" borderId="2" xfId="51" applyNumberFormat="1" applyFont="1" applyFill="1" applyBorder="1" applyAlignment="1">
      <alignment horizontal="right" vertical="center" wrapText="1"/>
    </xf>
    <xf numFmtId="177" fontId="2" fillId="0" borderId="2" xfId="51" applyNumberFormat="1" applyFont="1" applyFill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114300</xdr:colOff>
      <xdr:row>0</xdr:row>
      <xdr:rowOff>251460</xdr:rowOff>
    </xdr:from>
    <xdr:to>
      <xdr:col>30</xdr:col>
      <xdr:colOff>457835</xdr:colOff>
      <xdr:row>29</xdr:row>
      <xdr:rowOff>49530</xdr:rowOff>
    </xdr:to>
    <xdr:pic>
      <xdr:nvPicPr>
        <xdr:cNvPr id="4" name="图片 3" descr="888DC50DB506C455FC96BCF347276D0D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87435" y="251460"/>
          <a:ext cx="8705215" cy="520065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35</xdr:row>
      <xdr:rowOff>85725</xdr:rowOff>
    </xdr:from>
    <xdr:to>
      <xdr:col>13</xdr:col>
      <xdr:colOff>153035</xdr:colOff>
      <xdr:row>80</xdr:row>
      <xdr:rowOff>47625</xdr:rowOff>
    </xdr:to>
    <xdr:pic>
      <xdr:nvPicPr>
        <xdr:cNvPr id="2" name="图片 1" descr="D8TC~A9EQT4SX~}$02AV2UL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90600" y="7825740"/>
          <a:ext cx="6362700" cy="6419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514350</xdr:colOff>
      <xdr:row>0</xdr:row>
      <xdr:rowOff>276225</xdr:rowOff>
    </xdr:from>
    <xdr:to>
      <xdr:col>30</xdr:col>
      <xdr:colOff>25400</xdr:colOff>
      <xdr:row>15</xdr:row>
      <xdr:rowOff>97155</xdr:rowOff>
    </xdr:to>
    <xdr:pic>
      <xdr:nvPicPr>
        <xdr:cNvPr id="4" name="图片 3" descr="歙县三阳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87485" y="276225"/>
          <a:ext cx="7872730" cy="5120005"/>
        </a:xfrm>
        <a:prstGeom prst="rect">
          <a:avLst/>
        </a:prstGeom>
      </xdr:spPr>
    </xdr:pic>
    <xdr:clientData/>
  </xdr:twoCellAnchor>
  <xdr:twoCellAnchor editAs="oneCell">
    <xdr:from>
      <xdr:col>7</xdr:col>
      <xdr:colOff>97155</xdr:colOff>
      <xdr:row>13</xdr:row>
      <xdr:rowOff>57150</xdr:rowOff>
    </xdr:from>
    <xdr:to>
      <xdr:col>10</xdr:col>
      <xdr:colOff>22860</xdr:colOff>
      <xdr:row>15</xdr:row>
      <xdr:rowOff>49530</xdr:rowOff>
    </xdr:to>
    <xdr:pic>
      <xdr:nvPicPr>
        <xdr:cNvPr id="2" name="图片 1" descr="ARADOF8IR@P30P~27)QI9BP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13785" y="4845685"/>
          <a:ext cx="1946275" cy="50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49530</xdr:colOff>
      <xdr:row>11</xdr:row>
      <xdr:rowOff>19050</xdr:rowOff>
    </xdr:from>
    <xdr:to>
      <xdr:col>9</xdr:col>
      <xdr:colOff>603885</xdr:colOff>
      <xdr:row>12</xdr:row>
      <xdr:rowOff>266700</xdr:rowOff>
    </xdr:to>
    <xdr:pic>
      <xdr:nvPicPr>
        <xdr:cNvPr id="3" name="图片 2" descr="ARADOF8IR@P30P~27)QI9BP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66160" y="4209415"/>
          <a:ext cx="1946275" cy="502920"/>
        </a:xfrm>
        <a:prstGeom prst="rect">
          <a:avLst/>
        </a:prstGeom>
      </xdr:spPr>
    </xdr:pic>
    <xdr:clientData/>
  </xdr:twoCellAnchor>
  <xdr:twoCellAnchor editAs="oneCell">
    <xdr:from>
      <xdr:col>15</xdr:col>
      <xdr:colOff>200025</xdr:colOff>
      <xdr:row>0</xdr:row>
      <xdr:rowOff>152400</xdr:rowOff>
    </xdr:from>
    <xdr:to>
      <xdr:col>30</xdr:col>
      <xdr:colOff>106680</xdr:colOff>
      <xdr:row>15</xdr:row>
      <xdr:rowOff>220980</xdr:rowOff>
    </xdr:to>
    <xdr:pic>
      <xdr:nvPicPr>
        <xdr:cNvPr id="4" name="图片 3" descr="Cache_-3d05bf991f65ca0a.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773160" y="152400"/>
          <a:ext cx="8268335" cy="5367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J42"/>
  <sheetViews>
    <sheetView view="pageBreakPreview" zoomScaleNormal="100" workbookViewId="0">
      <selection activeCell="D8" sqref="A8:D8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7.38333333333333" style="1" customWidth="1"/>
    <col min="12" max="12" width="7.88333333333333" style="8" customWidth="1"/>
    <col min="13" max="13" width="6.558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66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</row>
    <row r="2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67" t="s">
        <v>3</v>
      </c>
      <c r="M2" s="68">
        <v>10449</v>
      </c>
      <c r="N2" s="69" t="s">
        <v>4</v>
      </c>
      <c r="O2" s="69" t="s">
        <v>5</v>
      </c>
      <c r="P2" s="70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</row>
    <row r="3" ht="36" customHeight="1" spans="1:62">
      <c r="A3" s="10" t="s">
        <v>6</v>
      </c>
      <c r="B3" s="10"/>
      <c r="C3" s="12">
        <v>437874.01</v>
      </c>
      <c r="D3" s="12"/>
      <c r="E3" s="12" t="s">
        <v>7</v>
      </c>
      <c r="F3" s="13" t="s">
        <v>8</v>
      </c>
      <c r="G3" s="13"/>
      <c r="H3" s="14" t="s">
        <v>9</v>
      </c>
      <c r="I3" s="71" t="s">
        <v>10</v>
      </c>
      <c r="J3" s="72"/>
      <c r="K3" s="72"/>
      <c r="L3" s="72"/>
      <c r="M3" s="73" t="s">
        <v>11</v>
      </c>
      <c r="N3" s="10" t="s">
        <v>12</v>
      </c>
      <c r="O3" s="74" t="s">
        <v>13</v>
      </c>
      <c r="P3" s="75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</row>
    <row r="4" ht="30" customHeight="1" spans="1:16">
      <c r="A4" s="10" t="s">
        <v>14</v>
      </c>
      <c r="B4" s="10"/>
      <c r="C4" s="118"/>
      <c r="D4" s="118"/>
      <c r="E4" s="12" t="s">
        <v>15</v>
      </c>
      <c r="F4" s="13"/>
      <c r="G4" s="13"/>
      <c r="H4" s="15"/>
      <c r="I4" s="76"/>
      <c r="J4" s="77"/>
      <c r="K4" s="77"/>
      <c r="L4" s="77"/>
      <c r="M4" s="73" t="s">
        <v>16</v>
      </c>
      <c r="N4" s="12" t="s">
        <v>17</v>
      </c>
      <c r="O4" s="78" t="s">
        <v>18</v>
      </c>
      <c r="P4" s="79"/>
    </row>
    <row r="5" ht="27.95" customHeight="1" spans="1:19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0"/>
      <c r="S5"/>
    </row>
    <row r="6" ht="27.95" customHeight="1" spans="1:19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9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0"/>
      <c r="S6"/>
    </row>
    <row r="7" s="2" customFormat="1" ht="45" customHeight="1" spans="1:30">
      <c r="A7" s="43">
        <v>1</v>
      </c>
      <c r="B7" s="25">
        <v>43459</v>
      </c>
      <c r="C7" s="40" t="s">
        <v>33</v>
      </c>
      <c r="D7" s="44">
        <v>225000</v>
      </c>
      <c r="E7" s="119"/>
      <c r="F7" s="44"/>
      <c r="G7" s="120"/>
      <c r="H7" s="121"/>
      <c r="I7" s="121"/>
      <c r="J7" s="44"/>
      <c r="K7" s="128"/>
      <c r="L7" s="44">
        <f>D7*0.16</f>
        <v>36000</v>
      </c>
      <c r="M7" s="129" t="s">
        <v>34</v>
      </c>
      <c r="N7" s="88" t="s">
        <v>35</v>
      </c>
      <c r="O7" s="44">
        <f>D7-L7</f>
        <v>189000</v>
      </c>
      <c r="P7" s="84"/>
      <c r="Q7" s="89"/>
      <c r="R7" s="89"/>
      <c r="S7" s="84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</row>
    <row r="8" s="2" customFormat="1" ht="20.1" customHeight="1" spans="1:29">
      <c r="A8" s="122"/>
      <c r="B8" s="46"/>
      <c r="C8" s="47"/>
      <c r="D8" s="48"/>
      <c r="E8" s="49"/>
      <c r="F8" s="48"/>
      <c r="G8" s="50"/>
      <c r="H8" s="97"/>
      <c r="I8" s="97"/>
      <c r="J8" s="100"/>
      <c r="K8" s="130"/>
      <c r="L8" s="102"/>
      <c r="M8" s="103"/>
      <c r="N8" s="101"/>
      <c r="O8" s="97"/>
      <c r="P8" s="89"/>
      <c r="Q8" s="89"/>
      <c r="R8" s="84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</row>
    <row r="9" s="3" customFormat="1" ht="20.1" customHeight="1" spans="1:29">
      <c r="A9" s="38"/>
      <c r="B9" s="39"/>
      <c r="C9" s="40"/>
      <c r="D9" s="41"/>
      <c r="E9" s="25"/>
      <c r="F9" s="41"/>
      <c r="G9" s="27"/>
      <c r="H9" s="42"/>
      <c r="I9" s="96"/>
      <c r="J9" s="41"/>
      <c r="K9" s="88"/>
      <c r="L9" s="86"/>
      <c r="M9" s="87"/>
      <c r="N9" s="88"/>
      <c r="O9" s="97"/>
      <c r="P9" s="93"/>
      <c r="Q9" s="93"/>
      <c r="R9" s="111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</row>
    <row r="10" s="3" customFormat="1" ht="20.1" hidden="1" customHeight="1" spans="1:29">
      <c r="A10" s="38"/>
      <c r="B10" s="39"/>
      <c r="C10" s="40"/>
      <c r="D10" s="41"/>
      <c r="E10" s="25"/>
      <c r="F10" s="41"/>
      <c r="G10" s="27"/>
      <c r="H10" s="42"/>
      <c r="I10" s="96"/>
      <c r="J10" s="41"/>
      <c r="K10" s="88"/>
      <c r="L10" s="86"/>
      <c r="M10" s="87"/>
      <c r="N10" s="88"/>
      <c r="O10" s="97"/>
      <c r="P10" s="93"/>
      <c r="Q10" s="93"/>
      <c r="R10" s="111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</row>
    <row r="11" s="3" customFormat="1" ht="20.1" hidden="1" customHeight="1" spans="1:29">
      <c r="A11" s="38"/>
      <c r="B11" s="39"/>
      <c r="C11" s="40"/>
      <c r="D11" s="41"/>
      <c r="E11" s="25"/>
      <c r="F11" s="41"/>
      <c r="G11" s="27"/>
      <c r="H11" s="42"/>
      <c r="I11" s="96"/>
      <c r="J11" s="41"/>
      <c r="K11" s="88"/>
      <c r="L11" s="86"/>
      <c r="M11" s="87"/>
      <c r="N11" s="88"/>
      <c r="O11" s="97"/>
      <c r="P11" s="93"/>
      <c r="Q11" s="93"/>
      <c r="R11" s="111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</row>
    <row r="12" s="3" customFormat="1" ht="20.1" hidden="1" customHeight="1" spans="1:29">
      <c r="A12" s="38"/>
      <c r="B12" s="39"/>
      <c r="C12" s="40"/>
      <c r="D12" s="41"/>
      <c r="E12" s="25"/>
      <c r="F12" s="41"/>
      <c r="G12" s="27"/>
      <c r="H12" s="42"/>
      <c r="I12" s="96"/>
      <c r="J12" s="41"/>
      <c r="K12" s="88"/>
      <c r="L12" s="86"/>
      <c r="M12" s="87"/>
      <c r="N12" s="88"/>
      <c r="O12" s="97"/>
      <c r="P12" s="93"/>
      <c r="Q12" s="93"/>
      <c r="R12" s="111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</row>
    <row r="13" s="3" customFormat="1" ht="20.1" hidden="1" customHeight="1" spans="1:29">
      <c r="A13" s="38"/>
      <c r="B13" s="39"/>
      <c r="C13" s="40"/>
      <c r="D13" s="41"/>
      <c r="E13" s="25"/>
      <c r="F13" s="41"/>
      <c r="G13" s="27"/>
      <c r="H13" s="42"/>
      <c r="I13" s="96"/>
      <c r="J13" s="41"/>
      <c r="K13" s="88"/>
      <c r="L13" s="86"/>
      <c r="M13" s="87"/>
      <c r="N13" s="88"/>
      <c r="O13" s="97"/>
      <c r="P13" s="93"/>
      <c r="Q13" s="93"/>
      <c r="R13" s="111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</row>
    <row r="14" s="3" customFormat="1" ht="20.1" hidden="1" customHeight="1" spans="1:29">
      <c r="A14" s="38"/>
      <c r="B14" s="39"/>
      <c r="C14" s="40"/>
      <c r="D14" s="41"/>
      <c r="E14" s="25"/>
      <c r="F14" s="41"/>
      <c r="G14" s="27"/>
      <c r="H14" s="42"/>
      <c r="I14" s="96"/>
      <c r="J14" s="41"/>
      <c r="K14" s="88"/>
      <c r="L14" s="86"/>
      <c r="M14" s="87"/>
      <c r="N14" s="88"/>
      <c r="O14" s="97"/>
      <c r="P14" s="93"/>
      <c r="Q14" s="93"/>
      <c r="R14" s="111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</row>
    <row r="15" s="4" customFormat="1" ht="20.25" hidden="1" customHeight="1" spans="1:29">
      <c r="A15" s="43"/>
      <c r="B15" s="25"/>
      <c r="C15" s="40"/>
      <c r="D15" s="44"/>
      <c r="E15" s="25"/>
      <c r="F15" s="41"/>
      <c r="G15" s="27"/>
      <c r="H15" s="42"/>
      <c r="I15" s="96"/>
      <c r="J15" s="98"/>
      <c r="K15" s="44"/>
      <c r="L15" s="99"/>
      <c r="M15" s="44"/>
      <c r="N15" s="43"/>
      <c r="O15" s="28"/>
      <c r="P15" s="93"/>
      <c r="Q15" s="93"/>
      <c r="R15" s="111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</row>
    <row r="16" s="4" customFormat="1" ht="20.25" hidden="1" customHeight="1" spans="1:29">
      <c r="A16" s="43"/>
      <c r="B16" s="25"/>
      <c r="C16" s="40"/>
      <c r="D16" s="44"/>
      <c r="E16" s="25"/>
      <c r="F16" s="41"/>
      <c r="G16" s="27"/>
      <c r="H16" s="42"/>
      <c r="I16" s="96"/>
      <c r="J16" s="98"/>
      <c r="K16" s="44"/>
      <c r="L16" s="99"/>
      <c r="M16" s="44"/>
      <c r="N16" s="43"/>
      <c r="O16" s="28"/>
      <c r="P16" s="93"/>
      <c r="Q16" s="93"/>
      <c r="R16" s="111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</row>
    <row r="17" s="4" customFormat="1" ht="20.25" hidden="1" customHeight="1" spans="1:29">
      <c r="A17" s="43"/>
      <c r="B17" s="25"/>
      <c r="C17" s="40"/>
      <c r="D17" s="44"/>
      <c r="E17" s="25"/>
      <c r="F17" s="41"/>
      <c r="G17" s="27"/>
      <c r="H17" s="42"/>
      <c r="I17" s="96"/>
      <c r="J17" s="98"/>
      <c r="K17" s="44"/>
      <c r="L17" s="99"/>
      <c r="M17" s="44"/>
      <c r="N17" s="43"/>
      <c r="O17" s="28"/>
      <c r="P17" s="93"/>
      <c r="Q17" s="93"/>
      <c r="R17" s="111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</row>
    <row r="18" s="4" customFormat="1" ht="20.25" hidden="1" customHeight="1" spans="1:29">
      <c r="A18" s="43"/>
      <c r="B18" s="25"/>
      <c r="C18" s="40"/>
      <c r="D18" s="44"/>
      <c r="E18" s="25"/>
      <c r="F18" s="41"/>
      <c r="G18" s="27"/>
      <c r="H18" s="42"/>
      <c r="I18" s="96"/>
      <c r="J18" s="98"/>
      <c r="K18" s="44"/>
      <c r="L18" s="99"/>
      <c r="M18" s="44"/>
      <c r="N18" s="43"/>
      <c r="O18" s="28"/>
      <c r="P18" s="93"/>
      <c r="Q18" s="93"/>
      <c r="R18" s="111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</row>
    <row r="19" s="2" customFormat="1" ht="20.25" hidden="1" customHeight="1" spans="1:29">
      <c r="A19" s="45"/>
      <c r="B19" s="46"/>
      <c r="C19" s="47"/>
      <c r="D19" s="48"/>
      <c r="E19" s="49"/>
      <c r="F19" s="48"/>
      <c r="G19" s="50"/>
      <c r="H19" s="51"/>
      <c r="I19" s="51"/>
      <c r="J19" s="100"/>
      <c r="K19" s="101"/>
      <c r="L19" s="102"/>
      <c r="M19" s="103"/>
      <c r="N19" s="101"/>
      <c r="O19" s="97"/>
      <c r="P19" s="5"/>
      <c r="Q19" s="5"/>
      <c r="R1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</row>
    <row r="20" s="2" customFormat="1" ht="20.25" hidden="1" customHeight="1" spans="1:29">
      <c r="A20" s="45"/>
      <c r="B20" s="46"/>
      <c r="C20" s="47"/>
      <c r="D20" s="48"/>
      <c r="E20" s="49"/>
      <c r="F20" s="48"/>
      <c r="G20" s="50"/>
      <c r="H20" s="51"/>
      <c r="I20" s="51"/>
      <c r="J20" s="100"/>
      <c r="K20" s="101"/>
      <c r="L20" s="102"/>
      <c r="M20" s="103"/>
      <c r="N20" s="101"/>
      <c r="O20" s="97"/>
      <c r="P20" s="5"/>
      <c r="Q20" s="5"/>
      <c r="R20"/>
      <c r="S20" s="110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  <row r="21" s="2" customFormat="1" ht="20.25" hidden="1" customHeight="1" spans="1:29">
      <c r="A21" s="45"/>
      <c r="B21" s="46"/>
      <c r="C21" s="47"/>
      <c r="D21" s="48"/>
      <c r="E21" s="49"/>
      <c r="F21" s="48"/>
      <c r="G21" s="50"/>
      <c r="H21" s="51"/>
      <c r="I21" s="51"/>
      <c r="J21" s="100"/>
      <c r="K21" s="101"/>
      <c r="L21" s="102"/>
      <c r="M21" s="103"/>
      <c r="N21" s="101"/>
      <c r="O21" s="97"/>
      <c r="P21" s="5"/>
      <c r="Q21" s="5"/>
      <c r="R21"/>
      <c r="S21" s="110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="2" customFormat="1" ht="20.25" hidden="1" customHeight="1" spans="1:30">
      <c r="A22" s="45"/>
      <c r="B22" s="52"/>
      <c r="C22" s="47"/>
      <c r="D22" s="48"/>
      <c r="E22" s="53"/>
      <c r="F22" s="54"/>
      <c r="G22" s="55"/>
      <c r="H22" s="56"/>
      <c r="I22" s="56"/>
      <c r="J22" s="104"/>
      <c r="K22" s="101"/>
      <c r="L22" s="102"/>
      <c r="M22" s="103"/>
      <c r="N22" s="101"/>
      <c r="O22" s="105"/>
      <c r="P22" s="106"/>
      <c r="Q22" s="93"/>
      <c r="R22" s="93"/>
      <c r="S22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</row>
    <row r="23" s="2" customFormat="1" ht="20.25" hidden="1" customHeight="1" spans="1:30">
      <c r="A23" s="45"/>
      <c r="B23" s="52"/>
      <c r="C23" s="47"/>
      <c r="D23" s="48"/>
      <c r="E23" s="53"/>
      <c r="F23" s="54"/>
      <c r="G23" s="55"/>
      <c r="H23" s="56"/>
      <c r="I23" s="56"/>
      <c r="J23" s="104"/>
      <c r="K23" s="101"/>
      <c r="L23" s="102"/>
      <c r="M23" s="103"/>
      <c r="N23" s="101"/>
      <c r="O23" s="105"/>
      <c r="P23" s="106"/>
      <c r="Q23" s="93"/>
      <c r="R23" s="93"/>
      <c r="S23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</row>
    <row r="24" s="5" customFormat="1" ht="20.25" hidden="1" customHeight="1" spans="1:19">
      <c r="A24" s="123"/>
      <c r="B24" s="124"/>
      <c r="C24" s="30"/>
      <c r="D24" s="31"/>
      <c r="E24" s="125"/>
      <c r="F24" s="126"/>
      <c r="G24" s="127"/>
      <c r="H24" s="23"/>
      <c r="I24" s="23"/>
      <c r="J24" s="20"/>
      <c r="K24" s="83"/>
      <c r="L24" s="69"/>
      <c r="M24" s="12"/>
      <c r="N24" s="83"/>
      <c r="O24" s="23"/>
      <c r="P24" s="80"/>
      <c r="S24"/>
    </row>
    <row r="25" s="5" customFormat="1" ht="20.25" customHeight="1" spans="1:19">
      <c r="A25" s="123"/>
      <c r="B25" s="124"/>
      <c r="C25" s="30"/>
      <c r="D25" s="31"/>
      <c r="E25" s="125"/>
      <c r="F25" s="126"/>
      <c r="G25" s="127"/>
      <c r="H25" s="23"/>
      <c r="I25" s="23"/>
      <c r="J25" s="20"/>
      <c r="K25" s="83"/>
      <c r="L25" s="69"/>
      <c r="M25" s="12"/>
      <c r="N25" s="88"/>
      <c r="O25" s="121"/>
      <c r="P25" s="80"/>
      <c r="S25"/>
    </row>
    <row r="26" s="5" customFormat="1" ht="30" customHeight="1" spans="1:19">
      <c r="A26" s="10" t="s">
        <v>36</v>
      </c>
      <c r="B26" s="10"/>
      <c r="C26" s="57" t="s">
        <v>37</v>
      </c>
      <c r="D26" s="58">
        <f>SUM(D7:D25)</f>
        <v>225000</v>
      </c>
      <c r="E26" s="57" t="s">
        <v>37</v>
      </c>
      <c r="F26" s="59">
        <f>SUM(F7:F25)</f>
        <v>0</v>
      </c>
      <c r="G26" s="57" t="s">
        <v>37</v>
      </c>
      <c r="H26" s="59">
        <f>SUM(H7:H25)</f>
        <v>0</v>
      </c>
      <c r="I26" s="59">
        <f>SUM(I7:I25)</f>
        <v>0</v>
      </c>
      <c r="J26" s="59">
        <f>SUM(J7:J25)</f>
        <v>0</v>
      </c>
      <c r="K26" s="57" t="s">
        <v>37</v>
      </c>
      <c r="L26" s="107">
        <f>SUM(L7:L25)</f>
        <v>36000</v>
      </c>
      <c r="M26" s="108" t="s">
        <v>37</v>
      </c>
      <c r="N26" s="57" t="s">
        <v>37</v>
      </c>
      <c r="O26" s="59">
        <f>SUM(O7:O25)</f>
        <v>189000</v>
      </c>
      <c r="P26" s="80"/>
      <c r="S26"/>
    </row>
    <row r="27" s="5" customFormat="1" ht="30" customHeight="1" spans="1:16">
      <c r="A27" s="10" t="s">
        <v>38</v>
      </c>
      <c r="B27" s="10"/>
      <c r="C27" s="10" t="s">
        <v>39</v>
      </c>
      <c r="D27" s="10"/>
      <c r="E27" s="60">
        <f>O7</f>
        <v>189000</v>
      </c>
      <c r="F27" s="60"/>
      <c r="G27" s="60"/>
      <c r="H27" s="60"/>
      <c r="I27" s="10" t="s">
        <v>40</v>
      </c>
      <c r="J27" s="10"/>
      <c r="K27" s="10" t="s">
        <v>41</v>
      </c>
      <c r="L27" s="60">
        <v>0</v>
      </c>
      <c r="M27" s="60"/>
      <c r="N27" s="60"/>
      <c r="O27" s="60"/>
      <c r="P27" s="80"/>
    </row>
    <row r="28" s="5" customFormat="1" ht="30" customHeight="1" spans="1:16">
      <c r="A28" s="10"/>
      <c r="B28" s="10"/>
      <c r="C28" s="10" t="s">
        <v>42</v>
      </c>
      <c r="D28" s="10"/>
      <c r="E28" s="61">
        <f>E27</f>
        <v>189000</v>
      </c>
      <c r="F28" s="61"/>
      <c r="G28" s="61"/>
      <c r="H28" s="61"/>
      <c r="I28" s="10"/>
      <c r="J28" s="10"/>
      <c r="K28" s="10" t="s">
        <v>43</v>
      </c>
      <c r="L28" s="108" t="str">
        <f>SUBSTITUTE(SUBSTITUTE(TEXT(INT(L27),"[DBNum2][$-804]G/通用格式元"&amp;IF(INT(L27)=L27,"整",""))&amp;TEXT(MID(L27,FIND(".",L27&amp;".0")+1,1),"[DBNum2][$-804]G/通用格式角")&amp;TEXT(MID(L27,FIND(".",L27&amp;".0")+2,1),"[DBNum2][$-804]G/通用格式分"),"零角","零"),"零分","")</f>
        <v>零元整</v>
      </c>
      <c r="M28" s="108"/>
      <c r="N28" s="108"/>
      <c r="O28" s="108"/>
      <c r="P28" s="80"/>
    </row>
    <row r="29" s="5" customFormat="1" ht="50.1" customHeight="1" spans="1:16">
      <c r="A29" s="10" t="s">
        <v>44</v>
      </c>
      <c r="B29" s="10"/>
      <c r="C29" s="62" t="s">
        <v>45</v>
      </c>
      <c r="D29" s="63"/>
      <c r="E29" s="63"/>
      <c r="F29" s="63"/>
      <c r="G29" s="63"/>
      <c r="H29" s="64"/>
      <c r="I29" s="10" t="s">
        <v>46</v>
      </c>
      <c r="J29" s="10"/>
      <c r="K29" s="10" t="s">
        <v>47</v>
      </c>
      <c r="L29" s="10"/>
      <c r="M29" s="10"/>
      <c r="N29" s="10"/>
      <c r="O29" s="10"/>
      <c r="P29" s="80"/>
    </row>
    <row r="30" s="5" customFormat="1" ht="50.1" customHeight="1" spans="1:16">
      <c r="A30" s="10" t="s">
        <v>48</v>
      </c>
      <c r="B30" s="10"/>
      <c r="C30" s="17"/>
      <c r="D30" s="17"/>
      <c r="E30" s="17"/>
      <c r="F30" s="17"/>
      <c r="G30" s="17"/>
      <c r="H30" s="17"/>
      <c r="I30" s="10" t="s">
        <v>49</v>
      </c>
      <c r="J30" s="10"/>
      <c r="K30" s="17"/>
      <c r="L30" s="17"/>
      <c r="M30" s="17"/>
      <c r="N30" s="17"/>
      <c r="O30" s="17"/>
      <c r="P30" s="80"/>
    </row>
    <row r="31" s="5" customFormat="1" ht="50.1" customHeight="1" spans="1:16">
      <c r="A31" s="10" t="s">
        <v>50</v>
      </c>
      <c r="B31" s="10"/>
      <c r="C31" s="65"/>
      <c r="D31" s="65"/>
      <c r="E31" s="65"/>
      <c r="F31" s="65"/>
      <c r="G31" s="65"/>
      <c r="H31" s="65"/>
      <c r="I31" s="10" t="s">
        <v>51</v>
      </c>
      <c r="J31" s="10"/>
      <c r="K31" s="65"/>
      <c r="L31" s="65"/>
      <c r="M31" s="65"/>
      <c r="N31" s="65"/>
      <c r="O31" s="65"/>
      <c r="P31" s="80"/>
    </row>
    <row r="32" s="5" customFormat="1" ht="50.1" customHeight="1" spans="1:16">
      <c r="A32" s="10" t="s">
        <v>52</v>
      </c>
      <c r="B32" s="10"/>
      <c r="C32" s="65"/>
      <c r="D32" s="65"/>
      <c r="E32" s="65"/>
      <c r="F32" s="65"/>
      <c r="G32" s="65"/>
      <c r="H32" s="65"/>
      <c r="I32" s="10" t="s">
        <v>53</v>
      </c>
      <c r="J32" s="10"/>
      <c r="K32" s="65"/>
      <c r="L32" s="65"/>
      <c r="M32" s="65"/>
      <c r="N32" s="65"/>
      <c r="O32" s="65"/>
      <c r="P32" s="80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0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0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0"/>
    </row>
    <row r="36" s="5" customFormat="1" spans="1:16">
      <c r="A36" s="1"/>
      <c r="B36" s="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0"/>
    </row>
    <row r="37" s="5" customFormat="1" spans="1:16">
      <c r="A37" s="1"/>
      <c r="B37" s="6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0"/>
    </row>
    <row r="38" s="5" customFormat="1" ht="13.5" spans="1:16">
      <c r="A38" s="1"/>
      <c r="B38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0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0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0"/>
    </row>
    <row r="41" s="5" customFormat="1" spans="1:16">
      <c r="A41" s="1"/>
      <c r="B41" s="6"/>
      <c r="C41" s="1"/>
      <c r="D41" s="7"/>
      <c r="E41" s="6"/>
      <c r="F41" s="7"/>
      <c r="G41" s="1"/>
      <c r="H41" s="7"/>
      <c r="I41" s="1"/>
      <c r="J41" s="7"/>
      <c r="K41" s="1"/>
      <c r="L41" s="8"/>
      <c r="M41" s="8"/>
      <c r="N41" s="1"/>
      <c r="O41" s="7"/>
      <c r="P41" s="80"/>
    </row>
    <row r="42" s="5" customFormat="1" spans="1:16">
      <c r="A42" s="1"/>
      <c r="B42" s="6"/>
      <c r="C42" s="1"/>
      <c r="D42" s="7"/>
      <c r="E42" s="6"/>
      <c r="F42" s="7"/>
      <c r="G42" s="1"/>
      <c r="H42" s="7"/>
      <c r="I42" s="1"/>
      <c r="J42" s="7"/>
      <c r="K42" s="1"/>
      <c r="L42" s="8"/>
      <c r="M42" s="8"/>
      <c r="N42" s="1"/>
      <c r="O42" s="7"/>
      <c r="P42" s="80"/>
    </row>
  </sheetData>
  <mergeCells count="44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A26:B26"/>
    <mergeCell ref="C27:D27"/>
    <mergeCell ref="E27:H27"/>
    <mergeCell ref="L27:O27"/>
    <mergeCell ref="C28:D28"/>
    <mergeCell ref="E28:H28"/>
    <mergeCell ref="L28:O28"/>
    <mergeCell ref="A29:B29"/>
    <mergeCell ref="C29:H29"/>
    <mergeCell ref="I29:J29"/>
    <mergeCell ref="K29:O29"/>
    <mergeCell ref="A30:B30"/>
    <mergeCell ref="C30:H30"/>
    <mergeCell ref="I30:J30"/>
    <mergeCell ref="K30:O30"/>
    <mergeCell ref="A31:B31"/>
    <mergeCell ref="C31:H31"/>
    <mergeCell ref="I31:J31"/>
    <mergeCell ref="K31:O31"/>
    <mergeCell ref="A32:B32"/>
    <mergeCell ref="C32:H32"/>
    <mergeCell ref="I32:J32"/>
    <mergeCell ref="K32:O32"/>
    <mergeCell ref="A5:A6"/>
    <mergeCell ref="H3:H4"/>
    <mergeCell ref="A27:B28"/>
    <mergeCell ref="I27:J28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view="pageBreakPreview" zoomScaleNormal="100" topLeftCell="A3" workbookViewId="0">
      <selection activeCell="A3" sqref="$A1:$XFD1048576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7.38333333333333" style="1" customWidth="1"/>
    <col min="12" max="12" width="7.88333333333333" style="8" customWidth="1"/>
    <col min="13" max="13" width="6.558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66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</row>
    <row r="2" s="1" customFormat="1" ht="33" customHeight="1" spans="1:62">
      <c r="A2" s="10" t="s">
        <v>1</v>
      </c>
      <c r="B2" s="10"/>
      <c r="C2" s="11" t="s">
        <v>2</v>
      </c>
      <c r="D2" s="11"/>
      <c r="E2" s="11"/>
      <c r="F2" s="11"/>
      <c r="G2" s="11"/>
      <c r="H2" s="11"/>
      <c r="I2" s="11"/>
      <c r="J2" s="11"/>
      <c r="K2" s="11"/>
      <c r="L2" s="67" t="s">
        <v>3</v>
      </c>
      <c r="M2" s="68">
        <v>10449</v>
      </c>
      <c r="N2" s="69" t="s">
        <v>4</v>
      </c>
      <c r="O2" s="69" t="s">
        <v>5</v>
      </c>
      <c r="P2" s="70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</row>
    <row r="3" s="1" customFormat="1" ht="36" customHeight="1" spans="1:62">
      <c r="A3" s="10" t="s">
        <v>6</v>
      </c>
      <c r="B3" s="10"/>
      <c r="C3" s="12">
        <v>437874.01</v>
      </c>
      <c r="D3" s="12"/>
      <c r="E3" s="12" t="s">
        <v>7</v>
      </c>
      <c r="F3" s="13" t="s">
        <v>8</v>
      </c>
      <c r="G3" s="13"/>
      <c r="H3" s="14" t="s">
        <v>9</v>
      </c>
      <c r="I3" s="71" t="s">
        <v>54</v>
      </c>
      <c r="J3" s="72"/>
      <c r="K3" s="72"/>
      <c r="L3" s="72"/>
      <c r="M3" s="73" t="s">
        <v>11</v>
      </c>
      <c r="N3" s="10" t="s">
        <v>12</v>
      </c>
      <c r="O3" s="74" t="s">
        <v>13</v>
      </c>
      <c r="P3" s="75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</row>
    <row r="4" s="1" customFormat="1" ht="30" customHeight="1" spans="1:30">
      <c r="A4" s="10" t="s">
        <v>14</v>
      </c>
      <c r="B4" s="10"/>
      <c r="C4" s="12">
        <v>425787.5</v>
      </c>
      <c r="D4" s="12"/>
      <c r="E4" s="12" t="s">
        <v>15</v>
      </c>
      <c r="F4" s="13" t="s">
        <v>55</v>
      </c>
      <c r="G4" s="13"/>
      <c r="H4" s="15"/>
      <c r="I4" s="76"/>
      <c r="J4" s="77"/>
      <c r="K4" s="77"/>
      <c r="L4" s="77"/>
      <c r="M4" s="73" t="s">
        <v>16</v>
      </c>
      <c r="N4" s="12" t="s">
        <v>17</v>
      </c>
      <c r="O4" s="78" t="s">
        <v>18</v>
      </c>
      <c r="P4" s="79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0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9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0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7">
        <v>1</v>
      </c>
      <c r="B7" s="18">
        <v>43459</v>
      </c>
      <c r="C7" s="19" t="s">
        <v>33</v>
      </c>
      <c r="D7" s="20">
        <v>225000</v>
      </c>
      <c r="E7" s="21"/>
      <c r="F7" s="20"/>
      <c r="G7" s="22"/>
      <c r="H7" s="23"/>
      <c r="I7" s="23"/>
      <c r="J7" s="20"/>
      <c r="K7" s="81"/>
      <c r="L7" s="20">
        <f>D7*0.16</f>
        <v>36000</v>
      </c>
      <c r="M7" s="82" t="s">
        <v>34</v>
      </c>
      <c r="N7" s="83" t="s">
        <v>35</v>
      </c>
      <c r="O7" s="20">
        <f>D7-L7</f>
        <v>189000</v>
      </c>
      <c r="P7" s="84"/>
      <c r="Q7" s="89"/>
      <c r="R7" s="89"/>
      <c r="S7" s="84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</row>
    <row r="8" s="2" customFormat="1" ht="21" customHeight="1" spans="1:30">
      <c r="A8" s="17"/>
      <c r="B8" s="18">
        <v>43718</v>
      </c>
      <c r="C8" s="19" t="s">
        <v>33</v>
      </c>
      <c r="D8" s="20"/>
      <c r="E8" s="21"/>
      <c r="F8" s="20"/>
      <c r="G8" s="22"/>
      <c r="H8" s="23"/>
      <c r="I8" s="23"/>
      <c r="J8" s="20"/>
      <c r="K8" s="81"/>
      <c r="L8" s="20"/>
      <c r="M8" s="82"/>
      <c r="N8" s="83" t="s">
        <v>56</v>
      </c>
      <c r="O8" s="20">
        <v>-57640</v>
      </c>
      <c r="P8" s="84"/>
      <c r="Q8" s="89"/>
      <c r="R8" s="110"/>
      <c r="S8" s="84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</row>
    <row r="9" s="2" customFormat="1" ht="20.1" customHeight="1" spans="1:29">
      <c r="A9" s="24" t="s">
        <v>57</v>
      </c>
      <c r="B9" s="24"/>
      <c r="C9" s="24"/>
      <c r="D9" s="24"/>
      <c r="E9" s="25"/>
      <c r="F9" s="26"/>
      <c r="G9" s="27"/>
      <c r="H9" s="28"/>
      <c r="I9" s="28"/>
      <c r="J9" s="41"/>
      <c r="K9" s="85"/>
      <c r="L9" s="86"/>
      <c r="M9" s="87"/>
      <c r="N9" s="88"/>
      <c r="O9" s="28"/>
      <c r="P9" s="89"/>
      <c r="Q9" s="89"/>
      <c r="R9" s="84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0" s="3" customFormat="1" ht="27" customHeight="1" spans="1:29">
      <c r="A10" s="43">
        <v>2</v>
      </c>
      <c r="B10" s="112">
        <v>43641</v>
      </c>
      <c r="C10" s="113" t="s">
        <v>33</v>
      </c>
      <c r="D10" s="26">
        <v>188013.87</v>
      </c>
      <c r="E10" s="25">
        <v>43606</v>
      </c>
      <c r="F10" s="41">
        <v>225000</v>
      </c>
      <c r="G10" s="27">
        <v>0.01</v>
      </c>
      <c r="H10" s="42">
        <v>4258</v>
      </c>
      <c r="I10" s="96">
        <v>11994</v>
      </c>
      <c r="J10" s="41">
        <v>2750</v>
      </c>
      <c r="K10" s="115" t="s">
        <v>58</v>
      </c>
      <c r="L10" s="86">
        <v>-36000</v>
      </c>
      <c r="M10" s="87" t="s">
        <v>59</v>
      </c>
      <c r="N10" s="88" t="s">
        <v>60</v>
      </c>
      <c r="O10" s="28">
        <v>130645</v>
      </c>
      <c r="P10" s="93"/>
      <c r="Q10" s="93"/>
      <c r="R10" s="111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</row>
    <row r="11" s="3" customFormat="1" ht="37" customHeight="1" spans="1:29">
      <c r="A11" s="38"/>
      <c r="B11" s="39"/>
      <c r="C11" s="40"/>
      <c r="D11" s="41"/>
      <c r="E11" s="25">
        <v>43606</v>
      </c>
      <c r="F11" s="41">
        <v>212874</v>
      </c>
      <c r="G11" s="27" t="s">
        <v>61</v>
      </c>
      <c r="H11" s="114"/>
      <c r="I11" s="96"/>
      <c r="J11" s="41"/>
      <c r="K11" s="116"/>
      <c r="L11" s="86">
        <v>4260</v>
      </c>
      <c r="M11" s="87" t="s">
        <v>62</v>
      </c>
      <c r="N11" s="88" t="s">
        <v>63</v>
      </c>
      <c r="O11" s="28">
        <v>127746.87</v>
      </c>
      <c r="P11" s="93"/>
      <c r="Q11" s="93"/>
      <c r="R11" s="111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</row>
    <row r="12" s="3" customFormat="1" ht="20.1" customHeight="1" spans="1:29">
      <c r="A12" s="38"/>
      <c r="B12" s="39"/>
      <c r="C12" s="40"/>
      <c r="D12" s="41"/>
      <c r="E12" s="25"/>
      <c r="F12" s="41"/>
      <c r="G12" s="27"/>
      <c r="H12" s="42"/>
      <c r="I12" s="96"/>
      <c r="J12" s="41"/>
      <c r="K12" s="116"/>
      <c r="L12" s="86"/>
      <c r="M12" s="87"/>
      <c r="N12" s="88"/>
      <c r="O12" s="97"/>
      <c r="P12" s="93"/>
      <c r="Q12" s="93"/>
      <c r="R12" s="111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</row>
    <row r="13" s="3" customFormat="1" ht="27" customHeight="1" spans="1:29">
      <c r="A13" s="38"/>
      <c r="B13" s="39"/>
      <c r="C13" s="40"/>
      <c r="D13" s="41"/>
      <c r="E13" s="25"/>
      <c r="F13" s="41"/>
      <c r="G13" s="27"/>
      <c r="H13" s="42"/>
      <c r="I13" s="96"/>
      <c r="J13" s="41"/>
      <c r="K13" s="117"/>
      <c r="L13" s="86"/>
      <c r="M13" s="87"/>
      <c r="N13" s="88"/>
      <c r="O13" s="97"/>
      <c r="P13" s="93"/>
      <c r="Q13" s="93"/>
      <c r="R13" s="111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</row>
    <row r="14" s="3" customFormat="1" ht="20.1" customHeight="1" spans="1:29">
      <c r="A14" s="38"/>
      <c r="B14" s="39"/>
      <c r="C14" s="40"/>
      <c r="D14" s="41"/>
      <c r="E14" s="25"/>
      <c r="F14" s="41"/>
      <c r="G14" s="27"/>
      <c r="H14" s="42"/>
      <c r="I14" s="96"/>
      <c r="J14" s="41"/>
      <c r="K14" s="88"/>
      <c r="L14" s="86"/>
      <c r="M14" s="87"/>
      <c r="N14" s="88"/>
      <c r="O14" s="97"/>
      <c r="P14" s="93"/>
      <c r="Q14" s="93"/>
      <c r="R14" s="111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</row>
    <row r="15" s="3" customFormat="1" ht="20.1" customHeight="1" spans="1:29">
      <c r="A15" s="38"/>
      <c r="B15" s="39"/>
      <c r="C15" s="40"/>
      <c r="D15" s="41"/>
      <c r="E15" s="25"/>
      <c r="F15" s="41"/>
      <c r="G15" s="27"/>
      <c r="H15" s="42"/>
      <c r="I15" s="96"/>
      <c r="J15" s="41"/>
      <c r="K15" s="88"/>
      <c r="L15" s="86"/>
      <c r="M15" s="87"/>
      <c r="N15" s="88"/>
      <c r="O15" s="97"/>
      <c r="P15" s="93"/>
      <c r="Q15" s="93"/>
      <c r="R15" s="111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</row>
    <row r="16" s="4" customFormat="1" ht="20.25" customHeight="1" spans="1:29">
      <c r="A16" s="43"/>
      <c r="B16" s="25"/>
      <c r="C16" s="40"/>
      <c r="D16" s="44"/>
      <c r="E16" s="25"/>
      <c r="F16" s="41"/>
      <c r="G16" s="27"/>
      <c r="H16" s="42"/>
      <c r="I16" s="96"/>
      <c r="J16" s="98"/>
      <c r="K16" s="44"/>
      <c r="L16" s="99"/>
      <c r="M16" s="44"/>
      <c r="N16" s="43"/>
      <c r="O16" s="28"/>
      <c r="P16" s="93"/>
      <c r="Q16" s="93"/>
      <c r="R16" s="111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</row>
    <row r="17" s="4" customFormat="1" ht="20.25" customHeight="1" spans="1:29">
      <c r="A17" s="43"/>
      <c r="B17" s="25"/>
      <c r="C17" s="40"/>
      <c r="D17" s="44"/>
      <c r="E17" s="25"/>
      <c r="F17" s="41"/>
      <c r="G17" s="27"/>
      <c r="H17" s="42"/>
      <c r="I17" s="96"/>
      <c r="J17" s="98"/>
      <c r="K17" s="44"/>
      <c r="L17" s="99"/>
      <c r="M17" s="44"/>
      <c r="N17" s="43"/>
      <c r="O17" s="28"/>
      <c r="P17" s="93"/>
      <c r="Q17" s="93"/>
      <c r="R17" s="111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</row>
    <row r="18" s="4" customFormat="1" ht="20.25" customHeight="1" spans="1:29">
      <c r="A18" s="43"/>
      <c r="B18" s="25"/>
      <c r="C18" s="40"/>
      <c r="D18" s="44"/>
      <c r="E18" s="25"/>
      <c r="F18" s="41"/>
      <c r="G18" s="27"/>
      <c r="H18" s="42"/>
      <c r="I18" s="96"/>
      <c r="J18" s="98"/>
      <c r="K18" s="44"/>
      <c r="L18" s="99"/>
      <c r="M18" s="44"/>
      <c r="N18" s="43"/>
      <c r="O18" s="28"/>
      <c r="P18" s="93"/>
      <c r="Q18" s="93"/>
      <c r="R18" s="111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</row>
    <row r="19" s="4" customFormat="1" ht="20.25" customHeight="1" spans="1:29">
      <c r="A19" s="43"/>
      <c r="B19" s="25"/>
      <c r="C19" s="40"/>
      <c r="D19" s="44"/>
      <c r="E19" s="25"/>
      <c r="F19" s="41"/>
      <c r="G19" s="27"/>
      <c r="H19" s="42"/>
      <c r="I19" s="96"/>
      <c r="J19" s="98"/>
      <c r="K19" s="44"/>
      <c r="L19" s="99"/>
      <c r="M19" s="44"/>
      <c r="N19" s="43"/>
      <c r="O19" s="28"/>
      <c r="P19" s="93"/>
      <c r="Q19" s="93"/>
      <c r="R19" s="111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</row>
    <row r="20" s="2" customFormat="1" ht="20.25" customHeight="1" spans="1:29">
      <c r="A20" s="45"/>
      <c r="B20" s="46"/>
      <c r="C20" s="47"/>
      <c r="D20" s="48"/>
      <c r="E20" s="49"/>
      <c r="F20" s="48"/>
      <c r="G20" s="50"/>
      <c r="H20" s="51"/>
      <c r="I20" s="51"/>
      <c r="J20" s="100"/>
      <c r="K20" s="101"/>
      <c r="L20" s="102"/>
      <c r="M20" s="103"/>
      <c r="N20" s="101"/>
      <c r="O20" s="97"/>
      <c r="P20" s="5"/>
      <c r="Q20" s="5"/>
      <c r="R20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  <row r="21" s="2" customFormat="1" ht="20.25" customHeight="1" spans="1:29">
      <c r="A21" s="45"/>
      <c r="B21" s="46"/>
      <c r="C21" s="47"/>
      <c r="D21" s="48"/>
      <c r="E21" s="49"/>
      <c r="F21" s="48"/>
      <c r="G21" s="50"/>
      <c r="H21" s="51"/>
      <c r="I21" s="51"/>
      <c r="J21" s="100"/>
      <c r="K21" s="101"/>
      <c r="L21" s="102"/>
      <c r="M21" s="103"/>
      <c r="N21" s="101"/>
      <c r="O21" s="97"/>
      <c r="P21" s="5"/>
      <c r="Q21" s="5"/>
      <c r="R21"/>
      <c r="S21" s="110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="2" customFormat="1" ht="20.25" customHeight="1" spans="1:29">
      <c r="A22" s="45"/>
      <c r="B22" s="46"/>
      <c r="C22" s="47"/>
      <c r="D22" s="48"/>
      <c r="E22" s="49"/>
      <c r="F22" s="48"/>
      <c r="G22" s="50"/>
      <c r="H22" s="51"/>
      <c r="I22" s="51"/>
      <c r="J22" s="100"/>
      <c r="K22" s="101"/>
      <c r="L22" s="102"/>
      <c r="M22" s="103"/>
      <c r="N22" s="101"/>
      <c r="O22" s="97"/>
      <c r="P22" s="5"/>
      <c r="Q22" s="5"/>
      <c r="R22"/>
      <c r="S22" s="110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="2" customFormat="1" ht="20.25" customHeight="1" spans="1:30">
      <c r="A23" s="45"/>
      <c r="B23" s="52"/>
      <c r="C23" s="47"/>
      <c r="D23" s="48"/>
      <c r="E23" s="53"/>
      <c r="F23" s="54"/>
      <c r="G23" s="55"/>
      <c r="H23" s="56"/>
      <c r="I23" s="56"/>
      <c r="J23" s="104"/>
      <c r="K23" s="101"/>
      <c r="L23" s="102"/>
      <c r="M23" s="103"/>
      <c r="N23" s="101"/>
      <c r="O23" s="105"/>
      <c r="P23" s="106"/>
      <c r="Q23" s="93"/>
      <c r="R23" s="93"/>
      <c r="S23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</row>
    <row r="24" s="5" customFormat="1" ht="30" customHeight="1" spans="1:19">
      <c r="A24" s="10" t="s">
        <v>36</v>
      </c>
      <c r="B24" s="10"/>
      <c r="C24" s="57" t="s">
        <v>37</v>
      </c>
      <c r="D24" s="58">
        <f>SUM(D7:D23)</f>
        <v>413013.87</v>
      </c>
      <c r="E24" s="57" t="s">
        <v>37</v>
      </c>
      <c r="F24" s="59">
        <f>SUM(F7:F23)</f>
        <v>437874</v>
      </c>
      <c r="G24" s="57" t="s">
        <v>37</v>
      </c>
      <c r="H24" s="59">
        <f>SUM(H7:H23)</f>
        <v>4258</v>
      </c>
      <c r="I24" s="59">
        <f>SUM(I7:I23)</f>
        <v>11994</v>
      </c>
      <c r="J24" s="59">
        <f>SUM(J7:J23)</f>
        <v>2750</v>
      </c>
      <c r="K24" s="57" t="s">
        <v>37</v>
      </c>
      <c r="L24" s="107">
        <f>SUM(L7:L23)</f>
        <v>4260</v>
      </c>
      <c r="M24" s="108" t="s">
        <v>37</v>
      </c>
      <c r="N24" s="57" t="s">
        <v>37</v>
      </c>
      <c r="O24" s="59">
        <f>SUM(O7:O23)</f>
        <v>389751.87</v>
      </c>
      <c r="P24" s="80"/>
      <c r="S24"/>
    </row>
    <row r="25" s="5" customFormat="1" ht="30" customHeight="1" spans="1:16">
      <c r="A25" s="10" t="s">
        <v>38</v>
      </c>
      <c r="B25" s="10"/>
      <c r="C25" s="10" t="s">
        <v>39</v>
      </c>
      <c r="D25" s="10"/>
      <c r="E25" s="60">
        <f>O10+O11</f>
        <v>258391.87</v>
      </c>
      <c r="F25" s="60"/>
      <c r="G25" s="60"/>
      <c r="H25" s="60"/>
      <c r="I25" s="10" t="s">
        <v>40</v>
      </c>
      <c r="J25" s="10"/>
      <c r="K25" s="10" t="s">
        <v>41</v>
      </c>
      <c r="L25" s="60">
        <v>0</v>
      </c>
      <c r="M25" s="60"/>
      <c r="N25" s="60"/>
      <c r="O25" s="60"/>
      <c r="P25" s="80"/>
    </row>
    <row r="26" s="5" customFormat="1" ht="30" customHeight="1" spans="1:16">
      <c r="A26" s="10"/>
      <c r="B26" s="10"/>
      <c r="C26" s="10" t="s">
        <v>42</v>
      </c>
      <c r="D26" s="10"/>
      <c r="E26" s="61">
        <v>0</v>
      </c>
      <c r="F26" s="61"/>
      <c r="G26" s="61"/>
      <c r="H26" s="61"/>
      <c r="I26" s="10"/>
      <c r="J26" s="10"/>
      <c r="K26" s="10" t="s">
        <v>43</v>
      </c>
      <c r="L26" s="108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108"/>
      <c r="N26" s="108"/>
      <c r="O26" s="108"/>
      <c r="P26" s="80"/>
    </row>
    <row r="27" s="5" customFormat="1" ht="50.1" customHeight="1" spans="1:16">
      <c r="A27" s="10" t="s">
        <v>44</v>
      </c>
      <c r="B27" s="10"/>
      <c r="C27" s="62" t="s">
        <v>45</v>
      </c>
      <c r="D27" s="63"/>
      <c r="E27" s="63"/>
      <c r="F27" s="63"/>
      <c r="G27" s="63"/>
      <c r="H27" s="64"/>
      <c r="I27" s="10" t="s">
        <v>46</v>
      </c>
      <c r="J27" s="10"/>
      <c r="K27" s="10"/>
      <c r="L27" s="10"/>
      <c r="M27" s="10"/>
      <c r="N27" s="10"/>
      <c r="O27" s="10"/>
      <c r="P27" s="80"/>
    </row>
    <row r="28" s="5" customFormat="1" ht="50.1" customHeight="1" spans="1:16">
      <c r="A28" s="10" t="s">
        <v>48</v>
      </c>
      <c r="B28" s="10"/>
      <c r="C28" s="17"/>
      <c r="D28" s="17"/>
      <c r="E28" s="17"/>
      <c r="F28" s="17"/>
      <c r="G28" s="17"/>
      <c r="H28" s="17"/>
      <c r="I28" s="10" t="s">
        <v>49</v>
      </c>
      <c r="J28" s="10"/>
      <c r="K28" s="17"/>
      <c r="L28" s="17"/>
      <c r="M28" s="17"/>
      <c r="N28" s="17"/>
      <c r="O28" s="17"/>
      <c r="P28" s="80"/>
    </row>
    <row r="29" s="5" customFormat="1" ht="50.1" customHeight="1" spans="1:16">
      <c r="A29" s="10" t="s">
        <v>50</v>
      </c>
      <c r="B29" s="10"/>
      <c r="C29" s="65"/>
      <c r="D29" s="65"/>
      <c r="E29" s="65"/>
      <c r="F29" s="65"/>
      <c r="G29" s="65"/>
      <c r="H29" s="65"/>
      <c r="I29" s="10" t="s">
        <v>51</v>
      </c>
      <c r="J29" s="10"/>
      <c r="K29" s="65"/>
      <c r="L29" s="65"/>
      <c r="M29" s="65"/>
      <c r="N29" s="65"/>
      <c r="O29" s="65"/>
      <c r="P29" s="80"/>
    </row>
    <row r="30" s="5" customFormat="1" ht="50.1" customHeight="1" spans="1:16">
      <c r="A30" s="10" t="s">
        <v>52</v>
      </c>
      <c r="B30" s="10"/>
      <c r="C30" s="65"/>
      <c r="D30" s="65"/>
      <c r="E30" s="65"/>
      <c r="F30" s="65"/>
      <c r="G30" s="65"/>
      <c r="H30" s="65"/>
      <c r="I30" s="10" t="s">
        <v>53</v>
      </c>
      <c r="J30" s="10"/>
      <c r="K30" s="65"/>
      <c r="L30" s="65"/>
      <c r="M30" s="65"/>
      <c r="N30" s="65"/>
      <c r="O30" s="65"/>
      <c r="P30" s="80"/>
    </row>
    <row r="31" s="5" customFormat="1" spans="1:16">
      <c r="A31" s="1"/>
      <c r="B31" s="6"/>
      <c r="C31" s="1"/>
      <c r="D31" s="7"/>
      <c r="E31" s="6"/>
      <c r="F31" s="7"/>
      <c r="G31" s="1"/>
      <c r="H31" s="7"/>
      <c r="I31" s="1"/>
      <c r="J31" s="7"/>
      <c r="K31" s="1"/>
      <c r="L31" s="8"/>
      <c r="M31" s="8"/>
      <c r="N31" s="1"/>
      <c r="O31" s="7"/>
      <c r="P31" s="80"/>
    </row>
    <row r="32" s="5" customFormat="1" spans="1:16">
      <c r="A32" s="1"/>
      <c r="B32" s="6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80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0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0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0"/>
    </row>
    <row r="36" s="5" customFormat="1" ht="13.5" spans="1:16">
      <c r="A36" s="1"/>
      <c r="B3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0"/>
    </row>
    <row r="37" s="5" customFormat="1" spans="1:16">
      <c r="A37" s="1"/>
      <c r="B37" s="6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0"/>
    </row>
    <row r="38" s="5" customFormat="1" spans="1:16">
      <c r="A38" s="1"/>
      <c r="B38" s="6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0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0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0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G11:H11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K10:K13"/>
    <mergeCell ref="A25:B26"/>
    <mergeCell ref="I25:J26"/>
  </mergeCells>
  <pageMargins left="0.75" right="0.75" top="1" bottom="1" header="0.5" footer="0.5"/>
  <pageSetup paperSize="9" scale="78" orientation="portrait"/>
  <headerFooter/>
  <rowBreaks count="1" manualBreakCount="1">
    <brk id="30" max="16383" man="1"/>
  </rowBreaks>
  <colBreaks count="1" manualBreakCount="1">
    <brk id="15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J40"/>
  <sheetViews>
    <sheetView tabSelected="1" workbookViewId="0">
      <selection activeCell="O14" sqref="O14"/>
    </sheetView>
  </sheetViews>
  <sheetFormatPr defaultColWidth="9" defaultRowHeight="11.25"/>
  <cols>
    <col min="1" max="1" width="4.25" style="1" customWidth="1"/>
    <col min="2" max="2" width="6.75" style="6" customWidth="1"/>
    <col min="3" max="3" width="2.88333333333333" style="1" customWidth="1"/>
    <col min="4" max="4" width="10.5" style="7" customWidth="1"/>
    <col min="5" max="5" width="6.88333333333333" style="6" customWidth="1"/>
    <col min="6" max="6" width="10.6333333333333" style="7" customWidth="1"/>
    <col min="7" max="7" width="4.25" style="1" customWidth="1"/>
    <col min="8" max="8" width="8.88333333333333" style="7" customWidth="1"/>
    <col min="9" max="9" width="9.38333333333333" style="1" customWidth="1"/>
    <col min="10" max="10" width="8.25" style="7" customWidth="1"/>
    <col min="11" max="11" width="7.38333333333333" style="1" customWidth="1"/>
    <col min="12" max="12" width="7.88333333333333" style="8" customWidth="1"/>
    <col min="13" max="13" width="6.55833333333333" style="8" customWidth="1"/>
    <col min="14" max="14" width="7.88333333333333" style="1" customWidth="1"/>
    <col min="15" max="15" width="10.1333333333333" style="7" customWidth="1"/>
    <col min="16" max="16" width="9.38333333333333" style="7" customWidth="1"/>
    <col min="17" max="18" width="4.38333333333333" style="5" customWidth="1"/>
    <col min="19" max="19" width="13.25" style="5" customWidth="1"/>
    <col min="20" max="20" width="5.88333333333333" style="5" customWidth="1"/>
    <col min="21" max="21" width="10.6333333333333" style="5" customWidth="1"/>
    <col min="22" max="22" width="5.75" style="5" customWidth="1"/>
    <col min="23" max="23" width="5.63333333333333" style="5" customWidth="1"/>
    <col min="24" max="24" width="5.13333333333333" style="5" customWidth="1"/>
    <col min="25" max="25" width="5.88333333333333" style="5" customWidth="1"/>
    <col min="26" max="27" width="10.6333333333333" style="5" customWidth="1"/>
    <col min="28" max="28" width="5.63333333333333" style="5" customWidth="1"/>
    <col min="29" max="29" width="5.38333333333333" style="5" customWidth="1"/>
    <col min="30" max="30" width="7.13333333333333" style="5" customWidth="1"/>
    <col min="31" max="16384" width="9" style="1"/>
  </cols>
  <sheetData>
    <row r="1" s="1" customFormat="1" ht="24.95" customHeight="1" spans="1:6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66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  <c r="AQ1" s="109"/>
      <c r="AR1" s="109"/>
      <c r="AS1" s="109"/>
      <c r="AT1" s="109"/>
      <c r="AU1" s="109"/>
      <c r="AV1" s="109"/>
      <c r="AW1" s="109"/>
      <c r="AX1" s="109"/>
      <c r="AY1" s="109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09"/>
    </row>
    <row r="2" s="1" customFormat="1" ht="33" customHeight="1" spans="1:62">
      <c r="A2" s="10" t="s">
        <v>1</v>
      </c>
      <c r="B2" s="10"/>
      <c r="C2" s="11" t="s">
        <v>64</v>
      </c>
      <c r="D2" s="11"/>
      <c r="E2" s="11"/>
      <c r="F2" s="11"/>
      <c r="G2" s="11"/>
      <c r="H2" s="11"/>
      <c r="I2" s="11"/>
      <c r="J2" s="11"/>
      <c r="K2" s="11"/>
      <c r="L2" s="67" t="s">
        <v>3</v>
      </c>
      <c r="M2" s="68">
        <v>10449</v>
      </c>
      <c r="N2" s="69" t="s">
        <v>4</v>
      </c>
      <c r="O2" s="69" t="s">
        <v>5</v>
      </c>
      <c r="P2" s="70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</row>
    <row r="3" s="1" customFormat="1" ht="36" customHeight="1" spans="1:62">
      <c r="A3" s="10" t="s">
        <v>6</v>
      </c>
      <c r="B3" s="10"/>
      <c r="C3" s="12">
        <v>437874.01</v>
      </c>
      <c r="D3" s="12"/>
      <c r="E3" s="12" t="s">
        <v>7</v>
      </c>
      <c r="F3" s="13" t="s">
        <v>8</v>
      </c>
      <c r="G3" s="13"/>
      <c r="H3" s="14" t="s">
        <v>9</v>
      </c>
      <c r="I3" s="71" t="s">
        <v>54</v>
      </c>
      <c r="J3" s="72"/>
      <c r="K3" s="72"/>
      <c r="L3" s="72"/>
      <c r="M3" s="73" t="s">
        <v>11</v>
      </c>
      <c r="N3" s="10" t="s">
        <v>12</v>
      </c>
      <c r="O3" s="74" t="s">
        <v>13</v>
      </c>
      <c r="P3" s="75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</row>
    <row r="4" s="1" customFormat="1" ht="30" customHeight="1" spans="1:30">
      <c r="A4" s="10" t="s">
        <v>14</v>
      </c>
      <c r="B4" s="10"/>
      <c r="C4" s="12">
        <v>425787.5</v>
      </c>
      <c r="D4" s="12"/>
      <c r="E4" s="12" t="s">
        <v>15</v>
      </c>
      <c r="F4" s="13" t="s">
        <v>55</v>
      </c>
      <c r="G4" s="13"/>
      <c r="H4" s="15"/>
      <c r="I4" s="76"/>
      <c r="J4" s="77"/>
      <c r="K4" s="77"/>
      <c r="L4" s="77"/>
      <c r="M4" s="73" t="s">
        <v>16</v>
      </c>
      <c r="N4" s="12" t="s">
        <v>17</v>
      </c>
      <c r="O4" s="78" t="s">
        <v>18</v>
      </c>
      <c r="P4" s="79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="1" customFormat="1" ht="27.95" customHeight="1" spans="1:30">
      <c r="A5" s="10" t="s">
        <v>19</v>
      </c>
      <c r="B5" s="10" t="s">
        <v>20</v>
      </c>
      <c r="C5" s="10"/>
      <c r="D5" s="10"/>
      <c r="E5" s="10" t="s">
        <v>21</v>
      </c>
      <c r="F5" s="10"/>
      <c r="G5" s="10" t="s">
        <v>22</v>
      </c>
      <c r="H5" s="10"/>
      <c r="I5" s="10" t="s">
        <v>23</v>
      </c>
      <c r="J5" s="10" t="s">
        <v>24</v>
      </c>
      <c r="K5" s="10"/>
      <c r="L5" s="10" t="s">
        <v>25</v>
      </c>
      <c r="M5" s="10"/>
      <c r="N5" s="12" t="s">
        <v>26</v>
      </c>
      <c r="O5" s="12"/>
      <c r="P5" s="80"/>
      <c r="Q5" s="5"/>
      <c r="R5" s="5"/>
      <c r="S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="1" customFormat="1" ht="27.95" customHeight="1" spans="1:30">
      <c r="A6" s="10"/>
      <c r="B6" s="16" t="s">
        <v>27</v>
      </c>
      <c r="C6" s="10" t="s">
        <v>28</v>
      </c>
      <c r="D6" s="12" t="s">
        <v>29</v>
      </c>
      <c r="E6" s="16" t="s">
        <v>27</v>
      </c>
      <c r="F6" s="12" t="s">
        <v>29</v>
      </c>
      <c r="G6" s="10" t="s">
        <v>30</v>
      </c>
      <c r="H6" s="12" t="s">
        <v>29</v>
      </c>
      <c r="I6" s="69" t="s">
        <v>29</v>
      </c>
      <c r="J6" s="12" t="s">
        <v>29</v>
      </c>
      <c r="K6" s="10" t="s">
        <v>31</v>
      </c>
      <c r="L6" s="10" t="s">
        <v>29</v>
      </c>
      <c r="M6" s="10" t="s">
        <v>31</v>
      </c>
      <c r="N6" s="12" t="s">
        <v>32</v>
      </c>
      <c r="O6" s="12" t="s">
        <v>29</v>
      </c>
      <c r="P6" s="80"/>
      <c r="Q6" s="5"/>
      <c r="R6" s="5"/>
      <c r="S6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="2" customFormat="1" ht="45" customHeight="1" spans="1:30">
      <c r="A7" s="17">
        <v>1</v>
      </c>
      <c r="B7" s="18">
        <v>43459</v>
      </c>
      <c r="C7" s="19" t="s">
        <v>33</v>
      </c>
      <c r="D7" s="20">
        <v>225000</v>
      </c>
      <c r="E7" s="21"/>
      <c r="F7" s="20"/>
      <c r="G7" s="22"/>
      <c r="H7" s="23"/>
      <c r="I7" s="23"/>
      <c r="J7" s="20"/>
      <c r="K7" s="81"/>
      <c r="L7" s="20">
        <f>D7*0.16</f>
        <v>36000</v>
      </c>
      <c r="M7" s="82" t="s">
        <v>34</v>
      </c>
      <c r="N7" s="83" t="s">
        <v>35</v>
      </c>
      <c r="O7" s="20">
        <f>D7-L7</f>
        <v>189000</v>
      </c>
      <c r="P7" s="84"/>
      <c r="Q7" s="89"/>
      <c r="R7" s="89"/>
      <c r="S7" s="84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</row>
    <row r="8" s="2" customFormat="1" ht="21" customHeight="1" spans="1:30">
      <c r="A8" s="17"/>
      <c r="B8" s="18">
        <v>43718</v>
      </c>
      <c r="C8" s="19" t="s">
        <v>33</v>
      </c>
      <c r="D8" s="20"/>
      <c r="E8" s="21"/>
      <c r="F8" s="20"/>
      <c r="G8" s="22"/>
      <c r="H8" s="23"/>
      <c r="I8" s="23"/>
      <c r="J8" s="20"/>
      <c r="K8" s="81"/>
      <c r="L8" s="20"/>
      <c r="M8" s="82"/>
      <c r="N8" s="83" t="s">
        <v>56</v>
      </c>
      <c r="O8" s="20">
        <v>-57640</v>
      </c>
      <c r="P8" s="84"/>
      <c r="Q8" s="89"/>
      <c r="R8" s="110"/>
      <c r="S8" s="84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</row>
    <row r="9" s="2" customFormat="1" ht="20.1" customHeight="1" spans="1:29">
      <c r="A9" s="24"/>
      <c r="B9" s="24"/>
      <c r="C9" s="24"/>
      <c r="D9" s="24"/>
      <c r="E9" s="25"/>
      <c r="F9" s="26"/>
      <c r="G9" s="27"/>
      <c r="H9" s="28"/>
      <c r="I9" s="28"/>
      <c r="J9" s="41"/>
      <c r="K9" s="85"/>
      <c r="L9" s="86"/>
      <c r="M9" s="87"/>
      <c r="N9" s="88"/>
      <c r="O9" s="28"/>
      <c r="P9" s="89"/>
      <c r="Q9" s="89"/>
      <c r="R9" s="84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</row>
    <row r="10" s="3" customFormat="1" ht="27" customHeight="1" spans="1:29">
      <c r="A10" s="17">
        <v>2</v>
      </c>
      <c r="B10" s="29">
        <v>43641</v>
      </c>
      <c r="C10" s="30" t="s">
        <v>33</v>
      </c>
      <c r="D10" s="31">
        <v>188013.87</v>
      </c>
      <c r="E10" s="18">
        <v>43606</v>
      </c>
      <c r="F10" s="32">
        <v>225000</v>
      </c>
      <c r="G10" s="33">
        <v>0.01</v>
      </c>
      <c r="H10" s="34">
        <v>4258</v>
      </c>
      <c r="I10" s="90">
        <v>11994</v>
      </c>
      <c r="J10" s="32">
        <v>2750</v>
      </c>
      <c r="K10" s="91" t="s">
        <v>58</v>
      </c>
      <c r="L10" s="69">
        <v>-36000</v>
      </c>
      <c r="M10" s="12" t="s">
        <v>59</v>
      </c>
      <c r="N10" s="83" t="s">
        <v>60</v>
      </c>
      <c r="O10" s="92">
        <v>130645</v>
      </c>
      <c r="P10" s="93"/>
      <c r="Q10" s="93"/>
      <c r="R10" s="111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</row>
    <row r="11" s="3" customFormat="1" ht="37" customHeight="1" spans="1:29">
      <c r="A11" s="35"/>
      <c r="B11" s="36"/>
      <c r="C11" s="19"/>
      <c r="D11" s="32"/>
      <c r="E11" s="18">
        <v>43606</v>
      </c>
      <c r="F11" s="32">
        <v>212874</v>
      </c>
      <c r="G11" s="33" t="s">
        <v>61</v>
      </c>
      <c r="H11" s="37"/>
      <c r="I11" s="90"/>
      <c r="J11" s="32"/>
      <c r="K11" s="94"/>
      <c r="L11" s="69">
        <v>4260</v>
      </c>
      <c r="M11" s="12" t="s">
        <v>62</v>
      </c>
      <c r="N11" s="83" t="s">
        <v>63</v>
      </c>
      <c r="O11" s="92">
        <v>127746.87</v>
      </c>
      <c r="P11" s="93"/>
      <c r="Q11" s="93"/>
      <c r="R11" s="111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</row>
    <row r="12" s="3" customFormat="1" ht="20.1" customHeight="1" spans="1:29">
      <c r="A12" s="35"/>
      <c r="B12" s="36"/>
      <c r="C12" s="19"/>
      <c r="D12" s="32"/>
      <c r="E12" s="18"/>
      <c r="F12" s="32"/>
      <c r="G12" s="33"/>
      <c r="H12" s="34"/>
      <c r="I12" s="90"/>
      <c r="J12" s="32"/>
      <c r="K12" s="94"/>
      <c r="L12" s="69"/>
      <c r="M12" s="12"/>
      <c r="N12" s="83"/>
      <c r="O12" s="92"/>
      <c r="P12" s="93"/>
      <c r="Q12" s="93"/>
      <c r="R12" s="111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</row>
    <row r="13" s="3" customFormat="1" ht="27" customHeight="1" spans="1:29">
      <c r="A13" s="35"/>
      <c r="B13" s="36"/>
      <c r="C13" s="19"/>
      <c r="D13" s="32"/>
      <c r="E13" s="18"/>
      <c r="F13" s="32"/>
      <c r="G13" s="33"/>
      <c r="H13" s="34"/>
      <c r="I13" s="90"/>
      <c r="J13" s="32"/>
      <c r="K13" s="95"/>
      <c r="L13" s="69"/>
      <c r="M13" s="12"/>
      <c r="N13" s="83"/>
      <c r="O13" s="92"/>
      <c r="P13" s="93"/>
      <c r="Q13" s="93"/>
      <c r="R13" s="111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</row>
    <row r="14" s="3" customFormat="1" ht="20.1" customHeight="1" spans="1:29">
      <c r="A14" s="38">
        <v>3</v>
      </c>
      <c r="B14" s="39">
        <v>44560</v>
      </c>
      <c r="C14" s="40" t="s">
        <v>33</v>
      </c>
      <c r="D14" s="41">
        <v>12773.63</v>
      </c>
      <c r="E14" s="25"/>
      <c r="F14" s="41"/>
      <c r="G14" s="27"/>
      <c r="H14" s="42"/>
      <c r="I14" s="96"/>
      <c r="J14" s="41"/>
      <c r="K14" s="88"/>
      <c r="L14" s="86"/>
      <c r="M14" s="87"/>
      <c r="N14" s="88"/>
      <c r="O14" s="97"/>
      <c r="P14" s="93"/>
      <c r="Q14" s="93"/>
      <c r="R14" s="111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</row>
    <row r="15" s="3" customFormat="1" ht="20.1" customHeight="1" spans="1:29">
      <c r="A15" s="38"/>
      <c r="B15" s="39"/>
      <c r="C15" s="40"/>
      <c r="D15" s="41"/>
      <c r="E15" s="25"/>
      <c r="F15" s="41"/>
      <c r="G15" s="27"/>
      <c r="H15" s="42"/>
      <c r="I15" s="96"/>
      <c r="J15" s="41"/>
      <c r="K15" s="88"/>
      <c r="L15" s="86"/>
      <c r="M15" s="87"/>
      <c r="N15" s="88"/>
      <c r="O15" s="97"/>
      <c r="P15" s="93"/>
      <c r="Q15" s="93"/>
      <c r="R15" s="111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</row>
    <row r="16" s="4" customFormat="1" ht="20.25" customHeight="1" spans="1:29">
      <c r="A16" s="43"/>
      <c r="B16" s="25"/>
      <c r="C16" s="40"/>
      <c r="D16" s="44"/>
      <c r="E16" s="25"/>
      <c r="F16" s="41"/>
      <c r="G16" s="27"/>
      <c r="H16" s="42"/>
      <c r="I16" s="96"/>
      <c r="J16" s="98"/>
      <c r="K16" s="44"/>
      <c r="L16" s="99"/>
      <c r="M16" s="44"/>
      <c r="N16" s="43"/>
      <c r="O16" s="28"/>
      <c r="P16" s="93"/>
      <c r="Q16" s="93"/>
      <c r="R16" s="111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</row>
    <row r="17" s="4" customFormat="1" ht="20.25" customHeight="1" spans="1:29">
      <c r="A17" s="43"/>
      <c r="B17" s="25"/>
      <c r="C17" s="40"/>
      <c r="D17" s="44"/>
      <c r="E17" s="25"/>
      <c r="F17" s="41"/>
      <c r="G17" s="27"/>
      <c r="H17" s="42"/>
      <c r="I17" s="96"/>
      <c r="J17" s="98"/>
      <c r="K17" s="44"/>
      <c r="L17" s="99"/>
      <c r="M17" s="44"/>
      <c r="N17" s="43"/>
      <c r="O17" s="28"/>
      <c r="P17" s="93"/>
      <c r="Q17" s="93"/>
      <c r="R17" s="111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</row>
    <row r="18" s="4" customFormat="1" ht="20.25" customHeight="1" spans="1:29">
      <c r="A18" s="43"/>
      <c r="B18" s="25"/>
      <c r="C18" s="40"/>
      <c r="D18" s="44"/>
      <c r="E18" s="25"/>
      <c r="F18" s="41"/>
      <c r="G18" s="27"/>
      <c r="H18" s="42"/>
      <c r="I18" s="96"/>
      <c r="J18" s="98"/>
      <c r="K18" s="44"/>
      <c r="L18" s="99"/>
      <c r="M18" s="44"/>
      <c r="N18" s="43"/>
      <c r="O18" s="28"/>
      <c r="P18" s="93"/>
      <c r="Q18" s="93"/>
      <c r="R18" s="111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</row>
    <row r="19" s="4" customFormat="1" ht="20.25" customHeight="1" spans="1:29">
      <c r="A19" s="43"/>
      <c r="B19" s="25"/>
      <c r="C19" s="40"/>
      <c r="D19" s="44"/>
      <c r="E19" s="25"/>
      <c r="F19" s="41"/>
      <c r="G19" s="27"/>
      <c r="H19" s="42"/>
      <c r="I19" s="96"/>
      <c r="J19" s="98"/>
      <c r="K19" s="44"/>
      <c r="L19" s="99"/>
      <c r="M19" s="44"/>
      <c r="N19" s="43"/>
      <c r="O19" s="28"/>
      <c r="P19" s="93"/>
      <c r="Q19" s="93"/>
      <c r="R19" s="111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</row>
    <row r="20" s="2" customFormat="1" ht="20.25" customHeight="1" spans="1:29">
      <c r="A20" s="45"/>
      <c r="B20" s="46"/>
      <c r="C20" s="47"/>
      <c r="D20" s="48"/>
      <c r="E20" s="49"/>
      <c r="F20" s="48"/>
      <c r="G20" s="50"/>
      <c r="H20" s="51"/>
      <c r="I20" s="51"/>
      <c r="J20" s="100"/>
      <c r="K20" s="101"/>
      <c r="L20" s="102"/>
      <c r="M20" s="103"/>
      <c r="N20" s="101"/>
      <c r="O20" s="97"/>
      <c r="P20" s="5"/>
      <c r="Q20" s="5"/>
      <c r="R20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</row>
    <row r="21" s="2" customFormat="1" ht="20.25" customHeight="1" spans="1:29">
      <c r="A21" s="45"/>
      <c r="B21" s="46"/>
      <c r="C21" s="47"/>
      <c r="D21" s="48"/>
      <c r="E21" s="49"/>
      <c r="F21" s="48"/>
      <c r="G21" s="50"/>
      <c r="H21" s="51"/>
      <c r="I21" s="51"/>
      <c r="J21" s="100"/>
      <c r="K21" s="101"/>
      <c r="L21" s="102"/>
      <c r="M21" s="103"/>
      <c r="N21" s="101"/>
      <c r="O21" s="97"/>
      <c r="P21" s="5"/>
      <c r="Q21" s="5"/>
      <c r="R21"/>
      <c r="S21" s="110"/>
      <c r="T21" s="89"/>
      <c r="U21" s="89"/>
      <c r="V21" s="89"/>
      <c r="W21" s="89"/>
      <c r="X21" s="89"/>
      <c r="Y21" s="89"/>
      <c r="Z21" s="89"/>
      <c r="AA21" s="89"/>
      <c r="AB21" s="89"/>
      <c r="AC21" s="89"/>
    </row>
    <row r="22" s="2" customFormat="1" ht="20.25" customHeight="1" spans="1:29">
      <c r="A22" s="45"/>
      <c r="B22" s="46"/>
      <c r="C22" s="47"/>
      <c r="D22" s="48"/>
      <c r="E22" s="49"/>
      <c r="F22" s="48"/>
      <c r="G22" s="50"/>
      <c r="H22" s="51"/>
      <c r="I22" s="51"/>
      <c r="J22" s="100"/>
      <c r="K22" s="101"/>
      <c r="L22" s="102"/>
      <c r="M22" s="103"/>
      <c r="N22" s="101"/>
      <c r="O22" s="97"/>
      <c r="P22" s="5"/>
      <c r="Q22" s="5"/>
      <c r="R22"/>
      <c r="S22" s="110"/>
      <c r="T22" s="89"/>
      <c r="U22" s="89"/>
      <c r="V22" s="89"/>
      <c r="W22" s="89"/>
      <c r="X22" s="89"/>
      <c r="Y22" s="89"/>
      <c r="Z22" s="89"/>
      <c r="AA22" s="89"/>
      <c r="AB22" s="89"/>
      <c r="AC22" s="89"/>
    </row>
    <row r="23" s="2" customFormat="1" ht="20.25" customHeight="1" spans="1:30">
      <c r="A23" s="45"/>
      <c r="B23" s="52"/>
      <c r="C23" s="47"/>
      <c r="D23" s="48"/>
      <c r="E23" s="53"/>
      <c r="F23" s="54"/>
      <c r="G23" s="55"/>
      <c r="H23" s="56"/>
      <c r="I23" s="56"/>
      <c r="J23" s="104"/>
      <c r="K23" s="101"/>
      <c r="L23" s="102"/>
      <c r="M23" s="103"/>
      <c r="N23" s="101"/>
      <c r="O23" s="105"/>
      <c r="P23" s="106"/>
      <c r="Q23" s="93"/>
      <c r="R23" s="93"/>
      <c r="S23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</row>
    <row r="24" s="5" customFormat="1" ht="30" customHeight="1" spans="1:19">
      <c r="A24" s="10" t="s">
        <v>36</v>
      </c>
      <c r="B24" s="10"/>
      <c r="C24" s="57" t="s">
        <v>37</v>
      </c>
      <c r="D24" s="58">
        <f t="shared" ref="D24:J24" si="0">SUM(D7:D23)</f>
        <v>425787.5</v>
      </c>
      <c r="E24" s="57" t="s">
        <v>37</v>
      </c>
      <c r="F24" s="59">
        <f t="shared" si="0"/>
        <v>437874</v>
      </c>
      <c r="G24" s="57" t="s">
        <v>37</v>
      </c>
      <c r="H24" s="59">
        <f t="shared" si="0"/>
        <v>4258</v>
      </c>
      <c r="I24" s="59">
        <f t="shared" si="0"/>
        <v>11994</v>
      </c>
      <c r="J24" s="59">
        <f t="shared" si="0"/>
        <v>2750</v>
      </c>
      <c r="K24" s="57" t="s">
        <v>37</v>
      </c>
      <c r="L24" s="107">
        <f>SUM(L7:L23)</f>
        <v>4260</v>
      </c>
      <c r="M24" s="108" t="s">
        <v>37</v>
      </c>
      <c r="N24" s="57" t="s">
        <v>37</v>
      </c>
      <c r="O24" s="59">
        <f>SUM(O7:O23)</f>
        <v>389751.87</v>
      </c>
      <c r="P24" s="80"/>
      <c r="S24"/>
    </row>
    <row r="25" s="5" customFormat="1" ht="30" customHeight="1" spans="1:16">
      <c r="A25" s="10" t="s">
        <v>38</v>
      </c>
      <c r="B25" s="10"/>
      <c r="C25" s="10" t="s">
        <v>39</v>
      </c>
      <c r="D25" s="10"/>
      <c r="E25" s="60">
        <f>O10+O11</f>
        <v>258391.87</v>
      </c>
      <c r="F25" s="60"/>
      <c r="G25" s="60"/>
      <c r="H25" s="60"/>
      <c r="I25" s="10" t="s">
        <v>40</v>
      </c>
      <c r="J25" s="10"/>
      <c r="K25" s="10" t="s">
        <v>41</v>
      </c>
      <c r="L25" s="60">
        <v>0</v>
      </c>
      <c r="M25" s="60"/>
      <c r="N25" s="60"/>
      <c r="O25" s="60"/>
      <c r="P25" s="80"/>
    </row>
    <row r="26" s="5" customFormat="1" ht="30" customHeight="1" spans="1:16">
      <c r="A26" s="10"/>
      <c r="B26" s="10"/>
      <c r="C26" s="10" t="s">
        <v>42</v>
      </c>
      <c r="D26" s="10"/>
      <c r="E26" s="61">
        <v>0</v>
      </c>
      <c r="F26" s="61"/>
      <c r="G26" s="61"/>
      <c r="H26" s="61"/>
      <c r="I26" s="10"/>
      <c r="J26" s="10"/>
      <c r="K26" s="10" t="s">
        <v>43</v>
      </c>
      <c r="L26" s="108" t="str">
        <f>SUBSTITUTE(SUBSTITUTE(TEXT(INT(L25),"[DBNum2][$-804]G/通用格式元"&amp;IF(INT(L25)=L25,"整",""))&amp;TEXT(MID(L25,FIND(".",L25&amp;".0")+1,1),"[DBNum2][$-804]G/通用格式角")&amp;TEXT(MID(L25,FIND(".",L25&amp;".0")+2,1),"[DBNum2][$-804]G/通用格式分"),"零角","零"),"零分","")</f>
        <v>零元整</v>
      </c>
      <c r="M26" s="108"/>
      <c r="N26" s="108"/>
      <c r="O26" s="108"/>
      <c r="P26" s="80"/>
    </row>
    <row r="27" s="5" customFormat="1" ht="50.1" customHeight="1" spans="1:16">
      <c r="A27" s="10" t="s">
        <v>44</v>
      </c>
      <c r="B27" s="10"/>
      <c r="C27" s="62" t="s">
        <v>45</v>
      </c>
      <c r="D27" s="63"/>
      <c r="E27" s="63"/>
      <c r="F27" s="63"/>
      <c r="G27" s="63"/>
      <c r="H27" s="64"/>
      <c r="I27" s="10" t="s">
        <v>46</v>
      </c>
      <c r="J27" s="10"/>
      <c r="K27" s="10"/>
      <c r="L27" s="10"/>
      <c r="M27" s="10"/>
      <c r="N27" s="10"/>
      <c r="O27" s="10"/>
      <c r="P27" s="80"/>
    </row>
    <row r="28" s="5" customFormat="1" ht="50.1" customHeight="1" spans="1:16">
      <c r="A28" s="10" t="s">
        <v>48</v>
      </c>
      <c r="B28" s="10"/>
      <c r="C28" s="17"/>
      <c r="D28" s="17"/>
      <c r="E28" s="17"/>
      <c r="F28" s="17"/>
      <c r="G28" s="17"/>
      <c r="H28" s="17"/>
      <c r="I28" s="10" t="s">
        <v>49</v>
      </c>
      <c r="J28" s="10"/>
      <c r="K28" s="17"/>
      <c r="L28" s="17"/>
      <c r="M28" s="17"/>
      <c r="N28" s="17"/>
      <c r="O28" s="17"/>
      <c r="P28" s="80"/>
    </row>
    <row r="29" s="5" customFormat="1" ht="50.1" customHeight="1" spans="1:16">
      <c r="A29" s="10" t="s">
        <v>50</v>
      </c>
      <c r="B29" s="10"/>
      <c r="C29" s="65"/>
      <c r="D29" s="65"/>
      <c r="E29" s="65"/>
      <c r="F29" s="65"/>
      <c r="G29" s="65"/>
      <c r="H29" s="65"/>
      <c r="I29" s="10" t="s">
        <v>51</v>
      </c>
      <c r="J29" s="10"/>
      <c r="K29" s="65"/>
      <c r="L29" s="65"/>
      <c r="M29" s="65"/>
      <c r="N29" s="65"/>
      <c r="O29" s="65"/>
      <c r="P29" s="80"/>
    </row>
    <row r="30" s="5" customFormat="1" ht="50.1" customHeight="1" spans="1:16">
      <c r="A30" s="10" t="s">
        <v>52</v>
      </c>
      <c r="B30" s="10"/>
      <c r="C30" s="65"/>
      <c r="D30" s="65"/>
      <c r="E30" s="65"/>
      <c r="F30" s="65"/>
      <c r="G30" s="65"/>
      <c r="H30" s="65"/>
      <c r="I30" s="10" t="s">
        <v>53</v>
      </c>
      <c r="J30" s="10"/>
      <c r="K30" s="65"/>
      <c r="L30" s="65"/>
      <c r="M30" s="65"/>
      <c r="N30" s="65"/>
      <c r="O30" s="65"/>
      <c r="P30" s="80"/>
    </row>
    <row r="31" s="5" customFormat="1" spans="1:16">
      <c r="A31" s="1"/>
      <c r="B31" s="6"/>
      <c r="C31" s="1"/>
      <c r="D31" s="7"/>
      <c r="E31" s="6"/>
      <c r="F31" s="7"/>
      <c r="G31" s="1"/>
      <c r="H31" s="7"/>
      <c r="I31" s="1"/>
      <c r="J31" s="7"/>
      <c r="K31" s="1"/>
      <c r="L31" s="8"/>
      <c r="M31" s="8"/>
      <c r="N31" s="1"/>
      <c r="O31" s="7"/>
      <c r="P31" s="80"/>
    </row>
    <row r="32" s="5" customFormat="1" spans="1:16">
      <c r="A32" s="1"/>
      <c r="B32" s="6"/>
      <c r="C32" s="1"/>
      <c r="D32" s="7"/>
      <c r="E32" s="6"/>
      <c r="F32" s="7"/>
      <c r="G32" s="1"/>
      <c r="H32" s="7"/>
      <c r="I32" s="1"/>
      <c r="J32" s="7"/>
      <c r="K32" s="1"/>
      <c r="L32" s="8"/>
      <c r="M32" s="8"/>
      <c r="N32" s="1"/>
      <c r="O32" s="7"/>
      <c r="P32" s="80"/>
    </row>
    <row r="33" s="5" customFormat="1" spans="1:16">
      <c r="A33" s="1"/>
      <c r="B33" s="6"/>
      <c r="C33" s="1"/>
      <c r="D33" s="7"/>
      <c r="E33" s="6"/>
      <c r="F33" s="7"/>
      <c r="G33" s="1"/>
      <c r="H33" s="7"/>
      <c r="I33" s="1"/>
      <c r="J33" s="7"/>
      <c r="K33" s="1"/>
      <c r="L33" s="8"/>
      <c r="M33" s="8"/>
      <c r="N33" s="1"/>
      <c r="O33" s="7"/>
      <c r="P33" s="80"/>
    </row>
    <row r="34" s="5" customFormat="1" spans="1:16">
      <c r="A34" s="1"/>
      <c r="B34" s="6"/>
      <c r="C34" s="1"/>
      <c r="D34" s="7"/>
      <c r="E34" s="6"/>
      <c r="F34" s="7"/>
      <c r="G34" s="1"/>
      <c r="H34" s="7"/>
      <c r="I34" s="1"/>
      <c r="J34" s="7"/>
      <c r="K34" s="1"/>
      <c r="L34" s="8"/>
      <c r="M34" s="8"/>
      <c r="N34" s="1"/>
      <c r="O34" s="7"/>
      <c r="P34" s="80"/>
    </row>
    <row r="35" s="5" customFormat="1" spans="1:16">
      <c r="A35" s="1"/>
      <c r="B35" s="6"/>
      <c r="C35" s="1"/>
      <c r="D35" s="7"/>
      <c r="E35" s="6"/>
      <c r="F35" s="7"/>
      <c r="G35" s="1"/>
      <c r="H35" s="7"/>
      <c r="I35" s="1"/>
      <c r="J35" s="7"/>
      <c r="K35" s="1"/>
      <c r="L35" s="8"/>
      <c r="M35" s="8"/>
      <c r="N35" s="1"/>
      <c r="O35" s="7"/>
      <c r="P35" s="80"/>
    </row>
    <row r="36" s="5" customFormat="1" ht="13.5" spans="1:16">
      <c r="A36" s="1"/>
      <c r="B36"/>
      <c r="C36" s="1"/>
      <c r="D36" s="7"/>
      <c r="E36" s="6"/>
      <c r="F36" s="7"/>
      <c r="G36" s="1"/>
      <c r="H36" s="7"/>
      <c r="I36" s="1"/>
      <c r="J36" s="7"/>
      <c r="K36" s="1"/>
      <c r="L36" s="8"/>
      <c r="M36" s="8"/>
      <c r="N36" s="1"/>
      <c r="O36" s="7"/>
      <c r="P36" s="80"/>
    </row>
    <row r="37" s="5" customFormat="1" spans="1:16">
      <c r="A37" s="1"/>
      <c r="B37" s="6"/>
      <c r="C37" s="1"/>
      <c r="D37" s="7"/>
      <c r="E37" s="6"/>
      <c r="F37" s="7"/>
      <c r="G37" s="1"/>
      <c r="H37" s="7"/>
      <c r="I37" s="1"/>
      <c r="J37" s="7"/>
      <c r="K37" s="1"/>
      <c r="L37" s="8"/>
      <c r="M37" s="8"/>
      <c r="N37" s="1"/>
      <c r="O37" s="7"/>
      <c r="P37" s="80"/>
    </row>
    <row r="38" s="5" customFormat="1" spans="1:16">
      <c r="A38" s="1"/>
      <c r="B38" s="6"/>
      <c r="C38" s="1"/>
      <c r="D38" s="7"/>
      <c r="E38" s="6"/>
      <c r="F38" s="7"/>
      <c r="G38" s="1"/>
      <c r="H38" s="7"/>
      <c r="I38" s="1"/>
      <c r="J38" s="7"/>
      <c r="K38" s="1"/>
      <c r="L38" s="8"/>
      <c r="M38" s="8"/>
      <c r="N38" s="1"/>
      <c r="O38" s="7"/>
      <c r="P38" s="80"/>
    </row>
    <row r="39" s="5" customFormat="1" spans="1:16">
      <c r="A39" s="1"/>
      <c r="B39" s="6"/>
      <c r="C39" s="1"/>
      <c r="D39" s="7"/>
      <c r="E39" s="6"/>
      <c r="F39" s="7"/>
      <c r="G39" s="1"/>
      <c r="H39" s="7"/>
      <c r="I39" s="1"/>
      <c r="J39" s="7"/>
      <c r="K39" s="1"/>
      <c r="L39" s="8"/>
      <c r="M39" s="8"/>
      <c r="N39" s="1"/>
      <c r="O39" s="7"/>
      <c r="P39" s="80"/>
    </row>
    <row r="40" s="5" customFormat="1" spans="1:16">
      <c r="A40" s="1"/>
      <c r="B40" s="6"/>
      <c r="C40" s="1"/>
      <c r="D40" s="7"/>
      <c r="E40" s="6"/>
      <c r="F40" s="7"/>
      <c r="G40" s="1"/>
      <c r="H40" s="7"/>
      <c r="I40" s="1"/>
      <c r="J40" s="7"/>
      <c r="K40" s="1"/>
      <c r="L40" s="8"/>
      <c r="M40" s="8"/>
      <c r="N40" s="1"/>
      <c r="O40" s="7"/>
      <c r="P40" s="80"/>
    </row>
  </sheetData>
  <mergeCells count="46">
    <mergeCell ref="A1:O1"/>
    <mergeCell ref="A2:B2"/>
    <mergeCell ref="C2:K2"/>
    <mergeCell ref="A3:B3"/>
    <mergeCell ref="C3:D3"/>
    <mergeCell ref="F3:G3"/>
    <mergeCell ref="I3:L3"/>
    <mergeCell ref="A4:B4"/>
    <mergeCell ref="C4:D4"/>
    <mergeCell ref="F4:G4"/>
    <mergeCell ref="I4:L4"/>
    <mergeCell ref="B5:D5"/>
    <mergeCell ref="E5:F5"/>
    <mergeCell ref="G5:H5"/>
    <mergeCell ref="J5:K5"/>
    <mergeCell ref="L5:M5"/>
    <mergeCell ref="N5:O5"/>
    <mergeCell ref="G11:H11"/>
    <mergeCell ref="A24:B24"/>
    <mergeCell ref="C25:D25"/>
    <mergeCell ref="E25:H25"/>
    <mergeCell ref="L25:O25"/>
    <mergeCell ref="C26:D26"/>
    <mergeCell ref="E26:H26"/>
    <mergeCell ref="L26:O26"/>
    <mergeCell ref="A27:B27"/>
    <mergeCell ref="C27:H27"/>
    <mergeCell ref="I27:J27"/>
    <mergeCell ref="K27:O27"/>
    <mergeCell ref="A28:B28"/>
    <mergeCell ref="C28:H28"/>
    <mergeCell ref="I28:J28"/>
    <mergeCell ref="K28:O28"/>
    <mergeCell ref="A29:B29"/>
    <mergeCell ref="C29:H29"/>
    <mergeCell ref="I29:J29"/>
    <mergeCell ref="K29:O29"/>
    <mergeCell ref="A30:B30"/>
    <mergeCell ref="C30:H30"/>
    <mergeCell ref="I30:J30"/>
    <mergeCell ref="K30:O30"/>
    <mergeCell ref="A5:A6"/>
    <mergeCell ref="H3:H4"/>
    <mergeCell ref="K10:K13"/>
    <mergeCell ref="A25:B26"/>
    <mergeCell ref="I25:J2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朱敏</cp:lastModifiedBy>
  <dcterms:created xsi:type="dcterms:W3CDTF">2018-04-24T06:46:00Z</dcterms:created>
  <cp:lastPrinted>2018-05-07T07:34:00Z</cp:lastPrinted>
  <dcterms:modified xsi:type="dcterms:W3CDTF">2022-01-19T05:29:24Z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EAA558C682DF4326AF3702F4B314C148</vt:lpwstr>
  </property>
</Properties>
</file>