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-1" sheetId="12" r:id="rId1"/>
    <sheet name="1-2" sheetId="13" r:id="rId2"/>
  </sheets>
  <calcPr calcId="144525"/>
</workbook>
</file>

<file path=xl/sharedStrings.xml><?xml version="1.0" encoding="utf-8"?>
<sst xmlns="http://schemas.openxmlformats.org/spreadsheetml/2006/main" count="153" uniqueCount="68">
  <si>
    <t xml:space="preserve">工程款支付证书 </t>
  </si>
  <si>
    <t>工程名称</t>
  </si>
  <si>
    <t>黄山风景区云谷索道下半段建设项目索道上站至石笋矼游步道工程</t>
  </si>
  <si>
    <t>建设单位</t>
  </si>
  <si>
    <t>ERP编号</t>
  </si>
  <si>
    <t>档案编号</t>
  </si>
  <si>
    <t>合同金额</t>
  </si>
  <si>
    <t>中标时间</t>
  </si>
  <si>
    <t>已提供工程资料</t>
  </si>
  <si>
    <t>中标通知书、施工合同、投资协议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</si>
  <si>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</si>
  <si>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</si>
  <si>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</si>
  <si>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</si>
  <si>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</si>
  <si>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</si>
  <si>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</si>
  <si>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有</t>
  </si>
  <si>
    <t>施工人</t>
  </si>
  <si>
    <t>俞书泉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</si>
  <si>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</si>
  <si>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</si>
  <si>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</si>
  <si>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</si>
  <si>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</si>
  <si>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</si>
  <si>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</si>
  <si>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</si>
  <si>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</si>
  <si>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</si>
  <si>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</si>
  <si>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</si>
  <si>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</si>
  <si>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</si>
  <si>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</si>
  <si>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</si>
  <si>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</si>
  <si>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</si>
  <si>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</si>
  <si>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</si>
  <si>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</si>
  <si>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</si>
  <si>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</si>
  <si>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</si>
  <si>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</si>
  <si>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</si>
  <si>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</si>
  <si>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</si>
  <si>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</si>
  <si>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</si>
  <si>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中行庐江支行</t>
  </si>
  <si>
    <t>1752 0274 5165</t>
  </si>
  <si>
    <t>31132企税1.6%，增值税及附加123807</t>
  </si>
  <si>
    <t>2019.1.2外经证办理500元</t>
  </si>
  <si>
    <t>劳务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</si>
  <si>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</si>
  <si>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</si>
  <si>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</si>
  <si>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</si>
  <si>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</si>
  <si>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</si>
  <si>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</si>
  <si>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</si>
  <si>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徽行</t>
  </si>
  <si>
    <t>5206 8432 3131 0000 02</t>
  </si>
  <si>
    <t>转账费下次算</t>
  </si>
  <si>
    <t>深圳担保集团有限公司-履约保函费
开户行：平安银行深圳分行营业部
账号：0012 1002 6829 1</t>
  </si>
  <si>
    <t>安徽合生创展工程担保有限公司-银行手续费
开户行：交通银行合肥阜阳路桥支行
账号：3413 0700 0013 0015 0563 8</t>
  </si>
</sst>
</file>

<file path=xl/styles.xml><?xml version="1.0" encoding="utf-8"?>
<styleSheet xmlns="http://schemas.openxmlformats.org/spreadsheetml/2006/main">
  <numFmts count="12">
    <numFmt numFmtId="176" formatCode="yy/m/d;@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 "/>
    <numFmt numFmtId="179" formatCode="yyyy&quot;年&quot;m&quot;月&quot;d&quot;日&quot;;@"/>
    <numFmt numFmtId="180" formatCode="0.00_ "/>
    <numFmt numFmtId="181" formatCode="0.0%"/>
    <numFmt numFmtId="182" formatCode="#,##0_ "/>
    <numFmt numFmtId="183" formatCode="[DBNum2][$RMB]General;[Red][DBNum2][$RMB]General"/>
  </numFmts>
  <fonts count="37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16" borderId="16" applyNumberFormat="0" applyAlignment="0" applyProtection="0">
      <alignment vertical="center"/>
    </xf>
    <xf numFmtId="44" fontId="18" fillId="0" borderId="0">
      <protection locked="0"/>
    </xf>
    <xf numFmtId="41" fontId="21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8" borderId="1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8" fillId="0" borderId="0">
      <protection locked="0"/>
    </xf>
    <xf numFmtId="0" fontId="31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30" fillId="20" borderId="19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6" fillId="0" borderId="0">
      <protection locked="0"/>
    </xf>
  </cellStyleXfs>
  <cellXfs count="12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8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8" fontId="3" fillId="2" borderId="2" xfId="50" applyNumberFormat="1" applyFont="1" applyFill="1" applyBorder="1" applyAlignment="1" applyProtection="1">
      <alignment horizontal="center" vertical="center" wrapText="1"/>
    </xf>
    <xf numFmtId="179" fontId="3" fillId="2" borderId="4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178" fontId="0" fillId="2" borderId="4" xfId="50" applyNumberFormat="1" applyFont="1" applyFill="1" applyBorder="1" applyAlignment="1" applyProtection="1">
      <alignment horizontal="right" vertical="center" shrinkToFit="1"/>
    </xf>
    <xf numFmtId="180" fontId="0" fillId="0" borderId="2" xfId="0" applyNumberFormat="1" applyFont="1" applyFill="1" applyBorder="1" applyAlignment="1">
      <alignment vertical="center"/>
    </xf>
    <xf numFmtId="180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right" vertical="center" shrinkToFit="1"/>
    </xf>
    <xf numFmtId="181" fontId="1" fillId="2" borderId="2" xfId="19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178" fontId="5" fillId="2" borderId="4" xfId="50" applyNumberFormat="1" applyFont="1" applyFill="1" applyBorder="1" applyAlignment="1" applyProtection="1">
      <alignment horizontal="right" vertical="center" shrinkToFit="1"/>
    </xf>
    <xf numFmtId="180" fontId="6" fillId="0" borderId="2" xfId="0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 wrapText="1"/>
    </xf>
    <xf numFmtId="178" fontId="5" fillId="2" borderId="2" xfId="50" applyNumberFormat="1" applyFont="1" applyFill="1" applyBorder="1" applyAlignment="1" applyProtection="1">
      <alignment vertical="center" shrinkToFit="1"/>
    </xf>
    <xf numFmtId="181" fontId="5" fillId="2" borderId="2" xfId="19" applyNumberFormat="1" applyFont="1" applyFill="1" applyBorder="1" applyAlignment="1" applyProtection="1">
      <alignment horizontal="center" vertical="center" wrapText="1"/>
    </xf>
    <xf numFmtId="178" fontId="7" fillId="2" borderId="4" xfId="50" applyNumberFormat="1" applyFont="1" applyFill="1" applyBorder="1" applyAlignment="1" applyProtection="1">
      <alignment horizontal="right" vertical="center" shrinkToFit="1"/>
    </xf>
    <xf numFmtId="178" fontId="1" fillId="2" borderId="4" xfId="50" applyNumberFormat="1" applyFont="1" applyFill="1" applyBorder="1" applyAlignment="1" applyProtection="1">
      <alignment horizontal="right" vertical="center" shrinkToFit="1"/>
    </xf>
    <xf numFmtId="178" fontId="1" fillId="2" borderId="2" xfId="50" applyNumberFormat="1" applyFont="1" applyFill="1" applyBorder="1" applyAlignment="1" applyProtection="1">
      <alignment horizontal="left" vertical="center" wrapText="1" shrinkToFit="1"/>
    </xf>
    <xf numFmtId="178" fontId="6" fillId="2" borderId="4" xfId="50" applyNumberFormat="1" applyFont="1" applyFill="1" applyBorder="1" applyAlignment="1" applyProtection="1">
      <alignment horizontal="right" vertical="center" shrinkToFit="1"/>
    </xf>
    <xf numFmtId="178" fontId="5" fillId="2" borderId="2" xfId="50" applyNumberFormat="1" applyFont="1" applyFill="1" applyBorder="1" applyAlignment="1" applyProtection="1">
      <alignment horizontal="left" vertical="center" wrapText="1" shrinkToFit="1"/>
    </xf>
    <xf numFmtId="178" fontId="8" fillId="2" borderId="4" xfId="50" applyNumberFormat="1" applyFont="1" applyFill="1" applyBorder="1" applyAlignment="1" applyProtection="1">
      <alignment horizontal="right" vertical="center" shrinkToFit="1"/>
    </xf>
    <xf numFmtId="179" fontId="0" fillId="0" borderId="6" xfId="0" applyNumberFormat="1" applyFont="1" applyFill="1" applyBorder="1" applyAlignment="1">
      <alignment horizontal="center" vertical="center"/>
    </xf>
    <xf numFmtId="179" fontId="6" fillId="2" borderId="2" xfId="50" applyNumberFormat="1" applyFont="1" applyFill="1" applyBorder="1" applyAlignment="1" applyProtection="1">
      <alignment horizontal="center" vertical="center" shrinkToFit="1"/>
    </xf>
    <xf numFmtId="178" fontId="9" fillId="2" borderId="2" xfId="50" applyNumberFormat="1" applyFont="1" applyFill="1" applyBorder="1" applyAlignment="1" applyProtection="1">
      <alignment horizontal="right" vertical="center" shrinkToFit="1"/>
    </xf>
    <xf numFmtId="179" fontId="6" fillId="0" borderId="6" xfId="0" applyNumberFormat="1" applyFont="1" applyFill="1" applyBorder="1" applyAlignment="1">
      <alignment horizontal="center" vertical="center"/>
    </xf>
    <xf numFmtId="180" fontId="5" fillId="2" borderId="2" xfId="4" applyNumberFormat="1" applyFont="1" applyFill="1" applyBorder="1" applyAlignment="1" applyProtection="1">
      <alignment horizontal="center" vertical="center" wrapText="1"/>
    </xf>
    <xf numFmtId="179" fontId="8" fillId="2" borderId="2" xfId="50" applyNumberFormat="1" applyFont="1" applyFill="1" applyBorder="1" applyAlignment="1" applyProtection="1">
      <alignment horizontal="center" vertical="center" shrinkToFit="1"/>
    </xf>
    <xf numFmtId="180" fontId="1" fillId="2" borderId="2" xfId="4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8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7" fillId="2" borderId="2" xfId="50" applyNumberFormat="1" applyFont="1" applyFill="1" applyBorder="1" applyAlignment="1" applyProtection="1">
      <alignment horizontal="center" vertical="center" shrinkToFit="1"/>
    </xf>
    <xf numFmtId="178" fontId="5" fillId="2" borderId="2" xfId="50" applyNumberFormat="1" applyFont="1" applyFill="1" applyBorder="1" applyAlignment="1" applyProtection="1">
      <alignment vertical="center" wrapText="1" shrinkToFit="1"/>
    </xf>
    <xf numFmtId="9" fontId="5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80" fontId="3" fillId="2" borderId="2" xfId="50" applyNumberFormat="1" applyFont="1" applyFill="1" applyBorder="1" applyAlignment="1" applyProtection="1">
      <alignment horizontal="center" vertical="center" shrinkToFit="1"/>
    </xf>
    <xf numFmtId="178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3" fillId="2" borderId="0" xfId="50" applyFont="1" applyFill="1" applyBorder="1" applyAlignment="1" applyProtection="1">
      <alignment horizontal="center"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right" vertical="center" shrinkToFit="1"/>
    </xf>
    <xf numFmtId="178" fontId="5" fillId="2" borderId="2" xfId="50" applyNumberFormat="1" applyFont="1" applyFill="1" applyBorder="1" applyAlignment="1" applyProtection="1">
      <alignment horizontal="right" vertical="center" shrinkToFit="1"/>
    </xf>
    <xf numFmtId="178" fontId="5" fillId="2" borderId="2" xfId="50" applyNumberFormat="1" applyFont="1" applyFill="1" applyBorder="1" applyAlignment="1" applyProtection="1">
      <alignment horizontal="center" vertical="center" wrapText="1" shrinkToFit="1"/>
    </xf>
    <xf numFmtId="0" fontId="5" fillId="2" borderId="2" xfId="50" applyFont="1" applyFill="1" applyBorder="1" applyAlignment="1" applyProtection="1">
      <alignment horizontal="center" vertical="center"/>
    </xf>
    <xf numFmtId="178" fontId="5" fillId="2" borderId="2" xfId="50" applyNumberFormat="1" applyFont="1" applyFill="1" applyBorder="1" applyAlignment="1" applyProtection="1">
      <alignment horizontal="center" vertical="center" wrapText="1"/>
    </xf>
    <xf numFmtId="178" fontId="13" fillId="2" borderId="2" xfId="50" applyNumberFormat="1" applyFont="1" applyFill="1" applyBorder="1" applyAlignment="1" applyProtection="1">
      <alignment horizontal="right" vertical="center" shrinkToFit="1"/>
    </xf>
    <xf numFmtId="178" fontId="1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8" fontId="12" fillId="2" borderId="3" xfId="50" applyNumberFormat="1" applyFont="1" applyFill="1" applyBorder="1" applyAlignment="1" applyProtection="1">
      <alignment horizontal="center" vertical="center" shrinkToFit="1"/>
    </xf>
    <xf numFmtId="178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wrapText="1"/>
    </xf>
    <xf numFmtId="178" fontId="3" fillId="3" borderId="3" xfId="50" applyNumberFormat="1" applyFont="1" applyFill="1" applyBorder="1" applyAlignment="1" applyProtection="1">
      <alignment horizontal="center" vertical="center" wrapText="1"/>
    </xf>
    <xf numFmtId="178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8" fontId="3" fillId="2" borderId="3" xfId="50" applyNumberFormat="1" applyFont="1" applyFill="1" applyBorder="1" applyAlignment="1" applyProtection="1">
      <alignment vertical="center" wrapText="1"/>
    </xf>
    <xf numFmtId="178" fontId="3" fillId="2" borderId="5" xfId="50" applyNumberFormat="1" applyFont="1" applyFill="1" applyBorder="1" applyAlignment="1" applyProtection="1">
      <alignment vertical="center" wrapText="1"/>
    </xf>
    <xf numFmtId="178" fontId="0" fillId="2" borderId="2" xfId="50" applyNumberFormat="1" applyFont="1" applyFill="1" applyBorder="1" applyAlignment="1" applyProtection="1">
      <alignment horizontal="left" vertical="center" wrapText="1"/>
    </xf>
    <xf numFmtId="0" fontId="11" fillId="2" borderId="2" xfId="50" applyFont="1" applyFill="1" applyBorder="1" applyAlignment="1" applyProtection="1">
      <alignment horizontal="center" vertical="center"/>
    </xf>
    <xf numFmtId="178" fontId="0" fillId="2" borderId="2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left" vertical="center" wrapText="1"/>
    </xf>
    <xf numFmtId="178" fontId="6" fillId="2" borderId="2" xfId="50" applyNumberFormat="1" applyFont="1" applyFill="1" applyBorder="1" applyAlignment="1" applyProtection="1">
      <alignment horizontal="right" vertical="center" shrinkToFit="1"/>
    </xf>
    <xf numFmtId="10" fontId="0" fillId="0" borderId="2" xfId="0" applyNumberFormat="1" applyFont="1" applyFill="1" applyBorder="1" applyAlignment="1">
      <alignment vertical="center"/>
    </xf>
    <xf numFmtId="180" fontId="1" fillId="2" borderId="2" xfId="5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/>
    </xf>
    <xf numFmtId="180" fontId="6" fillId="2" borderId="2" xfId="0" applyNumberFormat="1" applyFont="1" applyFill="1" applyBorder="1" applyAlignment="1">
      <alignment vertical="center"/>
    </xf>
    <xf numFmtId="180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80" fontId="5" fillId="2" borderId="2" xfId="50" applyNumberFormat="1" applyFont="1" applyFill="1" applyBorder="1" applyAlignment="1" applyProtection="1">
      <alignment horizontal="center" vertical="center"/>
    </xf>
    <xf numFmtId="10" fontId="6" fillId="0" borderId="2" xfId="0" applyNumberFormat="1" applyFont="1" applyFill="1" applyBorder="1" applyAlignment="1">
      <alignment vertical="center" wrapText="1"/>
    </xf>
    <xf numFmtId="180" fontId="3" fillId="2" borderId="2" xfId="50" applyNumberFormat="1" applyFont="1" applyFill="1" applyBorder="1" applyAlignment="1" applyProtection="1">
      <alignment horizontal="right" vertical="center"/>
    </xf>
    <xf numFmtId="178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  <xf numFmtId="178" fontId="1" fillId="2" borderId="2" xfId="50" applyNumberFormat="1" applyFont="1" applyFill="1" applyBorder="1" applyAlignment="1" applyProtection="1">
      <alignment vertical="center" shrinkToFit="1"/>
    </xf>
    <xf numFmtId="0" fontId="14" fillId="2" borderId="2" xfId="50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76200</xdr:rowOff>
    </xdr:from>
    <xdr:to>
      <xdr:col>6</xdr:col>
      <xdr:colOff>1097915</xdr:colOff>
      <xdr:row>57</xdr:row>
      <xdr:rowOff>169545</xdr:rowOff>
    </xdr:to>
    <xdr:pic>
      <xdr:nvPicPr>
        <xdr:cNvPr id="3" name="图片 2" descr="黄山游步道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687310"/>
          <a:ext cx="7846060" cy="5236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57150</xdr:rowOff>
    </xdr:from>
    <xdr:to>
      <xdr:col>4</xdr:col>
      <xdr:colOff>708025</xdr:colOff>
      <xdr:row>86</xdr:row>
      <xdr:rowOff>0</xdr:rowOff>
    </xdr:to>
    <xdr:pic>
      <xdr:nvPicPr>
        <xdr:cNvPr id="3" name="图片 2" descr="1d5ec4bd45dfd1ebc496a09f56dd1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19060"/>
          <a:ext cx="4568825" cy="1005840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27</xdr:row>
      <xdr:rowOff>66675</xdr:rowOff>
    </xdr:from>
    <xdr:to>
      <xdr:col>10</xdr:col>
      <xdr:colOff>587375</xdr:colOff>
      <xdr:row>58</xdr:row>
      <xdr:rowOff>19050</xdr:rowOff>
    </xdr:to>
    <xdr:pic>
      <xdr:nvPicPr>
        <xdr:cNvPr id="4" name="图片 3" descr="K~5D0BE}SKPZ@`D%QGK$NH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85335" y="7728585"/>
          <a:ext cx="6002020" cy="526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opLeftCell="A2" workbookViewId="0">
      <selection activeCell="A2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8"/>
      <c r="J2" s="7"/>
      <c r="K2" s="7"/>
      <c r="L2" s="7"/>
      <c r="M2" s="7"/>
      <c r="N2" s="7"/>
      <c r="O2" s="69" t="s">
        <v>4</v>
      </c>
      <c r="P2" s="69"/>
      <c r="Q2" s="91">
        <v>10319</v>
      </c>
      <c r="R2" s="70" t="s">
        <v>5</v>
      </c>
      <c r="S2" s="70"/>
      <c r="T2" s="92"/>
      <c r="U2" s="93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21403005.47</v>
      </c>
      <c r="D3" s="9"/>
      <c r="E3" s="9"/>
      <c r="F3" s="9" t="s">
        <v>7</v>
      </c>
      <c r="G3" s="10">
        <v>43339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94" t="s">
        <v>12</v>
      </c>
      <c r="S3" s="95"/>
      <c r="T3" s="96" t="s">
        <v>13</v>
      </c>
      <c r="U3" s="96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71" t="s">
        <v>19</v>
      </c>
      <c r="R4" s="9" t="s">
        <v>20</v>
      </c>
      <c r="S4" s="71" t="s">
        <v>21</v>
      </c>
      <c r="T4" s="97" t="s">
        <v>22</v>
      </c>
      <c r="U4" s="98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9" t="s">
        <v>29</v>
      </c>
      <c r="R5" s="100"/>
      <c r="S5" s="100"/>
      <c r="T5" s="97" t="s">
        <v>30</v>
      </c>
      <c r="U5" s="101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2" t="s">
        <v>37</v>
      </c>
      <c r="R6" s="103"/>
      <c r="S6" s="103"/>
      <c r="T6" s="97"/>
      <c r="U6" s="101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0" t="s">
        <v>45</v>
      </c>
      <c r="L7" s="70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7"/>
      <c r="U7" s="101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28">
        <v>1</v>
      </c>
      <c r="B8" s="29">
        <v>43487</v>
      </c>
      <c r="C8" s="39">
        <v>1300000</v>
      </c>
      <c r="D8" s="31"/>
      <c r="E8" s="32" t="s">
        <v>50</v>
      </c>
      <c r="F8" s="33" t="s">
        <v>51</v>
      </c>
      <c r="G8" s="73"/>
      <c r="H8" s="35">
        <v>0.012</v>
      </c>
      <c r="I8" s="73">
        <v>15600</v>
      </c>
      <c r="J8" s="74"/>
      <c r="K8" s="28">
        <v>154939</v>
      </c>
      <c r="L8" s="28" t="s">
        <v>52</v>
      </c>
      <c r="M8" s="73">
        <v>500</v>
      </c>
      <c r="N8" s="76" t="s">
        <v>53</v>
      </c>
      <c r="O8" s="77"/>
      <c r="P8" s="78"/>
      <c r="Q8" s="107" t="s">
        <v>54</v>
      </c>
      <c r="R8" s="121"/>
      <c r="S8" s="75"/>
      <c r="T8" s="108">
        <v>1128961</v>
      </c>
      <c r="U8" s="75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7" customHeight="1" spans="1:16384">
      <c r="A9" s="20"/>
      <c r="B9" s="21"/>
      <c r="C9" s="37"/>
      <c r="D9" s="23"/>
      <c r="E9" s="24"/>
      <c r="F9" s="24"/>
      <c r="G9" s="120"/>
      <c r="H9" s="27"/>
      <c r="I9" s="26"/>
      <c r="J9" s="49"/>
      <c r="K9" s="79"/>
      <c r="L9" s="79"/>
      <c r="M9" s="26"/>
      <c r="N9" s="71"/>
      <c r="O9" s="72"/>
      <c r="P9" s="9"/>
      <c r="Q9" s="104"/>
      <c r="R9" s="9"/>
      <c r="S9" s="9"/>
      <c r="T9" s="106"/>
      <c r="U9" s="7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37" customHeight="1" spans="1:16384">
      <c r="A10" s="20"/>
      <c r="B10" s="21"/>
      <c r="C10" s="41"/>
      <c r="D10" s="23"/>
      <c r="E10" s="24"/>
      <c r="F10" s="24"/>
      <c r="G10" s="120"/>
      <c r="H10" s="27"/>
      <c r="I10" s="26"/>
      <c r="J10" s="38"/>
      <c r="K10" s="20"/>
      <c r="L10" s="20"/>
      <c r="M10" s="26"/>
      <c r="N10" s="71"/>
      <c r="O10" s="72"/>
      <c r="P10" s="9"/>
      <c r="Q10" s="104"/>
      <c r="R10" s="9"/>
      <c r="S10" s="9"/>
      <c r="T10" s="106"/>
      <c r="U10" s="7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20"/>
      <c r="B11" s="21"/>
      <c r="C11" s="37"/>
      <c r="D11" s="23"/>
      <c r="E11" s="24"/>
      <c r="F11" s="24"/>
      <c r="G11" s="38"/>
      <c r="H11" s="27"/>
      <c r="I11" s="26"/>
      <c r="J11" s="49"/>
      <c r="K11" s="79"/>
      <c r="L11" s="79"/>
      <c r="M11" s="26"/>
      <c r="N11" s="71"/>
      <c r="O11" s="80"/>
      <c r="P11" s="81"/>
      <c r="Q11" s="104"/>
      <c r="R11" s="9"/>
      <c r="S11" s="9"/>
      <c r="T11" s="106"/>
      <c r="U11" s="7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44" customHeight="1" spans="1:16384">
      <c r="A12" s="28"/>
      <c r="B12" s="29"/>
      <c r="C12" s="39"/>
      <c r="D12" s="31"/>
      <c r="E12" s="33"/>
      <c r="F12" s="32"/>
      <c r="G12" s="40"/>
      <c r="H12" s="35"/>
      <c r="I12" s="73"/>
      <c r="J12" s="40"/>
      <c r="K12" s="28"/>
      <c r="L12" s="28"/>
      <c r="M12" s="73"/>
      <c r="N12" s="76"/>
      <c r="O12" s="77"/>
      <c r="P12" s="78"/>
      <c r="Q12" s="107"/>
      <c r="R12" s="78"/>
      <c r="S12" s="78"/>
      <c r="T12" s="108"/>
      <c r="U12" s="7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2" customHeight="1" spans="1:16384">
      <c r="A13" s="20"/>
      <c r="B13" s="21"/>
      <c r="C13" s="41"/>
      <c r="D13" s="23"/>
      <c r="E13" s="24"/>
      <c r="F13" s="24"/>
      <c r="G13" s="38"/>
      <c r="H13" s="27"/>
      <c r="I13" s="26"/>
      <c r="J13" s="38"/>
      <c r="K13" s="79"/>
      <c r="L13" s="79"/>
      <c r="M13" s="26"/>
      <c r="N13" s="71"/>
      <c r="O13" s="82"/>
      <c r="P13" s="81"/>
      <c r="Q13" s="104"/>
      <c r="R13" s="9"/>
      <c r="S13" s="9"/>
      <c r="T13" s="106"/>
      <c r="U13" s="7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42"/>
      <c r="C14" s="41"/>
      <c r="D14" s="23"/>
      <c r="E14" s="24"/>
      <c r="F14" s="24"/>
      <c r="G14" s="38"/>
      <c r="H14" s="27"/>
      <c r="I14" s="26"/>
      <c r="J14" s="38"/>
      <c r="K14" s="20"/>
      <c r="L14" s="20"/>
      <c r="M14" s="26"/>
      <c r="N14" s="71"/>
      <c r="O14" s="72"/>
      <c r="P14" s="9"/>
      <c r="Q14" s="109"/>
      <c r="R14" s="9"/>
      <c r="S14" s="9"/>
      <c r="T14" s="106"/>
      <c r="U14" s="11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8"/>
      <c r="B15" s="43"/>
      <c r="C15" s="36"/>
      <c r="D15" s="44"/>
      <c r="E15" s="32"/>
      <c r="F15" s="32"/>
      <c r="G15" s="40"/>
      <c r="H15" s="35"/>
      <c r="I15" s="73"/>
      <c r="J15" s="40"/>
      <c r="K15" s="75"/>
      <c r="L15" s="75"/>
      <c r="M15" s="73"/>
      <c r="N15" s="76"/>
      <c r="O15" s="77"/>
      <c r="P15" s="78"/>
      <c r="Q15" s="107"/>
      <c r="R15" s="78"/>
      <c r="S15" s="78"/>
      <c r="T15" s="108"/>
      <c r="U15" s="11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8"/>
      <c r="B16" s="45"/>
      <c r="C16" s="36"/>
      <c r="D16" s="46"/>
      <c r="E16" s="32"/>
      <c r="F16" s="32"/>
      <c r="G16" s="34"/>
      <c r="H16" s="35"/>
      <c r="I16" s="73"/>
      <c r="J16" s="73"/>
      <c r="K16" s="28"/>
      <c r="L16" s="28"/>
      <c r="M16" s="73"/>
      <c r="N16" s="76"/>
      <c r="O16" s="73"/>
      <c r="P16" s="76"/>
      <c r="Q16" s="111"/>
      <c r="R16" s="78"/>
      <c r="S16" s="78"/>
      <c r="T16" s="112"/>
      <c r="U16" s="11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7"/>
      <c r="C17" s="41"/>
      <c r="D17" s="48"/>
      <c r="E17" s="49"/>
      <c r="F17" s="50"/>
      <c r="G17" s="51"/>
      <c r="H17" s="52"/>
      <c r="I17" s="26"/>
      <c r="J17" s="26"/>
      <c r="K17" s="26"/>
      <c r="L17" s="26"/>
      <c r="M17" s="26"/>
      <c r="N17" s="71"/>
      <c r="O17" s="26"/>
      <c r="P17" s="71"/>
      <c r="Q17" s="109"/>
      <c r="R17" s="9"/>
      <c r="S17" s="9"/>
      <c r="T17" s="113"/>
      <c r="U17" s="11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7"/>
      <c r="C18" s="41"/>
      <c r="D18" s="48"/>
      <c r="E18" s="24"/>
      <c r="F18" s="24"/>
      <c r="G18" s="51"/>
      <c r="H18" s="53"/>
      <c r="I18" s="26"/>
      <c r="J18" s="26"/>
      <c r="K18" s="49"/>
      <c r="L18" s="49"/>
      <c r="M18" s="26"/>
      <c r="N18" s="71"/>
      <c r="O18" s="26"/>
      <c r="P18" s="71"/>
      <c r="Q18" s="109"/>
      <c r="R18" s="9"/>
      <c r="S18" s="9"/>
      <c r="T18" s="113"/>
      <c r="U18" s="11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7"/>
      <c r="C19" s="54"/>
      <c r="D19" s="48"/>
      <c r="E19" s="49"/>
      <c r="F19" s="50"/>
      <c r="G19" s="51"/>
      <c r="H19" s="52"/>
      <c r="I19" s="26"/>
      <c r="J19" s="26"/>
      <c r="K19" s="26"/>
      <c r="L19" s="26"/>
      <c r="M19" s="26"/>
      <c r="N19" s="71"/>
      <c r="O19" s="26"/>
      <c r="P19" s="71"/>
      <c r="Q19" s="114"/>
      <c r="R19" s="9"/>
      <c r="S19" s="9"/>
      <c r="T19" s="113"/>
      <c r="U19" s="115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7"/>
      <c r="C20" s="41"/>
      <c r="D20" s="48"/>
      <c r="E20" s="24"/>
      <c r="F20" s="24"/>
      <c r="G20" s="51"/>
      <c r="H20" s="53"/>
      <c r="I20" s="26"/>
      <c r="J20" s="26"/>
      <c r="K20" s="26"/>
      <c r="L20" s="26"/>
      <c r="M20" s="26"/>
      <c r="N20" s="71"/>
      <c r="O20" s="26"/>
      <c r="P20" s="71"/>
      <c r="Q20" s="114"/>
      <c r="R20" s="9"/>
      <c r="S20" s="9"/>
      <c r="T20" s="113"/>
      <c r="U20" s="115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7"/>
      <c r="C21" s="41"/>
      <c r="D21" s="48"/>
      <c r="E21" s="24"/>
      <c r="F21" s="24"/>
      <c r="G21" s="51"/>
      <c r="H21" s="53"/>
      <c r="I21" s="26"/>
      <c r="J21" s="26"/>
      <c r="K21" s="26"/>
      <c r="L21" s="26"/>
      <c r="M21" s="26"/>
      <c r="N21" s="71"/>
      <c r="O21" s="26"/>
      <c r="P21" s="71"/>
      <c r="Q21" s="114"/>
      <c r="R21" s="9"/>
      <c r="S21" s="9"/>
      <c r="T21" s="113"/>
      <c r="U21" s="115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8"/>
      <c r="B22" s="55"/>
      <c r="C22" s="36"/>
      <c r="D22" s="46"/>
      <c r="E22" s="32"/>
      <c r="F22" s="32"/>
      <c r="G22" s="56"/>
      <c r="H22" s="57"/>
      <c r="I22" s="73"/>
      <c r="J22" s="73"/>
      <c r="K22" s="73"/>
      <c r="L22" s="73"/>
      <c r="M22" s="73"/>
      <c r="N22" s="76"/>
      <c r="O22" s="73"/>
      <c r="P22" s="76"/>
      <c r="Q22" s="116"/>
      <c r="R22" s="78"/>
      <c r="S22" s="78"/>
      <c r="T22" s="112"/>
      <c r="U22" s="115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8"/>
      <c r="B23" s="55"/>
      <c r="C23" s="36"/>
      <c r="D23" s="46"/>
      <c r="E23" s="32"/>
      <c r="F23" s="32"/>
      <c r="G23" s="56"/>
      <c r="H23" s="57"/>
      <c r="I23" s="73"/>
      <c r="J23" s="73"/>
      <c r="K23" s="73"/>
      <c r="L23" s="73"/>
      <c r="M23" s="73"/>
      <c r="N23" s="76"/>
      <c r="O23" s="73"/>
      <c r="P23" s="76"/>
      <c r="Q23" s="116"/>
      <c r="R23" s="78"/>
      <c r="S23" s="78"/>
      <c r="T23" s="112"/>
      <c r="U23" s="115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28"/>
      <c r="B24" s="55"/>
      <c r="C24" s="36"/>
      <c r="D24" s="46"/>
      <c r="E24" s="32"/>
      <c r="F24" s="32"/>
      <c r="G24" s="56"/>
      <c r="H24" s="57"/>
      <c r="I24" s="73"/>
      <c r="J24" s="73"/>
      <c r="K24" s="73"/>
      <c r="L24" s="73"/>
      <c r="M24" s="73"/>
      <c r="N24" s="76"/>
      <c r="O24" s="73"/>
      <c r="P24" s="76"/>
      <c r="Q24" s="116"/>
      <c r="R24" s="78"/>
      <c r="S24" s="78"/>
      <c r="T24" s="112"/>
      <c r="U24" s="115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55</v>
      </c>
      <c r="B25" s="6"/>
      <c r="C25" s="58">
        <f>SUM(C8:C24)</f>
        <v>1300000</v>
      </c>
      <c r="D25" s="59">
        <f>SUM(D8:D24)</f>
        <v>0</v>
      </c>
      <c r="E25" s="60"/>
      <c r="F25" s="60"/>
      <c r="G25" s="60"/>
      <c r="H25" s="58" t="s">
        <v>56</v>
      </c>
      <c r="I25" s="72">
        <f>SUM(I8:I24)</f>
        <v>15600</v>
      </c>
      <c r="J25" s="60"/>
      <c r="K25" s="72">
        <f>SUM(K8:K17)</f>
        <v>154939</v>
      </c>
      <c r="L25" s="72"/>
      <c r="M25" s="72">
        <f>SUM(M8:M24)</f>
        <v>500</v>
      </c>
      <c r="N25" s="58" t="s">
        <v>56</v>
      </c>
      <c r="O25" s="72">
        <f>SUM(O8:O24)</f>
        <v>0</v>
      </c>
      <c r="P25" s="58" t="s">
        <v>56</v>
      </c>
      <c r="Q25" s="58" t="s">
        <v>56</v>
      </c>
      <c r="R25" s="58"/>
      <c r="S25" s="58"/>
      <c r="T25" s="72">
        <f>SUM(T8:T24)</f>
        <v>1128961</v>
      </c>
      <c r="U25" s="117">
        <f>D25+C25-T25-I25-K25-M25-O25</f>
        <v>0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1" t="s">
        <v>57</v>
      </c>
      <c r="B26" s="61"/>
      <c r="C26" s="61" t="s">
        <v>58</v>
      </c>
      <c r="D26" s="61"/>
      <c r="E26" s="61"/>
      <c r="F26" s="62">
        <f>O26</f>
        <v>1128961</v>
      </c>
      <c r="G26" s="63"/>
      <c r="H26" s="64" t="s">
        <v>59</v>
      </c>
      <c r="I26" s="83"/>
      <c r="J26" s="83"/>
      <c r="K26" s="83"/>
      <c r="L26" s="83"/>
      <c r="M26" s="84"/>
      <c r="N26" s="61" t="s">
        <v>60</v>
      </c>
      <c r="O26" s="85">
        <v>1128961</v>
      </c>
      <c r="P26" s="86"/>
      <c r="Q26" s="86"/>
      <c r="R26" s="86"/>
      <c r="S26" s="86"/>
      <c r="T26" s="86"/>
      <c r="U26" s="118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1"/>
      <c r="B27" s="61"/>
      <c r="C27" s="61" t="s">
        <v>61</v>
      </c>
      <c r="D27" s="61"/>
      <c r="E27" s="61"/>
      <c r="F27" s="62">
        <v>0</v>
      </c>
      <c r="G27" s="63"/>
      <c r="H27" s="65"/>
      <c r="I27" s="87"/>
      <c r="J27" s="87"/>
      <c r="K27" s="87"/>
      <c r="L27" s="87"/>
      <c r="M27" s="88"/>
      <c r="N27" s="61" t="s">
        <v>62</v>
      </c>
      <c r="O27" s="89">
        <f>O26</f>
        <v>1128961</v>
      </c>
      <c r="P27" s="90"/>
      <c r="Q27" s="90"/>
      <c r="R27" s="90"/>
      <c r="S27" s="90"/>
      <c r="T27" s="90"/>
      <c r="U27" s="119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6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6" spans="3:3">
      <c r="C36" s="67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topLeftCell="A4" workbookViewId="0">
      <selection activeCell="T14" sqref="T14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8"/>
      <c r="J2" s="7"/>
      <c r="K2" s="7"/>
      <c r="L2" s="7"/>
      <c r="M2" s="7"/>
      <c r="N2" s="7"/>
      <c r="O2" s="69" t="s">
        <v>4</v>
      </c>
      <c r="P2" s="69"/>
      <c r="Q2" s="91">
        <v>10319</v>
      </c>
      <c r="R2" s="70" t="s">
        <v>5</v>
      </c>
      <c r="S2" s="70"/>
      <c r="T2" s="92"/>
      <c r="U2" s="93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21403005.47</v>
      </c>
      <c r="D3" s="9"/>
      <c r="E3" s="9"/>
      <c r="F3" s="9" t="s">
        <v>7</v>
      </c>
      <c r="G3" s="10">
        <v>43339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94" t="s">
        <v>12</v>
      </c>
      <c r="S3" s="95"/>
      <c r="T3" s="96" t="s">
        <v>13</v>
      </c>
      <c r="U3" s="96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71" t="s">
        <v>19</v>
      </c>
      <c r="R4" s="9" t="s">
        <v>20</v>
      </c>
      <c r="S4" s="71" t="s">
        <v>21</v>
      </c>
      <c r="T4" s="97" t="s">
        <v>22</v>
      </c>
      <c r="U4" s="98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9" t="s">
        <v>29</v>
      </c>
      <c r="R5" s="100"/>
      <c r="S5" s="100"/>
      <c r="T5" s="97" t="s">
        <v>30</v>
      </c>
      <c r="U5" s="101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102" t="s">
        <v>37</v>
      </c>
      <c r="R6" s="103"/>
      <c r="S6" s="103"/>
      <c r="T6" s="97"/>
      <c r="U6" s="101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70" t="s">
        <v>45</v>
      </c>
      <c r="L7" s="70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7"/>
      <c r="U7" s="101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20">
        <v>1</v>
      </c>
      <c r="B8" s="21">
        <v>43487</v>
      </c>
      <c r="C8" s="22">
        <v>1300000</v>
      </c>
      <c r="D8" s="23"/>
      <c r="E8" s="24" t="s">
        <v>50</v>
      </c>
      <c r="F8" s="25" t="s">
        <v>51</v>
      </c>
      <c r="G8" s="26"/>
      <c r="H8" s="27">
        <v>0.012</v>
      </c>
      <c r="I8" s="26">
        <v>15600</v>
      </c>
      <c r="J8" s="49"/>
      <c r="K8" s="20">
        <v>154939</v>
      </c>
      <c r="L8" s="20" t="s">
        <v>52</v>
      </c>
      <c r="M8" s="26">
        <v>500</v>
      </c>
      <c r="N8" s="71" t="s">
        <v>53</v>
      </c>
      <c r="O8" s="72"/>
      <c r="P8" s="9"/>
      <c r="Q8" s="104" t="s">
        <v>54</v>
      </c>
      <c r="R8" s="105"/>
      <c r="S8" s="79"/>
      <c r="T8" s="106">
        <v>1128961</v>
      </c>
      <c r="U8" s="75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4" customHeight="1" spans="1:16384">
      <c r="A9" s="28">
        <v>2</v>
      </c>
      <c r="B9" s="29">
        <v>44579</v>
      </c>
      <c r="C9" s="30"/>
      <c r="D9" s="31">
        <v>49764</v>
      </c>
      <c r="E9" s="32" t="s">
        <v>63</v>
      </c>
      <c r="F9" s="33" t="s">
        <v>64</v>
      </c>
      <c r="G9" s="34"/>
      <c r="H9" s="35"/>
      <c r="I9" s="73"/>
      <c r="J9" s="74"/>
      <c r="K9" s="75"/>
      <c r="L9" s="75"/>
      <c r="M9" s="73"/>
      <c r="N9" s="76" t="s">
        <v>65</v>
      </c>
      <c r="O9" s="77"/>
      <c r="P9" s="78"/>
      <c r="Q9" s="107" t="s">
        <v>66</v>
      </c>
      <c r="R9" s="78"/>
      <c r="S9" s="78"/>
      <c r="T9" s="108">
        <v>36922</v>
      </c>
      <c r="U9" s="7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3" customHeight="1" spans="1:16384">
      <c r="A10" s="28"/>
      <c r="B10" s="29"/>
      <c r="C10" s="36"/>
      <c r="D10" s="31"/>
      <c r="E10" s="32"/>
      <c r="F10" s="32"/>
      <c r="G10" s="34"/>
      <c r="H10" s="35"/>
      <c r="I10" s="73"/>
      <c r="J10" s="40"/>
      <c r="K10" s="28"/>
      <c r="L10" s="28"/>
      <c r="M10" s="73"/>
      <c r="N10" s="76"/>
      <c r="O10" s="77"/>
      <c r="P10" s="78"/>
      <c r="Q10" s="107" t="s">
        <v>67</v>
      </c>
      <c r="R10" s="78"/>
      <c r="S10" s="78"/>
      <c r="T10" s="108">
        <v>12842</v>
      </c>
      <c r="U10" s="7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20"/>
      <c r="B11" s="21"/>
      <c r="C11" s="37"/>
      <c r="D11" s="23"/>
      <c r="E11" s="24"/>
      <c r="F11" s="24"/>
      <c r="G11" s="38"/>
      <c r="H11" s="27"/>
      <c r="I11" s="26"/>
      <c r="J11" s="49"/>
      <c r="K11" s="79"/>
      <c r="L11" s="79"/>
      <c r="M11" s="26"/>
      <c r="N11" s="71"/>
      <c r="O11" s="80"/>
      <c r="P11" s="81"/>
      <c r="Q11" s="104"/>
      <c r="R11" s="9"/>
      <c r="S11" s="9"/>
      <c r="T11" s="106"/>
      <c r="U11" s="7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5" customHeight="1" spans="1:16384">
      <c r="A12" s="28"/>
      <c r="B12" s="29"/>
      <c r="C12" s="39"/>
      <c r="D12" s="31"/>
      <c r="E12" s="33"/>
      <c r="F12" s="32"/>
      <c r="G12" s="40"/>
      <c r="H12" s="35"/>
      <c r="I12" s="73"/>
      <c r="J12" s="40"/>
      <c r="K12" s="28"/>
      <c r="L12" s="28"/>
      <c r="M12" s="73"/>
      <c r="N12" s="76"/>
      <c r="O12" s="77"/>
      <c r="P12" s="78"/>
      <c r="Q12" s="107"/>
      <c r="R12" s="78"/>
      <c r="S12" s="78"/>
      <c r="T12" s="108"/>
      <c r="U12" s="7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32" customHeight="1" spans="1:16384">
      <c r="A13" s="20"/>
      <c r="B13" s="21"/>
      <c r="C13" s="41"/>
      <c r="D13" s="23"/>
      <c r="E13" s="24"/>
      <c r="F13" s="24"/>
      <c r="G13" s="38"/>
      <c r="H13" s="27"/>
      <c r="I13" s="26"/>
      <c r="J13" s="38"/>
      <c r="K13" s="79"/>
      <c r="L13" s="79"/>
      <c r="M13" s="26"/>
      <c r="N13" s="71"/>
      <c r="O13" s="82"/>
      <c r="P13" s="81"/>
      <c r="Q13" s="104"/>
      <c r="R13" s="9"/>
      <c r="S13" s="9"/>
      <c r="T13" s="106"/>
      <c r="U13" s="7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42"/>
      <c r="C14" s="41"/>
      <c r="D14" s="23"/>
      <c r="E14" s="24"/>
      <c r="F14" s="24"/>
      <c r="G14" s="38"/>
      <c r="H14" s="27"/>
      <c r="I14" s="26"/>
      <c r="J14" s="38"/>
      <c r="K14" s="20"/>
      <c r="L14" s="20"/>
      <c r="M14" s="26"/>
      <c r="N14" s="71"/>
      <c r="O14" s="72"/>
      <c r="P14" s="9"/>
      <c r="Q14" s="109"/>
      <c r="R14" s="9"/>
      <c r="S14" s="9"/>
      <c r="T14" s="106"/>
      <c r="U14" s="110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33" customHeight="1" spans="1:16384">
      <c r="A15" s="28"/>
      <c r="B15" s="43"/>
      <c r="C15" s="36"/>
      <c r="D15" s="44"/>
      <c r="E15" s="32"/>
      <c r="F15" s="32"/>
      <c r="G15" s="40"/>
      <c r="H15" s="35"/>
      <c r="I15" s="73"/>
      <c r="J15" s="40"/>
      <c r="K15" s="75"/>
      <c r="L15" s="75"/>
      <c r="M15" s="73"/>
      <c r="N15" s="76"/>
      <c r="O15" s="77"/>
      <c r="P15" s="78"/>
      <c r="Q15" s="107"/>
      <c r="R15" s="78"/>
      <c r="S15" s="78"/>
      <c r="T15" s="108"/>
      <c r="U15" s="110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28"/>
      <c r="B16" s="45"/>
      <c r="C16" s="36"/>
      <c r="D16" s="46"/>
      <c r="E16" s="32"/>
      <c r="F16" s="32"/>
      <c r="G16" s="34"/>
      <c r="H16" s="35"/>
      <c r="I16" s="73"/>
      <c r="J16" s="73"/>
      <c r="K16" s="28"/>
      <c r="L16" s="28"/>
      <c r="M16" s="73"/>
      <c r="N16" s="76"/>
      <c r="O16" s="73"/>
      <c r="P16" s="76"/>
      <c r="Q16" s="111"/>
      <c r="R16" s="78"/>
      <c r="S16" s="78"/>
      <c r="T16" s="112"/>
      <c r="U16" s="110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7"/>
      <c r="C17" s="41"/>
      <c r="D17" s="48"/>
      <c r="E17" s="49"/>
      <c r="F17" s="50"/>
      <c r="G17" s="51"/>
      <c r="H17" s="52"/>
      <c r="I17" s="26"/>
      <c r="J17" s="26"/>
      <c r="K17" s="26"/>
      <c r="L17" s="26"/>
      <c r="M17" s="26"/>
      <c r="N17" s="71"/>
      <c r="O17" s="26"/>
      <c r="P17" s="71"/>
      <c r="Q17" s="109"/>
      <c r="R17" s="9"/>
      <c r="S17" s="9"/>
      <c r="T17" s="113"/>
      <c r="U17" s="110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7"/>
      <c r="C18" s="41"/>
      <c r="D18" s="48"/>
      <c r="E18" s="24"/>
      <c r="F18" s="24"/>
      <c r="G18" s="51"/>
      <c r="H18" s="53"/>
      <c r="I18" s="26"/>
      <c r="J18" s="26"/>
      <c r="K18" s="49"/>
      <c r="L18" s="49"/>
      <c r="M18" s="26"/>
      <c r="N18" s="71"/>
      <c r="O18" s="26"/>
      <c r="P18" s="71"/>
      <c r="Q18" s="109"/>
      <c r="R18" s="9"/>
      <c r="S18" s="9"/>
      <c r="T18" s="113"/>
      <c r="U18" s="110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7"/>
      <c r="C19" s="54"/>
      <c r="D19" s="48"/>
      <c r="E19" s="49"/>
      <c r="F19" s="50"/>
      <c r="G19" s="51"/>
      <c r="H19" s="52"/>
      <c r="I19" s="26"/>
      <c r="J19" s="26"/>
      <c r="K19" s="26"/>
      <c r="L19" s="26"/>
      <c r="M19" s="26"/>
      <c r="N19" s="71"/>
      <c r="O19" s="26"/>
      <c r="P19" s="71"/>
      <c r="Q19" s="114"/>
      <c r="R19" s="9"/>
      <c r="S19" s="9"/>
      <c r="T19" s="113"/>
      <c r="U19" s="115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7"/>
      <c r="C20" s="41"/>
      <c r="D20" s="48"/>
      <c r="E20" s="24"/>
      <c r="F20" s="24"/>
      <c r="G20" s="51"/>
      <c r="H20" s="53"/>
      <c r="I20" s="26"/>
      <c r="J20" s="26"/>
      <c r="K20" s="26"/>
      <c r="L20" s="26"/>
      <c r="M20" s="26"/>
      <c r="N20" s="71"/>
      <c r="O20" s="26"/>
      <c r="P20" s="71"/>
      <c r="Q20" s="114"/>
      <c r="R20" s="9"/>
      <c r="S20" s="9"/>
      <c r="T20" s="113"/>
      <c r="U20" s="115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7"/>
      <c r="C21" s="41"/>
      <c r="D21" s="48"/>
      <c r="E21" s="24"/>
      <c r="F21" s="24"/>
      <c r="G21" s="51"/>
      <c r="H21" s="53"/>
      <c r="I21" s="26"/>
      <c r="J21" s="26"/>
      <c r="K21" s="26"/>
      <c r="L21" s="26"/>
      <c r="M21" s="26"/>
      <c r="N21" s="71"/>
      <c r="O21" s="26"/>
      <c r="P21" s="71"/>
      <c r="Q21" s="114"/>
      <c r="R21" s="9"/>
      <c r="S21" s="9"/>
      <c r="T21" s="113"/>
      <c r="U21" s="115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8"/>
      <c r="B22" s="55"/>
      <c r="C22" s="36"/>
      <c r="D22" s="46"/>
      <c r="E22" s="32"/>
      <c r="F22" s="32"/>
      <c r="G22" s="56"/>
      <c r="H22" s="57"/>
      <c r="I22" s="73"/>
      <c r="J22" s="73"/>
      <c r="K22" s="73"/>
      <c r="L22" s="73"/>
      <c r="M22" s="73"/>
      <c r="N22" s="76"/>
      <c r="O22" s="73"/>
      <c r="P22" s="76"/>
      <c r="Q22" s="116"/>
      <c r="R22" s="78"/>
      <c r="S22" s="78"/>
      <c r="T22" s="112"/>
      <c r="U22" s="115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8"/>
      <c r="B23" s="55"/>
      <c r="C23" s="36"/>
      <c r="D23" s="46"/>
      <c r="E23" s="32"/>
      <c r="F23" s="32"/>
      <c r="G23" s="56"/>
      <c r="H23" s="57"/>
      <c r="I23" s="73"/>
      <c r="J23" s="73"/>
      <c r="K23" s="73"/>
      <c r="L23" s="73"/>
      <c r="M23" s="73"/>
      <c r="N23" s="76"/>
      <c r="O23" s="73"/>
      <c r="P23" s="76"/>
      <c r="Q23" s="116"/>
      <c r="R23" s="78"/>
      <c r="S23" s="78"/>
      <c r="T23" s="112"/>
      <c r="U23" s="115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28"/>
      <c r="B24" s="55"/>
      <c r="C24" s="36"/>
      <c r="D24" s="46"/>
      <c r="E24" s="32"/>
      <c r="F24" s="32"/>
      <c r="G24" s="56"/>
      <c r="H24" s="57"/>
      <c r="I24" s="73"/>
      <c r="J24" s="73"/>
      <c r="K24" s="73"/>
      <c r="L24" s="73"/>
      <c r="M24" s="73"/>
      <c r="N24" s="76"/>
      <c r="O24" s="73"/>
      <c r="P24" s="76"/>
      <c r="Q24" s="116"/>
      <c r="R24" s="78"/>
      <c r="S24" s="78"/>
      <c r="T24" s="112"/>
      <c r="U24" s="115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55</v>
      </c>
      <c r="B25" s="6"/>
      <c r="C25" s="58">
        <f>SUM(C8:C24)</f>
        <v>1300000</v>
      </c>
      <c r="D25" s="59">
        <f>SUM(D8:D24)</f>
        <v>49764</v>
      </c>
      <c r="E25" s="60"/>
      <c r="F25" s="60"/>
      <c r="G25" s="60"/>
      <c r="H25" s="58" t="s">
        <v>56</v>
      </c>
      <c r="I25" s="72">
        <f>SUM(I8:I24)</f>
        <v>15600</v>
      </c>
      <c r="J25" s="60"/>
      <c r="K25" s="72">
        <f>SUM(K8:K17)</f>
        <v>154939</v>
      </c>
      <c r="L25" s="72"/>
      <c r="M25" s="72">
        <f>SUM(M8:M24)</f>
        <v>500</v>
      </c>
      <c r="N25" s="58" t="s">
        <v>56</v>
      </c>
      <c r="O25" s="72">
        <f>SUM(O8:O24)</f>
        <v>0</v>
      </c>
      <c r="P25" s="58" t="s">
        <v>56</v>
      </c>
      <c r="Q25" s="58" t="s">
        <v>56</v>
      </c>
      <c r="R25" s="58"/>
      <c r="S25" s="58"/>
      <c r="T25" s="72">
        <f>SUM(T8:T24)</f>
        <v>1178725</v>
      </c>
      <c r="U25" s="117">
        <f>D25+C25-T25-I25-K25-M25-O25</f>
        <v>0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61" t="s">
        <v>57</v>
      </c>
      <c r="B26" s="61"/>
      <c r="C26" s="61" t="s">
        <v>58</v>
      </c>
      <c r="D26" s="61"/>
      <c r="E26" s="61"/>
      <c r="F26" s="62">
        <f>O26</f>
        <v>49764</v>
      </c>
      <c r="G26" s="63"/>
      <c r="H26" s="64" t="s">
        <v>59</v>
      </c>
      <c r="I26" s="83"/>
      <c r="J26" s="83"/>
      <c r="K26" s="83"/>
      <c r="L26" s="83"/>
      <c r="M26" s="84"/>
      <c r="N26" s="61" t="s">
        <v>60</v>
      </c>
      <c r="O26" s="85">
        <f>T9+T10</f>
        <v>49764</v>
      </c>
      <c r="P26" s="86"/>
      <c r="Q26" s="86"/>
      <c r="R26" s="86"/>
      <c r="S26" s="86"/>
      <c r="T26" s="86"/>
      <c r="U26" s="118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61"/>
      <c r="B27" s="61"/>
      <c r="C27" s="61" t="s">
        <v>61</v>
      </c>
      <c r="D27" s="61"/>
      <c r="E27" s="61"/>
      <c r="F27" s="62">
        <v>0</v>
      </c>
      <c r="G27" s="63"/>
      <c r="H27" s="65"/>
      <c r="I27" s="87"/>
      <c r="J27" s="87"/>
      <c r="K27" s="87"/>
      <c r="L27" s="87"/>
      <c r="M27" s="88"/>
      <c r="N27" s="61" t="s">
        <v>62</v>
      </c>
      <c r="O27" s="89">
        <f>O26</f>
        <v>49764</v>
      </c>
      <c r="P27" s="90"/>
      <c r="Q27" s="90"/>
      <c r="R27" s="90"/>
      <c r="S27" s="90"/>
      <c r="T27" s="90"/>
      <c r="U27" s="119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6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C34" s="1"/>
      <c r="D34" s="1"/>
      <c r="E34" s="3"/>
      <c r="F34" s="3"/>
      <c r="G34" s="3"/>
      <c r="H34" s="1"/>
      <c r="I34" s="3"/>
      <c r="J34" s="3"/>
      <c r="K34" s="1"/>
      <c r="L34" s="1"/>
      <c r="M34" s="3"/>
      <c r="N34" s="1"/>
      <c r="O34" s="1"/>
      <c r="P34" s="1"/>
      <c r="Q34" s="1"/>
      <c r="R34" s="1"/>
      <c r="S34" s="1"/>
      <c r="T34" s="3"/>
      <c r="U34" s="1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C35" s="1"/>
      <c r="D35" s="1"/>
      <c r="E35" s="3"/>
      <c r="F35" s="3"/>
      <c r="G35" s="3"/>
      <c r="H35" s="1"/>
      <c r="I35" s="3"/>
      <c r="J35" s="3"/>
      <c r="K35" s="1"/>
      <c r="L35" s="1"/>
      <c r="M35" s="3"/>
      <c r="N35" s="1"/>
      <c r="O35" s="1"/>
      <c r="P35" s="1"/>
      <c r="Q35" s="1"/>
      <c r="R35" s="1"/>
      <c r="S35" s="1"/>
      <c r="T35" s="3"/>
      <c r="U35" s="1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2"/>
      <c r="C36" s="67"/>
      <c r="D36" s="1"/>
      <c r="E36" s="3"/>
      <c r="F36" s="3"/>
      <c r="G36" s="3"/>
      <c r="H36" s="1"/>
      <c r="I36" s="3"/>
      <c r="J36" s="3"/>
      <c r="K36" s="1"/>
      <c r="L36" s="1"/>
      <c r="M36" s="3"/>
      <c r="N36" s="1"/>
      <c r="O36" s="1"/>
      <c r="P36" s="1"/>
      <c r="Q36" s="1"/>
      <c r="R36" s="1"/>
      <c r="S36" s="1"/>
      <c r="T36" s="3"/>
      <c r="U36" s="1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</vt:lpstr>
      <vt:lpstr>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2022-01-19T02:01:49Z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F68181F6B9634207A95492B065FDA041</vt:lpwstr>
  </property>
</Properties>
</file>