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015" activeTab="3"/>
  </bookViews>
  <sheets>
    <sheet name="1" sheetId="7" r:id="rId1"/>
    <sheet name="2" sheetId="8" r:id="rId2"/>
    <sheet name="3" sheetId="9" r:id="rId3"/>
    <sheet name="4" sheetId="10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<sst xmlns="http://schemas.openxmlformats.org/spreadsheetml/2006/main" count="296" uniqueCount="62">
  <si>
    <t xml:space="preserve">工程款支付证书 </t>
  </si>
  <si>
    <t>工程名称</t>
  </si>
  <si>
    <t>巢湖市2018年散兵镇农村道路畅通工程老村道加宽（谢王路等）</t>
  </si>
  <si>
    <t>ERP编号</t>
  </si>
  <si>
    <t>档案编号</t>
  </si>
  <si>
    <t>CD2018-057</t>
  </si>
  <si>
    <t>合同金额</t>
  </si>
  <si>
    <t>中标  日期</t>
  </si>
  <si>
    <t>2018.8.9</t>
  </si>
  <si>
    <t>已供工程  资料</t>
  </si>
  <si>
    <t>中标通知书、施工合同、内部承包协议</t>
  </si>
  <si>
    <t>庐江</t>
  </si>
  <si>
    <t>责任   单位</t>
  </si>
  <si>
    <t>业务二部</t>
  </si>
  <si>
    <t>决算金额</t>
  </si>
  <si>
    <t>竣工  日期</t>
  </si>
  <si>
    <t xml:space="preserve">合肥 </t>
  </si>
  <si>
    <t>责任人</t>
  </si>
  <si>
    <t>李二弟  13966344266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</si>
  <si>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</si>
  <si>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</si>
  <si>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</si>
  <si>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</si>
  <si>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</si>
  <si>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</si>
  <si>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</si>
  <si>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</si>
  <si>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</si>
  <si>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</si>
  <si>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</si>
  <si>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</si>
  <si>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</si>
  <si>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</si>
  <si>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本次结算   支付明细</t>
  </si>
  <si>
    <t>中</t>
  </si>
  <si>
    <t>暂扣企税</t>
  </si>
  <si>
    <t>材料</t>
  </si>
  <si>
    <t>建造师占用费1500元/月，工期120日历天</t>
  </si>
  <si>
    <t>合计</t>
  </si>
  <si>
    <t>-</t>
  </si>
  <si>
    <t>应支付金额</t>
  </si>
  <si>
    <t>实际支付金额</t>
  </si>
  <si>
    <t>小写</t>
  </si>
  <si>
    <t>已支付金额</t>
  </si>
  <si>
    <t>大写</t>
  </si>
  <si>
    <t>申请部门
意见</t>
  </si>
  <si>
    <t>制表：朱敏</t>
  </si>
  <si>
    <t>项目管理
意见</t>
  </si>
  <si>
    <t>施总、朱总已同意支付（附表背面截图）。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</si>
  <si>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</si>
  <si>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</si>
  <si>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</si>
  <si>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</si>
  <si>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</si>
  <si>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</si>
  <si>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退暂扣的企税</t>
  </si>
  <si>
    <t>转账费</t>
  </si>
  <si>
    <t>南陵县锐锋建材经营部</t>
  </si>
  <si>
    <t>管理费全部扣除</t>
  </si>
  <si>
    <t>巢湖市鑫通税点安装有限公司</t>
  </si>
  <si>
    <t>中标通知书、施工合同、内部承包协议、竣工报告</t>
  </si>
  <si>
    <t>巢湖市创恒环保建材有限公司-石子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</si>
</sst>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yy/m/d"/>
    <numFmt numFmtId="180" formatCode="0.0%"/>
    <numFmt numFmtId="181" formatCode="m/d;@"/>
    <numFmt numFmtId="182" formatCode="0_ "/>
    <numFmt numFmtId="183" formatCode="0.00_ "/>
  </numFmts>
  <fonts count="36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sz val="11"/>
      <color rgb="FFFF0000"/>
      <name val="宋体"/>
      <charset val="134"/>
      <scheme val="minor"/>
    </font>
    <font>
      <b/>
      <sz val="8"/>
      <color rgb="FFFF0000"/>
      <name val="宋体"/>
      <charset val="134"/>
    </font>
    <font>
      <sz val="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8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1" fillId="0" borderId="0" xfId="51" applyFont="1" applyFill="1" applyBorder="1" applyAlignment="1">
      <alignment horizontal="center" vertical="center" wrapText="1"/>
    </xf>
    <xf numFmtId="176" fontId="1" fillId="0" borderId="0" xfId="51" applyNumberFormat="1" applyFont="1" applyFill="1" applyBorder="1" applyAlignment="1">
      <alignment horizontal="center" vertical="center"/>
    </xf>
    <xf numFmtId="177" fontId="1" fillId="0" borderId="0" xfId="51" applyNumberFormat="1" applyFont="1" applyFill="1" applyBorder="1" applyAlignment="1">
      <alignment horizontal="center" vertical="center"/>
    </xf>
    <xf numFmtId="0" fontId="4" fillId="0" borderId="0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shrinkToFit="1"/>
    </xf>
    <xf numFmtId="177" fontId="7" fillId="0" borderId="2" xfId="51" applyNumberFormat="1" applyFont="1" applyFill="1" applyBorder="1" applyAlignment="1">
      <alignment horizontal="center" vertical="center" wrapText="1"/>
    </xf>
    <xf numFmtId="177" fontId="4" fillId="0" borderId="2" xfId="51" applyNumberFormat="1" applyFont="1" applyFill="1" applyBorder="1" applyAlignment="1">
      <alignment horizontal="center" vertical="center" wrapText="1"/>
    </xf>
    <xf numFmtId="178" fontId="1" fillId="0" borderId="2" xfId="51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176" fontId="4" fillId="0" borderId="2" xfId="51" applyNumberFormat="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horizontal="center" vertical="center" shrinkToFit="1"/>
    </xf>
    <xf numFmtId="14" fontId="1" fillId="2" borderId="2" xfId="51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horizontal="center" vertical="center" shrinkToFit="1"/>
    </xf>
    <xf numFmtId="179" fontId="1" fillId="0" borderId="2" xfId="51" applyNumberFormat="1" applyFont="1" applyFill="1" applyBorder="1" applyAlignment="1">
      <alignment horizontal="center" vertical="center" shrinkToFit="1"/>
    </xf>
    <xf numFmtId="180" fontId="8" fillId="0" borderId="2" xfId="49" applyNumberFormat="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horizontal="center" vertical="center" shrinkToFit="1"/>
    </xf>
    <xf numFmtId="0" fontId="1" fillId="0" borderId="5" xfId="51" applyFont="1" applyFill="1" applyBorder="1" applyAlignment="1">
      <alignment horizontal="center" vertical="center" wrapText="1"/>
    </xf>
    <xf numFmtId="176" fontId="1" fillId="0" borderId="2" xfId="51" applyNumberFormat="1" applyFont="1" applyFill="1" applyBorder="1" applyAlignment="1">
      <alignment horizontal="center" vertical="center" shrinkToFit="1"/>
    </xf>
    <xf numFmtId="14" fontId="1" fillId="0" borderId="2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center" vertical="center" shrinkToFit="1"/>
    </xf>
    <xf numFmtId="180" fontId="1" fillId="0" borderId="2" xfId="49" applyNumberFormat="1" applyFont="1" applyFill="1" applyBorder="1" applyAlignment="1">
      <alignment horizontal="center" vertical="center" wrapText="1"/>
    </xf>
    <xf numFmtId="177" fontId="1" fillId="4" borderId="2" xfId="51" applyNumberFormat="1" applyFont="1" applyFill="1" applyBorder="1" applyAlignment="1">
      <alignment horizontal="right" vertical="center" shrinkToFit="1"/>
    </xf>
    <xf numFmtId="0" fontId="3" fillId="0" borderId="5" xfId="5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shrinkToFit="1"/>
    </xf>
    <xf numFmtId="14" fontId="3" fillId="0" borderId="2" xfId="51" applyNumberFormat="1" applyFont="1" applyFill="1" applyBorder="1" applyAlignment="1">
      <alignment horizontal="center" vertical="center" wrapText="1"/>
    </xf>
    <xf numFmtId="177" fontId="3" fillId="0" borderId="2" xfId="51" applyNumberFormat="1" applyFont="1" applyFill="1" applyBorder="1" applyAlignment="1">
      <alignment horizontal="center" vertical="center" shrinkToFit="1"/>
    </xf>
    <xf numFmtId="179" fontId="3" fillId="0" borderId="2" xfId="51" applyNumberFormat="1" applyFont="1" applyFill="1" applyBorder="1" applyAlignment="1">
      <alignment horizontal="center" vertical="center" shrinkToFit="1"/>
    </xf>
    <xf numFmtId="180" fontId="3" fillId="0" borderId="2" xfId="49" applyNumberFormat="1" applyFont="1" applyFill="1" applyBorder="1" applyAlignment="1">
      <alignment horizontal="center" vertical="center" wrapText="1"/>
    </xf>
    <xf numFmtId="177" fontId="3" fillId="4" borderId="2" xfId="51" applyNumberFormat="1" applyFont="1" applyFill="1" applyBorder="1" applyAlignment="1">
      <alignment horizontal="right" vertical="center" shrinkToFit="1"/>
    </xf>
    <xf numFmtId="180" fontId="1" fillId="0" borderId="2" xfId="49" applyNumberFormat="1" applyFont="1" applyFill="1" applyBorder="1" applyAlignment="1" applyProtection="1">
      <alignment horizontal="center" vertical="center" wrapText="1"/>
    </xf>
    <xf numFmtId="0" fontId="1" fillId="2" borderId="2" xfId="5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vertical="center" shrinkToFit="1"/>
    </xf>
    <xf numFmtId="181" fontId="1" fillId="2" borderId="2" xfId="51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vertical="center" shrinkToFit="1"/>
    </xf>
    <xf numFmtId="9" fontId="1" fillId="0" borderId="2" xfId="49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horizontal="right" vertical="center" shrinkToFit="1"/>
    </xf>
    <xf numFmtId="0" fontId="1" fillId="3" borderId="2" xfId="51" applyFont="1" applyFill="1" applyBorder="1" applyAlignment="1">
      <alignment horizontal="center" vertical="center" shrinkToFit="1"/>
    </xf>
    <xf numFmtId="177" fontId="9" fillId="3" borderId="2" xfId="51" applyNumberFormat="1" applyFont="1" applyFill="1" applyBorder="1" applyAlignment="1">
      <alignment horizontal="center" vertical="center" shrinkToFit="1"/>
    </xf>
    <xf numFmtId="177" fontId="9" fillId="3" borderId="2" xfId="51" applyNumberFormat="1" applyFont="1" applyFill="1" applyBorder="1" applyAlignment="1">
      <alignment horizontal="right" vertical="center" shrinkToFit="1"/>
    </xf>
    <xf numFmtId="177" fontId="10" fillId="3" borderId="2" xfId="51" applyNumberFormat="1" applyFont="1" applyFill="1" applyBorder="1" applyAlignment="1">
      <alignment horizontal="center" vertical="center" shrinkToFit="1"/>
    </xf>
    <xf numFmtId="177" fontId="10" fillId="0" borderId="2" xfId="51" applyNumberFormat="1" applyFont="1" applyFill="1" applyBorder="1" applyAlignment="1">
      <alignment horizontal="center" vertical="center" shrinkToFi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top" wrapText="1"/>
    </xf>
    <xf numFmtId="0" fontId="5" fillId="0" borderId="0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182" fontId="4" fillId="0" borderId="2" xfId="1" applyNumberFormat="1" applyFont="1" applyFill="1" applyBorder="1" applyAlignment="1">
      <alignment horizontal="center" vertical="center"/>
    </xf>
    <xf numFmtId="177" fontId="4" fillId="0" borderId="2" xfId="51" applyNumberFormat="1" applyFont="1" applyFill="1" applyBorder="1" applyAlignment="1">
      <alignment horizontal="center" vertical="center" shrinkToFit="1"/>
    </xf>
    <xf numFmtId="177" fontId="4" fillId="0" borderId="0" xfId="51" applyNumberFormat="1" applyFont="1" applyFill="1" applyBorder="1" applyAlignment="1">
      <alignment horizontal="center" vertical="center" shrinkToFit="1"/>
    </xf>
    <xf numFmtId="0" fontId="1" fillId="0" borderId="6" xfId="51" applyFont="1" applyFill="1" applyBorder="1" applyAlignment="1">
      <alignment horizontal="left" vertical="center" wrapText="1"/>
    </xf>
    <xf numFmtId="0" fontId="1" fillId="0" borderId="7" xfId="51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8" fillId="0" borderId="0" xfId="51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7" fontId="8" fillId="0" borderId="2" xfId="51" applyNumberFormat="1" applyFont="1" applyFill="1" applyBorder="1" applyAlignment="1">
      <alignment horizontal="center" vertical="center" wrapText="1"/>
    </xf>
    <xf numFmtId="177" fontId="8" fillId="0" borderId="0" xfId="51" applyNumberFormat="1" applyFont="1" applyFill="1" applyBorder="1" applyAlignment="1">
      <alignment horizontal="center" vertical="center" wrapText="1"/>
    </xf>
    <xf numFmtId="177" fontId="4" fillId="0" borderId="0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right" vertical="center"/>
    </xf>
    <xf numFmtId="177" fontId="1" fillId="0" borderId="2" xfId="51" applyNumberFormat="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183" fontId="1" fillId="4" borderId="6" xfId="51" applyNumberFormat="1" applyFont="1" applyFill="1" applyBorder="1" applyAlignment="1">
      <alignment horizontal="center" vertical="center"/>
    </xf>
    <xf numFmtId="183" fontId="1" fillId="4" borderId="7" xfId="51" applyNumberFormat="1" applyFont="1" applyFill="1" applyBorder="1" applyAlignment="1">
      <alignment horizontal="center" vertical="center"/>
    </xf>
    <xf numFmtId="183" fontId="1" fillId="4" borderId="8" xfId="51" applyNumberFormat="1" applyFont="1" applyFill="1" applyBorder="1" applyAlignment="1">
      <alignment horizontal="center" vertical="center"/>
    </xf>
    <xf numFmtId="0" fontId="3" fillId="0" borderId="0" xfId="51" applyFont="1" applyFill="1" applyBorder="1" applyAlignment="1">
      <alignment horizontal="center" vertical="center" wrapText="1"/>
    </xf>
    <xf numFmtId="183" fontId="3" fillId="4" borderId="2" xfId="51" applyNumberFormat="1" applyFont="1" applyFill="1" applyBorder="1" applyAlignment="1">
      <alignment vertical="center"/>
    </xf>
    <xf numFmtId="177" fontId="3" fillId="0" borderId="2" xfId="51" applyNumberFormat="1" applyFont="1" applyFill="1" applyBorder="1" applyAlignment="1">
      <alignment horizontal="center" vertical="center" wrapText="1"/>
    </xf>
    <xf numFmtId="177" fontId="11" fillId="0" borderId="2" xfId="51" applyNumberFormat="1" applyFont="1" applyFill="1" applyBorder="1" applyAlignment="1">
      <alignment horizontal="center" vertical="center" shrinkToFit="1"/>
    </xf>
    <xf numFmtId="177" fontId="11" fillId="0" borderId="2" xfId="51" applyNumberFormat="1" applyFont="1" applyFill="1" applyBorder="1" applyAlignment="1">
      <alignment horizontal="center" vertical="center" wrapText="1"/>
    </xf>
    <xf numFmtId="177" fontId="3" fillId="3" borderId="2" xfId="51" applyNumberFormat="1" applyFont="1" applyFill="1" applyBorder="1" applyAlignment="1">
      <alignment horizontal="center" vertical="center" shrinkToFit="1"/>
    </xf>
    <xf numFmtId="183" fontId="1" fillId="4" borderId="2" xfId="51" applyNumberFormat="1" applyFont="1" applyFill="1" applyBorder="1" applyAlignment="1">
      <alignment vertical="center"/>
    </xf>
    <xf numFmtId="177" fontId="2" fillId="3" borderId="2" xfId="51" applyNumberFormat="1" applyFont="1" applyFill="1" applyBorder="1" applyAlignment="1">
      <alignment horizontal="center" vertical="center" shrinkToFit="1"/>
    </xf>
    <xf numFmtId="177" fontId="1" fillId="0" borderId="2" xfId="51" applyNumberFormat="1" applyFont="1" applyFill="1" applyBorder="1" applyAlignment="1">
      <alignment horizontal="right" vertical="center" shrinkToFit="1"/>
    </xf>
    <xf numFmtId="177" fontId="3" fillId="3" borderId="2" xfId="51" applyNumberFormat="1" applyFont="1" applyFill="1" applyBorder="1" applyAlignment="1">
      <alignment horizontal="right" vertical="center" shrinkToFit="1"/>
    </xf>
    <xf numFmtId="177" fontId="12" fillId="3" borderId="2" xfId="51" applyNumberFormat="1" applyFont="1" applyFill="1" applyBorder="1" applyAlignment="1">
      <alignment horizontal="center" vertical="center" shrinkToFit="1"/>
    </xf>
    <xf numFmtId="0" fontId="4" fillId="3" borderId="2" xfId="51" applyFont="1" applyFill="1" applyBorder="1" applyAlignment="1">
      <alignment horizontal="center" vertical="center" shrinkToFit="1"/>
    </xf>
    <xf numFmtId="0" fontId="11" fillId="0" borderId="0" xfId="5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3" fillId="0" borderId="0" xfId="0" applyFont="1" applyFill="1">
      <alignment vertical="center"/>
    </xf>
    <xf numFmtId="0" fontId="3" fillId="0" borderId="0" xfId="51" applyFont="1" applyFill="1" applyAlignment="1">
      <alignment horizontal="center" vertical="center" wrapText="1"/>
    </xf>
    <xf numFmtId="180" fontId="3" fillId="0" borderId="2" xfId="49" applyNumberFormat="1" applyFont="1" applyFill="1" applyBorder="1" applyAlignment="1" applyProtection="1">
      <alignment horizontal="center" vertical="center" wrapText="1"/>
    </xf>
    <xf numFmtId="177" fontId="14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177" fontId="3" fillId="0" borderId="2" xfId="51" applyNumberFormat="1" applyFont="1" applyFill="1" applyBorder="1" applyAlignment="1">
      <alignment horizontal="right" vertical="center" shrinkToFit="1"/>
    </xf>
    <xf numFmtId="179" fontId="3" fillId="0" borderId="2" xfId="51" applyNumberFormat="1" applyFont="1" applyFill="1" applyBorder="1" applyAlignment="1">
      <alignment horizontal="right" vertical="center" shrinkToFit="1"/>
    </xf>
    <xf numFmtId="180" fontId="3" fillId="0" borderId="2" xfId="49" applyNumberFormat="1" applyFont="1" applyFill="1" applyBorder="1" applyAlignment="1">
      <alignment horizontal="right" vertical="center" wrapText="1"/>
    </xf>
    <xf numFmtId="176" fontId="3" fillId="2" borderId="2" xfId="51" applyNumberFormat="1" applyFont="1" applyFill="1" applyBorder="1" applyAlignment="1">
      <alignment horizontal="center" vertical="center" shrinkToFit="1"/>
    </xf>
    <xf numFmtId="14" fontId="3" fillId="2" borderId="2" xfId="51" applyNumberFormat="1" applyFont="1" applyFill="1" applyBorder="1" applyAlignment="1">
      <alignment horizontal="center" vertical="center" wrapText="1"/>
    </xf>
    <xf numFmtId="177" fontId="3" fillId="2" borderId="2" xfId="51" applyNumberFormat="1" applyFont="1" applyFill="1" applyBorder="1" applyAlignment="1">
      <alignment horizontal="center" vertical="center" shrinkToFit="1"/>
    </xf>
    <xf numFmtId="180" fontId="15" fillId="0" borderId="2" xfId="49" applyNumberFormat="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left" vertical="center" wrapText="1"/>
    </xf>
    <xf numFmtId="177" fontId="11" fillId="0" borderId="2" xfId="51" applyNumberFormat="1" applyFont="1" applyFill="1" applyBorder="1" applyAlignment="1">
      <alignment horizontal="right" vertical="center" shrinkToFit="1"/>
    </xf>
    <xf numFmtId="177" fontId="11" fillId="0" borderId="2" xfId="51" applyNumberFormat="1" applyFont="1" applyFill="1" applyBorder="1" applyAlignment="1">
      <alignment horizontal="right" vertical="center" wrapText="1"/>
    </xf>
    <xf numFmtId="177" fontId="3" fillId="0" borderId="2" xfId="51" applyNumberFormat="1" applyFont="1" applyFill="1" applyBorder="1" applyAlignment="1">
      <alignment horizontal="right" vertical="center"/>
    </xf>
    <xf numFmtId="183" fontId="3" fillId="4" borderId="6" xfId="51" applyNumberFormat="1" applyFont="1" applyFill="1" applyBorder="1" applyAlignment="1">
      <alignment horizontal="center" vertical="center"/>
    </xf>
    <xf numFmtId="183" fontId="3" fillId="4" borderId="7" xfId="51" applyNumberFormat="1" applyFont="1" applyFill="1" applyBorder="1" applyAlignment="1">
      <alignment horizontal="center" vertical="center"/>
    </xf>
    <xf numFmtId="183" fontId="3" fillId="4" borderId="8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 3" xfId="50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174625</xdr:colOff>
      <xdr:row>2</xdr:row>
      <xdr:rowOff>25400</xdr:rowOff>
    </xdr:from>
    <xdr:to>
      <xdr:col>29</xdr:col>
      <xdr:colOff>399415</xdr:colOff>
      <xdr:row>12</xdr:row>
      <xdr:rowOff>150495</xdr:rowOff>
    </xdr:to>
    <xdr:pic>
      <xdr:nvPicPr>
        <xdr:cNvPr id="5" name="图片 4" descr="}L~M}}7QT06N4F_JXW`X8Q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47760" y="761365"/>
          <a:ext cx="8042910" cy="3239135"/>
        </a:xfrm>
        <a:prstGeom prst="rect">
          <a:avLst/>
        </a:prstGeom>
      </xdr:spPr>
    </xdr:pic>
    <xdr:clientData/>
  </xdr:twoCellAnchor>
  <xdr:twoCellAnchor editAs="oneCell">
    <xdr:from>
      <xdr:col>4</xdr:col>
      <xdr:colOff>259715</xdr:colOff>
      <xdr:row>8</xdr:row>
      <xdr:rowOff>15240</xdr:rowOff>
    </xdr:from>
    <xdr:to>
      <xdr:col>8</xdr:col>
      <xdr:colOff>137795</xdr:colOff>
      <xdr:row>12</xdr:row>
      <xdr:rowOff>156210</xdr:rowOff>
    </xdr:to>
    <xdr:pic>
      <xdr:nvPicPr>
        <xdr:cNvPr id="6" name="图片 5" descr="M~}{A9)II[A78HGN@%QDN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17725" y="2807335"/>
          <a:ext cx="2213610" cy="1198880"/>
        </a:xfrm>
        <a:prstGeom prst="rect">
          <a:avLst/>
        </a:prstGeom>
      </xdr:spPr>
    </xdr:pic>
    <xdr:clientData/>
  </xdr:twoCellAnchor>
  <xdr:twoCellAnchor editAs="oneCell">
    <xdr:from>
      <xdr:col>1</xdr:col>
      <xdr:colOff>313055</xdr:colOff>
      <xdr:row>33</xdr:row>
      <xdr:rowOff>91440</xdr:rowOff>
    </xdr:from>
    <xdr:to>
      <xdr:col>13</xdr:col>
      <xdr:colOff>412750</xdr:colOff>
      <xdr:row>75</xdr:row>
      <xdr:rowOff>47625</xdr:rowOff>
    </xdr:to>
    <xdr:pic>
      <xdr:nvPicPr>
        <xdr:cNvPr id="8" name="图片 7" descr="(KMXTXQUE488FVK%Q3]SB@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6905" y="10982325"/>
          <a:ext cx="6976110" cy="59855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571500</xdr:colOff>
      <xdr:row>2</xdr:row>
      <xdr:rowOff>142875</xdr:rowOff>
    </xdr:from>
    <xdr:to>
      <xdr:col>30</xdr:col>
      <xdr:colOff>189865</xdr:colOff>
      <xdr:row>20</xdr:row>
      <xdr:rowOff>142875</xdr:rowOff>
    </xdr:to>
    <xdr:pic>
      <xdr:nvPicPr>
        <xdr:cNvPr id="5" name="图片 4" descr="48C8C32DC736D2FE379022D9F250C0A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44635" y="878840"/>
          <a:ext cx="7980045" cy="514477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32</xdr:row>
      <xdr:rowOff>66040</xdr:rowOff>
    </xdr:from>
    <xdr:to>
      <xdr:col>14</xdr:col>
      <xdr:colOff>523240</xdr:colOff>
      <xdr:row>70</xdr:row>
      <xdr:rowOff>19050</xdr:rowOff>
    </xdr:to>
    <xdr:pic>
      <xdr:nvPicPr>
        <xdr:cNvPr id="2" name="图片 1" descr="`C87(MA8IVI~$(QL2C%9XOT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9150" y="10690225"/>
          <a:ext cx="7505065" cy="54108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50165</xdr:colOff>
      <xdr:row>0</xdr:row>
      <xdr:rowOff>312420</xdr:rowOff>
    </xdr:from>
    <xdr:to>
      <xdr:col>30</xdr:col>
      <xdr:colOff>98425</xdr:colOff>
      <xdr:row>16</xdr:row>
      <xdr:rowOff>151765</xdr:rowOff>
    </xdr:to>
    <xdr:pic>
      <xdr:nvPicPr>
        <xdr:cNvPr id="4" name="图片 3" descr="I$~Y@`DCCPF{SE{)%IULAB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7070" y="312420"/>
          <a:ext cx="8409940" cy="4699000"/>
        </a:xfrm>
        <a:prstGeom prst="rect">
          <a:avLst/>
        </a:prstGeom>
      </xdr:spPr>
    </xdr:pic>
    <xdr:clientData/>
  </xdr:twoCellAnchor>
  <xdr:twoCellAnchor editAs="oneCell">
    <xdr:from>
      <xdr:col>5</xdr:col>
      <xdr:colOff>698500</xdr:colOff>
      <xdr:row>13</xdr:row>
      <xdr:rowOff>32385</xdr:rowOff>
    </xdr:from>
    <xdr:to>
      <xdr:col>10</xdr:col>
      <xdr:colOff>105410</xdr:colOff>
      <xdr:row>15</xdr:row>
      <xdr:rowOff>30480</xdr:rowOff>
    </xdr:to>
    <xdr:pic>
      <xdr:nvPicPr>
        <xdr:cNvPr id="2" name="图片 1" descr="Q36L9G@15S`QZMJ]}5JK[S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81020" y="4126230"/>
          <a:ext cx="2561590" cy="5086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107950</xdr:colOff>
      <xdr:row>12</xdr:row>
      <xdr:rowOff>251460</xdr:rowOff>
    </xdr:from>
    <xdr:to>
      <xdr:col>10</xdr:col>
      <xdr:colOff>325120</xdr:colOff>
      <xdr:row>14</xdr:row>
      <xdr:rowOff>249555</xdr:rowOff>
    </xdr:to>
    <xdr:pic>
      <xdr:nvPicPr>
        <xdr:cNvPr id="3" name="图片 2" descr="Q36L9G@15S`QZMJ]}5JK[S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0730" y="4090035"/>
          <a:ext cx="2561590" cy="508635"/>
        </a:xfrm>
        <a:prstGeom prst="rect">
          <a:avLst/>
        </a:prstGeom>
      </xdr:spPr>
    </xdr:pic>
    <xdr:clientData/>
  </xdr:twoCellAnchor>
  <xdr:twoCellAnchor editAs="oneCell">
    <xdr:from>
      <xdr:col>15</xdr:col>
      <xdr:colOff>228600</xdr:colOff>
      <xdr:row>0</xdr:row>
      <xdr:rowOff>133350</xdr:rowOff>
    </xdr:from>
    <xdr:to>
      <xdr:col>29</xdr:col>
      <xdr:colOff>274955</xdr:colOff>
      <xdr:row>16</xdr:row>
      <xdr:rowOff>243840</xdr:rowOff>
    </xdr:to>
    <xdr:pic>
      <xdr:nvPicPr>
        <xdr:cNvPr id="4" name="图片 3" descr="STSJ5N[~OMMG7{10(DQX}2P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72700" y="133350"/>
          <a:ext cx="7864475" cy="497014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15</xdr:row>
      <xdr:rowOff>247650</xdr:rowOff>
    </xdr:from>
    <xdr:to>
      <xdr:col>12</xdr:col>
      <xdr:colOff>422910</xdr:colOff>
      <xdr:row>18</xdr:row>
      <xdr:rowOff>200025</xdr:rowOff>
    </xdr:to>
    <xdr:pic>
      <xdr:nvPicPr>
        <xdr:cNvPr id="2" name="图片 1" descr="M_@8Q6~8M`4B$RXBGEF_F[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9195" y="4852035"/>
          <a:ext cx="4674235" cy="718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1"/>
  <sheetViews>
    <sheetView view="pageBreakPreview" zoomScaleNormal="100" workbookViewId="0">
      <selection activeCell="G16" sqref="G16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5" style="6" customWidth="1"/>
    <col min="5" max="5" width="6.88333333333333" style="5" customWidth="1"/>
    <col min="6" max="6" width="10.6333333333333" style="6" customWidth="1"/>
    <col min="7" max="7" width="4.25" style="1" customWidth="1"/>
    <col min="8" max="8" width="8.88333333333333" style="6" customWidth="1"/>
    <col min="9" max="9" width="9.38333333333333" style="1" customWidth="1"/>
    <col min="10" max="10" width="8.25" style="6" customWidth="1"/>
    <col min="11" max="11" width="7.38333333333333" style="1" customWidth="1"/>
    <col min="12" max="12" width="7.88333333333333" style="7" customWidth="1"/>
    <col min="13" max="13" width="6.55833333333333" style="7" customWidth="1"/>
    <col min="14" max="14" width="7.88333333333333" style="1" customWidth="1"/>
    <col min="15" max="15" width="10.1333333333333" style="6" customWidth="1"/>
    <col min="16" max="16" width="9.38333333333333" style="6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1"/>
  </cols>
  <sheetData>
    <row r="1" s="1" customFormat="1" ht="24.95" customHeight="1" spans="1:6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53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</row>
    <row r="2" s="1" customFormat="1" ht="33" customHeight="1" spans="1:62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54" t="s">
        <v>3</v>
      </c>
      <c r="M2" s="55">
        <v>10147</v>
      </c>
      <c r="N2" s="56" t="s">
        <v>4</v>
      </c>
      <c r="O2" s="56" t="s">
        <v>5</v>
      </c>
      <c r="P2" s="57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</row>
    <row r="3" s="1" customFormat="1" ht="34" customHeight="1" spans="1:62">
      <c r="A3" s="9" t="s">
        <v>6</v>
      </c>
      <c r="B3" s="9"/>
      <c r="C3" s="11">
        <v>14080691.5</v>
      </c>
      <c r="D3" s="11"/>
      <c r="E3" s="12" t="s">
        <v>7</v>
      </c>
      <c r="F3" s="13" t="s">
        <v>8</v>
      </c>
      <c r="G3" s="13"/>
      <c r="H3" s="14" t="s">
        <v>9</v>
      </c>
      <c r="I3" s="58" t="s">
        <v>10</v>
      </c>
      <c r="J3" s="59"/>
      <c r="K3" s="59"/>
      <c r="L3" s="59"/>
      <c r="M3" s="60" t="s">
        <v>11</v>
      </c>
      <c r="N3" s="9" t="s">
        <v>12</v>
      </c>
      <c r="O3" s="61" t="s">
        <v>13</v>
      </c>
      <c r="P3" s="62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</row>
    <row r="4" s="1" customFormat="1" ht="30" customHeight="1" spans="1:30">
      <c r="A4" s="9" t="s">
        <v>14</v>
      </c>
      <c r="B4" s="9"/>
      <c r="C4" s="12"/>
      <c r="D4" s="12"/>
      <c r="E4" s="12" t="s">
        <v>15</v>
      </c>
      <c r="F4" s="13"/>
      <c r="G4" s="13"/>
      <c r="H4" s="15"/>
      <c r="I4" s="63"/>
      <c r="J4" s="64"/>
      <c r="K4" s="64"/>
      <c r="L4" s="64"/>
      <c r="M4" s="60" t="s">
        <v>16</v>
      </c>
      <c r="N4" s="12" t="s">
        <v>17</v>
      </c>
      <c r="O4" s="65" t="s">
        <v>18</v>
      </c>
      <c r="P4" s="66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="1" customFormat="1" ht="27.95" customHeight="1" spans="1:30">
      <c r="A5" s="9" t="s">
        <v>19</v>
      </c>
      <c r="B5" s="9" t="s">
        <v>20</v>
      </c>
      <c r="C5" s="9"/>
      <c r="D5" s="9"/>
      <c r="E5" s="9" t="s">
        <v>21</v>
      </c>
      <c r="F5" s="9"/>
      <c r="G5" s="9" t="s">
        <v>22</v>
      </c>
      <c r="H5" s="9"/>
      <c r="I5" s="9" t="s">
        <v>23</v>
      </c>
      <c r="J5" s="9" t="s">
        <v>24</v>
      </c>
      <c r="K5" s="9"/>
      <c r="L5" s="9" t="s">
        <v>25</v>
      </c>
      <c r="M5" s="9"/>
      <c r="N5" s="12" t="s">
        <v>26</v>
      </c>
      <c r="O5" s="12"/>
      <c r="P5" s="67"/>
      <c r="Q5" s="4"/>
      <c r="R5" s="4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="1" customFormat="1" ht="27.95" customHeight="1" spans="1:30">
      <c r="A6" s="9"/>
      <c r="B6" s="16" t="s">
        <v>27</v>
      </c>
      <c r="C6" s="9" t="s">
        <v>28</v>
      </c>
      <c r="D6" s="12" t="s">
        <v>29</v>
      </c>
      <c r="E6" s="16" t="s">
        <v>27</v>
      </c>
      <c r="F6" s="12" t="s">
        <v>29</v>
      </c>
      <c r="G6" s="9" t="s">
        <v>30</v>
      </c>
      <c r="H6" s="12" t="s">
        <v>29</v>
      </c>
      <c r="I6" s="56" t="s">
        <v>29</v>
      </c>
      <c r="J6" s="12" t="s">
        <v>29</v>
      </c>
      <c r="K6" s="9" t="s">
        <v>31</v>
      </c>
      <c r="L6" s="9" t="s">
        <v>29</v>
      </c>
      <c r="M6" s="9" t="s">
        <v>31</v>
      </c>
      <c r="N6" s="12" t="s">
        <v>32</v>
      </c>
      <c r="O6" s="12" t="s">
        <v>29</v>
      </c>
      <c r="P6" s="67"/>
      <c r="Q6" s="4"/>
      <c r="R6" s="4"/>
      <c r="S6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="2" customFormat="1" ht="21" customHeight="1" spans="1:30">
      <c r="A7" s="92" t="s">
        <v>33</v>
      </c>
      <c r="B7" s="34"/>
      <c r="C7" s="32"/>
      <c r="D7" s="93"/>
      <c r="E7" s="94"/>
      <c r="F7" s="93"/>
      <c r="G7" s="95"/>
      <c r="H7" s="83"/>
      <c r="I7" s="83"/>
      <c r="J7" s="93"/>
      <c r="K7" s="100"/>
      <c r="L7" s="101"/>
      <c r="M7" s="102"/>
      <c r="N7" s="76"/>
      <c r="O7" s="93"/>
      <c r="P7" s="87"/>
      <c r="Q7" s="70"/>
      <c r="R7" s="70"/>
      <c r="S7" s="87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</row>
    <row r="8" s="2" customFormat="1" ht="21" customHeight="1" spans="1:29">
      <c r="A8" s="92">
        <v>1</v>
      </c>
      <c r="B8" s="96">
        <v>43498</v>
      </c>
      <c r="C8" s="97" t="s">
        <v>34</v>
      </c>
      <c r="D8" s="98">
        <v>5600000</v>
      </c>
      <c r="E8" s="34">
        <v>43472</v>
      </c>
      <c r="F8" s="98">
        <v>7000000</v>
      </c>
      <c r="G8" s="99">
        <v>0.02</v>
      </c>
      <c r="H8" s="79">
        <f>D8*G8</f>
        <v>112000</v>
      </c>
      <c r="I8" s="79">
        <v>171784</v>
      </c>
      <c r="J8" s="33">
        <v>6000</v>
      </c>
      <c r="K8" s="103"/>
      <c r="L8" s="77">
        <v>42681</v>
      </c>
      <c r="M8" s="78" t="s">
        <v>35</v>
      </c>
      <c r="N8" s="76" t="s">
        <v>36</v>
      </c>
      <c r="O8" s="79">
        <f>D8-H8-I8-J8-L8</f>
        <v>5267535</v>
      </c>
      <c r="P8" s="70"/>
      <c r="Q8" s="70"/>
      <c r="R8" s="87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</row>
    <row r="9" s="3" customFormat="1" ht="20.1" customHeight="1" spans="1:29">
      <c r="A9" s="30"/>
      <c r="B9" s="31"/>
      <c r="C9" s="32"/>
      <c r="D9" s="33"/>
      <c r="E9" s="34"/>
      <c r="F9" s="33"/>
      <c r="G9" s="35"/>
      <c r="H9" s="36"/>
      <c r="I9" s="104" t="s">
        <v>37</v>
      </c>
      <c r="J9" s="105"/>
      <c r="K9" s="105"/>
      <c r="L9" s="105"/>
      <c r="M9" s="105"/>
      <c r="N9" s="106"/>
      <c r="O9" s="81"/>
      <c r="P9" s="74"/>
      <c r="Q9" s="74"/>
      <c r="R9" s="88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</row>
    <row r="10" s="3" customFormat="1" ht="23" customHeight="1" spans="1:29">
      <c r="A10" s="30"/>
      <c r="B10" s="31"/>
      <c r="C10" s="32"/>
      <c r="D10" s="33"/>
      <c r="E10" s="34"/>
      <c r="F10" s="33"/>
      <c r="G10" s="35"/>
      <c r="H10" s="36"/>
      <c r="I10" s="75"/>
      <c r="J10" s="33"/>
      <c r="K10" s="76"/>
      <c r="L10" s="77"/>
      <c r="M10" s="78"/>
      <c r="N10" s="76"/>
      <c r="O10" s="79"/>
      <c r="P10" s="74"/>
      <c r="Q10" s="74"/>
      <c r="R10" s="88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</row>
    <row r="11" s="3" customFormat="1" ht="20.1" customHeight="1" spans="1:29">
      <c r="A11" s="30"/>
      <c r="B11" s="31"/>
      <c r="C11" s="32"/>
      <c r="D11" s="33"/>
      <c r="E11" s="34"/>
      <c r="F11" s="33"/>
      <c r="G11" s="35"/>
      <c r="H11" s="36"/>
      <c r="I11" s="75"/>
      <c r="J11" s="33"/>
      <c r="K11" s="76"/>
      <c r="L11" s="77"/>
      <c r="M11" s="78"/>
      <c r="N11" s="76"/>
      <c r="O11" s="81"/>
      <c r="P11" s="74"/>
      <c r="Q11" s="74"/>
      <c r="R11" s="88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</row>
    <row r="12" s="3" customFormat="1" ht="20.1" customHeight="1" spans="1:29">
      <c r="A12" s="30"/>
      <c r="B12" s="31"/>
      <c r="C12" s="32"/>
      <c r="D12" s="33"/>
      <c r="E12" s="34"/>
      <c r="F12" s="33"/>
      <c r="G12" s="35"/>
      <c r="H12" s="36"/>
      <c r="I12" s="75"/>
      <c r="J12" s="33"/>
      <c r="K12" s="76"/>
      <c r="L12" s="77"/>
      <c r="M12" s="78"/>
      <c r="N12" s="76"/>
      <c r="O12" s="81"/>
      <c r="P12" s="74"/>
      <c r="Q12" s="74"/>
      <c r="R12" s="88"/>
      <c r="S12" s="89"/>
      <c r="T12" s="74"/>
      <c r="U12" s="74"/>
      <c r="V12" s="74"/>
      <c r="W12" s="74"/>
      <c r="X12" s="74"/>
      <c r="Y12" s="74"/>
      <c r="Z12" s="74"/>
      <c r="AA12" s="74"/>
      <c r="AB12" s="74"/>
      <c r="AC12" s="74"/>
    </row>
    <row r="13" s="3" customFormat="1" ht="20.1" customHeight="1" spans="1:29">
      <c r="A13" s="30"/>
      <c r="B13" s="31"/>
      <c r="C13" s="32"/>
      <c r="D13" s="33"/>
      <c r="E13" s="34"/>
      <c r="F13" s="33"/>
      <c r="G13" s="35"/>
      <c r="H13" s="36"/>
      <c r="I13" s="75"/>
      <c r="J13" s="33"/>
      <c r="K13" s="76"/>
      <c r="L13" s="77"/>
      <c r="M13" s="78"/>
      <c r="N13" s="76"/>
      <c r="O13" s="81"/>
      <c r="P13" s="74"/>
      <c r="Q13" s="74"/>
      <c r="R13" s="88"/>
      <c r="S13" s="89"/>
      <c r="T13" s="74"/>
      <c r="U13" s="74"/>
      <c r="V13" s="74"/>
      <c r="W13" s="74"/>
      <c r="X13" s="74"/>
      <c r="Y13" s="74"/>
      <c r="Z13" s="74"/>
      <c r="AA13" s="74"/>
      <c r="AB13" s="74"/>
      <c r="AC13" s="74"/>
    </row>
    <row r="14" s="3" customFormat="1" ht="20.1" customHeight="1" spans="1:29">
      <c r="A14" s="30"/>
      <c r="B14" s="31"/>
      <c r="C14" s="32"/>
      <c r="D14" s="33"/>
      <c r="E14" s="34"/>
      <c r="F14" s="33"/>
      <c r="G14" s="35"/>
      <c r="H14" s="36"/>
      <c r="I14" s="75"/>
      <c r="J14" s="33"/>
      <c r="K14" s="76"/>
      <c r="L14" s="77"/>
      <c r="M14" s="78"/>
      <c r="N14" s="76"/>
      <c r="O14" s="81"/>
      <c r="P14" s="74"/>
      <c r="Q14" s="74"/>
      <c r="R14" s="88"/>
      <c r="S14" s="89"/>
      <c r="T14" s="74"/>
      <c r="U14" s="74"/>
      <c r="V14" s="74"/>
      <c r="W14" s="74"/>
      <c r="X14" s="74"/>
      <c r="Y14" s="74"/>
      <c r="Z14" s="74"/>
      <c r="AA14" s="74"/>
      <c r="AB14" s="74"/>
      <c r="AC14" s="74"/>
    </row>
    <row r="15" s="3" customFormat="1" ht="20.1" customHeight="1" spans="1:29">
      <c r="A15" s="30"/>
      <c r="B15" s="31"/>
      <c r="C15" s="32"/>
      <c r="D15" s="33"/>
      <c r="E15" s="34"/>
      <c r="F15" s="33"/>
      <c r="G15" s="35"/>
      <c r="H15" s="36"/>
      <c r="I15" s="75"/>
      <c r="J15" s="33"/>
      <c r="K15" s="76"/>
      <c r="L15" s="77"/>
      <c r="M15" s="78"/>
      <c r="N15" s="76"/>
      <c r="O15" s="81"/>
      <c r="P15" s="74"/>
      <c r="Q15" s="74"/>
      <c r="R15" s="88"/>
      <c r="S15" s="89"/>
      <c r="T15" s="74"/>
      <c r="U15" s="74"/>
      <c r="V15" s="74"/>
      <c r="W15" s="74"/>
      <c r="X15" s="74"/>
      <c r="Y15" s="74"/>
      <c r="Z15" s="74"/>
      <c r="AA15" s="74"/>
      <c r="AB15" s="74"/>
      <c r="AC15" s="74"/>
    </row>
    <row r="16" s="3" customFormat="1" ht="20.1" customHeight="1" spans="1:29">
      <c r="A16" s="30"/>
      <c r="B16" s="31"/>
      <c r="C16" s="32"/>
      <c r="D16" s="33"/>
      <c r="E16" s="34"/>
      <c r="F16" s="33"/>
      <c r="G16" s="35"/>
      <c r="H16" s="36"/>
      <c r="I16" s="75"/>
      <c r="J16" s="33"/>
      <c r="K16" s="76"/>
      <c r="L16" s="77"/>
      <c r="M16" s="78"/>
      <c r="N16" s="76"/>
      <c r="O16" s="81"/>
      <c r="P16" s="74"/>
      <c r="Q16" s="74"/>
      <c r="R16" s="88"/>
      <c r="S16" s="89"/>
      <c r="T16" s="74"/>
      <c r="U16" s="74"/>
      <c r="V16" s="74"/>
      <c r="W16" s="74"/>
      <c r="X16" s="74"/>
      <c r="Y16" s="74"/>
      <c r="Z16" s="74"/>
      <c r="AA16" s="74"/>
      <c r="AB16" s="74"/>
      <c r="AC16" s="74"/>
    </row>
    <row r="17" s="3" customFormat="1" ht="20.1" customHeight="1" spans="1:29">
      <c r="A17" s="30"/>
      <c r="B17" s="31"/>
      <c r="C17" s="32"/>
      <c r="D17" s="33"/>
      <c r="E17" s="34"/>
      <c r="F17" s="33"/>
      <c r="G17" s="35"/>
      <c r="H17" s="36"/>
      <c r="I17" s="75"/>
      <c r="J17" s="33"/>
      <c r="K17" s="76"/>
      <c r="L17" s="77"/>
      <c r="M17" s="78"/>
      <c r="N17" s="76"/>
      <c r="O17" s="81"/>
      <c r="P17" s="74"/>
      <c r="Q17" s="74"/>
      <c r="R17" s="88"/>
      <c r="S17" s="89"/>
      <c r="T17" s="74"/>
      <c r="U17" s="74"/>
      <c r="V17" s="74"/>
      <c r="W17" s="74"/>
      <c r="X17" s="74"/>
      <c r="Y17" s="74"/>
      <c r="Z17" s="74"/>
      <c r="AA17" s="74"/>
      <c r="AB17" s="74"/>
      <c r="AC17" s="74"/>
    </row>
    <row r="18" s="3" customFormat="1" ht="20.1" customHeight="1" spans="1:29">
      <c r="A18" s="30"/>
      <c r="B18" s="31"/>
      <c r="C18" s="32"/>
      <c r="D18" s="33"/>
      <c r="E18" s="34"/>
      <c r="F18" s="33"/>
      <c r="G18" s="35"/>
      <c r="H18" s="36"/>
      <c r="I18" s="75"/>
      <c r="J18" s="33"/>
      <c r="K18" s="76"/>
      <c r="L18" s="77"/>
      <c r="M18" s="78"/>
      <c r="N18" s="76"/>
      <c r="O18" s="81"/>
      <c r="P18" s="74"/>
      <c r="Q18" s="74"/>
      <c r="R18" s="88"/>
      <c r="S18" s="89"/>
      <c r="T18" s="74"/>
      <c r="U18" s="74"/>
      <c r="V18" s="74"/>
      <c r="W18" s="74"/>
      <c r="X18" s="74"/>
      <c r="Y18" s="74"/>
      <c r="Z18" s="74"/>
      <c r="AA18" s="74"/>
      <c r="AB18" s="74"/>
      <c r="AC18" s="74"/>
    </row>
    <row r="19" s="3" customFormat="1" ht="20.1" customHeight="1" spans="1:29">
      <c r="A19" s="30"/>
      <c r="B19" s="31"/>
      <c r="C19" s="32"/>
      <c r="D19" s="33"/>
      <c r="E19" s="34"/>
      <c r="F19" s="33"/>
      <c r="G19" s="35"/>
      <c r="H19" s="36"/>
      <c r="I19" s="75"/>
      <c r="J19" s="33"/>
      <c r="K19" s="76"/>
      <c r="L19" s="77"/>
      <c r="M19" s="78"/>
      <c r="N19" s="76"/>
      <c r="O19" s="81"/>
      <c r="P19" s="74"/>
      <c r="Q19" s="74"/>
      <c r="R19" s="88"/>
      <c r="S19" s="89"/>
      <c r="T19" s="74"/>
      <c r="U19" s="74"/>
      <c r="V19" s="74"/>
      <c r="W19" s="74"/>
      <c r="X19" s="74"/>
      <c r="Y19" s="74"/>
      <c r="Z19" s="74"/>
      <c r="AA19" s="74"/>
      <c r="AB19" s="74"/>
      <c r="AC19" s="74"/>
    </row>
    <row r="20" s="3" customFormat="1" ht="20.1" customHeight="1" spans="1:29">
      <c r="A20" s="30"/>
      <c r="B20" s="31"/>
      <c r="C20" s="32"/>
      <c r="D20" s="33"/>
      <c r="E20" s="34"/>
      <c r="F20" s="33"/>
      <c r="G20" s="35"/>
      <c r="H20" s="36"/>
      <c r="I20" s="75"/>
      <c r="J20" s="33"/>
      <c r="K20" s="76"/>
      <c r="L20" s="77"/>
      <c r="M20" s="78"/>
      <c r="N20" s="76"/>
      <c r="O20" s="81"/>
      <c r="P20" s="74"/>
      <c r="Q20" s="74"/>
      <c r="R20" s="88"/>
      <c r="S20" s="89"/>
      <c r="T20" s="74"/>
      <c r="U20" s="74"/>
      <c r="V20" s="74"/>
      <c r="W20" s="74"/>
      <c r="X20" s="74"/>
      <c r="Y20" s="74"/>
      <c r="Z20" s="74"/>
      <c r="AA20" s="74"/>
      <c r="AB20" s="74"/>
      <c r="AC20" s="74"/>
    </row>
    <row r="21" s="3" customFormat="1" ht="20.1" customHeight="1" spans="1:29">
      <c r="A21" s="30"/>
      <c r="B21" s="31"/>
      <c r="C21" s="32"/>
      <c r="D21" s="33"/>
      <c r="E21" s="34"/>
      <c r="F21" s="33"/>
      <c r="G21" s="35"/>
      <c r="H21" s="36"/>
      <c r="I21" s="75"/>
      <c r="J21" s="33"/>
      <c r="K21" s="76"/>
      <c r="L21" s="77"/>
      <c r="M21" s="78"/>
      <c r="N21" s="76"/>
      <c r="O21" s="81"/>
      <c r="P21" s="74"/>
      <c r="Q21" s="74"/>
      <c r="R21" s="88"/>
      <c r="S21" s="89"/>
      <c r="T21" s="74"/>
      <c r="U21" s="74"/>
      <c r="V21" s="74"/>
      <c r="W21" s="74"/>
      <c r="X21" s="74"/>
      <c r="Y21" s="74"/>
      <c r="Z21" s="74"/>
      <c r="AA21" s="74"/>
      <c r="AB21" s="74"/>
      <c r="AC21" s="74"/>
    </row>
    <row r="22" s="3" customFormat="1" ht="20.1" customHeight="1" spans="1:29">
      <c r="A22" s="30"/>
      <c r="B22" s="31"/>
      <c r="C22" s="32"/>
      <c r="D22" s="33"/>
      <c r="E22" s="34"/>
      <c r="F22" s="33"/>
      <c r="G22" s="35"/>
      <c r="H22" s="36"/>
      <c r="I22" s="75"/>
      <c r="J22" s="33"/>
      <c r="K22" s="76"/>
      <c r="L22" s="77"/>
      <c r="M22" s="78"/>
      <c r="N22" s="76"/>
      <c r="O22" s="81"/>
      <c r="P22" s="74"/>
      <c r="Q22" s="74"/>
      <c r="R22" s="88"/>
      <c r="S22" s="89"/>
      <c r="T22" s="74"/>
      <c r="U22" s="74"/>
      <c r="V22" s="74"/>
      <c r="W22" s="74"/>
      <c r="X22" s="74"/>
      <c r="Y22" s="74"/>
      <c r="Z22" s="74"/>
      <c r="AA22" s="74"/>
      <c r="AB22" s="74"/>
      <c r="AC22" s="74"/>
    </row>
    <row r="23" s="4" customFormat="1" ht="20.25" customHeight="1" spans="1:19">
      <c r="A23" s="38"/>
      <c r="B23" s="39"/>
      <c r="C23" s="19"/>
      <c r="D23" s="20"/>
      <c r="E23" s="40"/>
      <c r="F23" s="41"/>
      <c r="G23" s="42"/>
      <c r="H23" s="43"/>
      <c r="I23" s="43"/>
      <c r="J23" s="82"/>
      <c r="K23" s="69"/>
      <c r="L23" s="56"/>
      <c r="M23" s="12"/>
      <c r="N23" s="69"/>
      <c r="O23" s="43"/>
      <c r="P23" s="67"/>
      <c r="S23"/>
    </row>
    <row r="24" s="4" customFormat="1" ht="20.25" customHeight="1" spans="1:19">
      <c r="A24" s="38"/>
      <c r="B24" s="39"/>
      <c r="C24" s="19"/>
      <c r="D24" s="20"/>
      <c r="E24" s="40"/>
      <c r="F24" s="41"/>
      <c r="G24" s="42"/>
      <c r="H24" s="43"/>
      <c r="I24" s="43"/>
      <c r="J24" s="82"/>
      <c r="K24" s="69"/>
      <c r="L24" s="56"/>
      <c r="M24" s="12"/>
      <c r="N24" s="76"/>
      <c r="O24" s="83"/>
      <c r="P24" s="67"/>
      <c r="S24"/>
    </row>
    <row r="25" s="4" customFormat="1" ht="30" customHeight="1" spans="1:19">
      <c r="A25" s="9" t="s">
        <v>38</v>
      </c>
      <c r="B25" s="9"/>
      <c r="C25" s="44" t="s">
        <v>39</v>
      </c>
      <c r="D25" s="45">
        <f>SUM(D7:D24)</f>
        <v>5600000</v>
      </c>
      <c r="E25" s="44" t="s">
        <v>39</v>
      </c>
      <c r="F25" s="46">
        <f>SUM(F7:F24)</f>
        <v>7000000</v>
      </c>
      <c r="G25" s="44" t="s">
        <v>39</v>
      </c>
      <c r="H25" s="46">
        <f>SUM(H7:H24)</f>
        <v>112000</v>
      </c>
      <c r="I25" s="46">
        <f>SUM(I7:I24)</f>
        <v>171784</v>
      </c>
      <c r="J25" s="46">
        <f>SUM(J7:J24)</f>
        <v>6000</v>
      </c>
      <c r="K25" s="44" t="s">
        <v>39</v>
      </c>
      <c r="L25" s="84">
        <f>SUM(L7:L24)</f>
        <v>42681</v>
      </c>
      <c r="M25" s="85" t="s">
        <v>39</v>
      </c>
      <c r="N25" s="44" t="s">
        <v>39</v>
      </c>
      <c r="O25" s="46">
        <f>SUM(O7:O24)</f>
        <v>5267535</v>
      </c>
      <c r="P25" s="67"/>
      <c r="S25"/>
    </row>
    <row r="26" s="4" customFormat="1" ht="30" customHeight="1" spans="1:16">
      <c r="A26" s="9" t="s">
        <v>33</v>
      </c>
      <c r="B26" s="9"/>
      <c r="C26" s="9" t="s">
        <v>40</v>
      </c>
      <c r="D26" s="9"/>
      <c r="E26" s="47">
        <f>E27+L26</f>
        <v>5267535</v>
      </c>
      <c r="F26" s="47"/>
      <c r="G26" s="47"/>
      <c r="H26" s="47"/>
      <c r="I26" s="9" t="s">
        <v>41</v>
      </c>
      <c r="J26" s="9"/>
      <c r="K26" s="9" t="s">
        <v>42</v>
      </c>
      <c r="L26" s="47">
        <v>0</v>
      </c>
      <c r="M26" s="47"/>
      <c r="N26" s="47"/>
      <c r="O26" s="47"/>
      <c r="P26" s="67"/>
    </row>
    <row r="27" s="4" customFormat="1" ht="30" customHeight="1" spans="1:16">
      <c r="A27" s="9"/>
      <c r="B27" s="9"/>
      <c r="C27" s="9" t="s">
        <v>43</v>
      </c>
      <c r="D27" s="9"/>
      <c r="E27" s="48">
        <f>O8</f>
        <v>5267535</v>
      </c>
      <c r="F27" s="48"/>
      <c r="G27" s="48"/>
      <c r="H27" s="48"/>
      <c r="I27" s="9"/>
      <c r="J27" s="9"/>
      <c r="K27" s="9" t="s">
        <v>44</v>
      </c>
      <c r="L27" s="85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85"/>
      <c r="N27" s="85"/>
      <c r="O27" s="85"/>
      <c r="P27" s="67"/>
    </row>
    <row r="28" s="4" customFormat="1" ht="50.1" customHeight="1" spans="1:16">
      <c r="A28" s="9" t="s">
        <v>45</v>
      </c>
      <c r="B28" s="9"/>
      <c r="C28" s="49" t="s">
        <v>46</v>
      </c>
      <c r="D28" s="50"/>
      <c r="E28" s="50"/>
      <c r="F28" s="50"/>
      <c r="G28" s="50"/>
      <c r="H28" s="51"/>
      <c r="I28" s="9" t="s">
        <v>47</v>
      </c>
      <c r="J28" s="9"/>
      <c r="K28" s="9" t="s">
        <v>48</v>
      </c>
      <c r="L28" s="9"/>
      <c r="M28" s="9"/>
      <c r="N28" s="9"/>
      <c r="O28" s="9"/>
      <c r="P28" s="67"/>
    </row>
    <row r="29" s="4" customFormat="1" ht="50.1" customHeight="1" spans="1:16">
      <c r="A29" s="9" t="s">
        <v>49</v>
      </c>
      <c r="B29" s="9"/>
      <c r="C29" s="17"/>
      <c r="D29" s="17"/>
      <c r="E29" s="17"/>
      <c r="F29" s="17"/>
      <c r="G29" s="17"/>
      <c r="H29" s="17"/>
      <c r="I29" s="9" t="s">
        <v>50</v>
      </c>
      <c r="J29" s="9"/>
      <c r="K29" s="17"/>
      <c r="L29" s="17"/>
      <c r="M29" s="17"/>
      <c r="N29" s="17"/>
      <c r="O29" s="17"/>
      <c r="P29" s="67"/>
    </row>
    <row r="30" s="4" customFormat="1" ht="50.1" customHeight="1" spans="1:16">
      <c r="A30" s="9" t="s">
        <v>51</v>
      </c>
      <c r="B30" s="9"/>
      <c r="C30" s="52"/>
      <c r="D30" s="52"/>
      <c r="E30" s="52"/>
      <c r="F30" s="52"/>
      <c r="G30" s="52"/>
      <c r="H30" s="52"/>
      <c r="I30" s="9" t="s">
        <v>52</v>
      </c>
      <c r="J30" s="9"/>
      <c r="K30" s="52"/>
      <c r="L30" s="52"/>
      <c r="M30" s="52"/>
      <c r="N30" s="52"/>
      <c r="O30" s="52"/>
      <c r="P30" s="67"/>
    </row>
    <row r="31" s="4" customFormat="1" ht="50.1" customHeight="1" spans="1:16">
      <c r="A31" s="9" t="s">
        <v>53</v>
      </c>
      <c r="B31" s="9"/>
      <c r="C31" s="52"/>
      <c r="D31" s="52"/>
      <c r="E31" s="52"/>
      <c r="F31" s="52"/>
      <c r="G31" s="52"/>
      <c r="H31" s="52"/>
      <c r="I31" s="9" t="s">
        <v>54</v>
      </c>
      <c r="J31" s="9"/>
      <c r="K31" s="52"/>
      <c r="L31" s="52"/>
      <c r="M31" s="52"/>
      <c r="N31" s="52"/>
      <c r="O31" s="52"/>
      <c r="P31" s="67"/>
    </row>
    <row r="32" s="4" customFormat="1" spans="1:16">
      <c r="A32" s="1"/>
      <c r="B32" s="5"/>
      <c r="C32" s="1"/>
      <c r="D32" s="6"/>
      <c r="E32" s="5"/>
      <c r="F32" s="6"/>
      <c r="G32" s="1"/>
      <c r="H32" s="6"/>
      <c r="I32" s="1"/>
      <c r="J32" s="6"/>
      <c r="K32" s="1"/>
      <c r="L32" s="7"/>
      <c r="M32" s="7"/>
      <c r="N32" s="1"/>
      <c r="O32" s="6"/>
      <c r="P32" s="67"/>
    </row>
    <row r="33" s="4" customFormat="1" spans="1:16">
      <c r="A33" s="1"/>
      <c r="B33" s="5"/>
      <c r="C33" s="1"/>
      <c r="D33" s="6"/>
      <c r="E33" s="5"/>
      <c r="F33" s="6"/>
      <c r="G33" s="1"/>
      <c r="H33" s="6"/>
      <c r="I33" s="1"/>
      <c r="J33" s="6"/>
      <c r="K33" s="1"/>
      <c r="L33" s="7"/>
      <c r="M33" s="7"/>
      <c r="N33" s="1"/>
      <c r="O33" s="6"/>
      <c r="P33" s="67"/>
    </row>
    <row r="34" s="4" customFormat="1" spans="1:16">
      <c r="A34" s="1"/>
      <c r="B34" s="5"/>
      <c r="C34" s="1"/>
      <c r="D34" s="6"/>
      <c r="E34" s="5"/>
      <c r="F34" s="6"/>
      <c r="G34" s="1"/>
      <c r="H34" s="6"/>
      <c r="I34" s="1"/>
      <c r="J34" s="6"/>
      <c r="K34" s="1"/>
      <c r="L34" s="7"/>
      <c r="M34" s="7"/>
      <c r="N34" s="1"/>
      <c r="O34" s="6"/>
      <c r="P34" s="67"/>
    </row>
    <row r="35" s="4" customFormat="1" spans="1:16">
      <c r="A35" s="1"/>
      <c r="B35" s="5"/>
      <c r="C35" s="1"/>
      <c r="D35" s="6"/>
      <c r="E35" s="5"/>
      <c r="F35" s="6"/>
      <c r="G35" s="1"/>
      <c r="H35" s="6"/>
      <c r="I35" s="1"/>
      <c r="J35" s="6"/>
      <c r="K35" s="1"/>
      <c r="L35" s="7"/>
      <c r="M35" s="7"/>
      <c r="N35" s="1"/>
      <c r="O35" s="6"/>
      <c r="P35" s="67"/>
    </row>
    <row r="36" s="4" customFormat="1" spans="1:16">
      <c r="A36" s="1"/>
      <c r="B36" s="5"/>
      <c r="C36" s="1"/>
      <c r="D36" s="6"/>
      <c r="E36" s="5"/>
      <c r="F36" s="6"/>
      <c r="G36" s="1"/>
      <c r="H36" s="6"/>
      <c r="I36" s="1"/>
      <c r="J36" s="6"/>
      <c r="K36" s="1"/>
      <c r="L36" s="7"/>
      <c r="M36" s="7"/>
      <c r="N36" s="1"/>
      <c r="O36" s="6"/>
      <c r="P36" s="67"/>
    </row>
    <row r="37" s="4" customFormat="1" ht="13.5" spans="1:16">
      <c r="A37" s="1"/>
      <c r="B37"/>
      <c r="C37" s="1"/>
      <c r="D37" s="6"/>
      <c r="E37" s="5"/>
      <c r="F37" s="6"/>
      <c r="G37" s="1"/>
      <c r="H37" s="6"/>
      <c r="I37" s="1"/>
      <c r="J37" s="6"/>
      <c r="K37" s="1"/>
      <c r="L37" s="7"/>
      <c r="M37" s="7"/>
      <c r="N37" s="1"/>
      <c r="O37" s="6"/>
      <c r="P37" s="67"/>
    </row>
    <row r="38" s="4" customFormat="1" spans="1:16">
      <c r="A38" s="1"/>
      <c r="B38" s="5"/>
      <c r="C38" s="1"/>
      <c r="D38" s="6"/>
      <c r="E38" s="5"/>
      <c r="F38" s="6"/>
      <c r="G38" s="1"/>
      <c r="H38" s="6"/>
      <c r="I38" s="1"/>
      <c r="J38" s="6"/>
      <c r="K38" s="1"/>
      <c r="L38" s="7"/>
      <c r="M38" s="7"/>
      <c r="N38" s="1"/>
      <c r="O38" s="6"/>
      <c r="P38" s="67"/>
    </row>
    <row r="39" s="4" customFormat="1" spans="1:16">
      <c r="A39" s="1"/>
      <c r="B39" s="5"/>
      <c r="C39" s="1"/>
      <c r="D39" s="6"/>
      <c r="E39" s="5"/>
      <c r="F39" s="6"/>
      <c r="G39" s="1"/>
      <c r="H39" s="6"/>
      <c r="I39" s="1"/>
      <c r="J39" s="6"/>
      <c r="K39" s="1"/>
      <c r="L39" s="7"/>
      <c r="M39" s="7"/>
      <c r="N39" s="1"/>
      <c r="O39" s="6"/>
      <c r="P39" s="67"/>
    </row>
    <row r="40" s="4" customFormat="1" spans="1:16">
      <c r="A40" s="1"/>
      <c r="B40" s="5"/>
      <c r="C40" s="1"/>
      <c r="D40" s="6"/>
      <c r="E40" s="5"/>
      <c r="F40" s="6"/>
      <c r="G40" s="1"/>
      <c r="H40" s="6"/>
      <c r="I40" s="1"/>
      <c r="J40" s="6"/>
      <c r="K40" s="1"/>
      <c r="L40" s="7"/>
      <c r="M40" s="7"/>
      <c r="N40" s="1"/>
      <c r="O40" s="6"/>
      <c r="P40" s="67"/>
    </row>
    <row r="41" s="4" customFormat="1" spans="1:16">
      <c r="A41" s="1"/>
      <c r="B41" s="5"/>
      <c r="C41" s="1"/>
      <c r="D41" s="6"/>
      <c r="E41" s="5"/>
      <c r="F41" s="6"/>
      <c r="G41" s="1"/>
      <c r="H41" s="6"/>
      <c r="I41" s="1"/>
      <c r="J41" s="6"/>
      <c r="K41" s="1"/>
      <c r="L41" s="7"/>
      <c r="M41" s="7"/>
      <c r="N41" s="1"/>
      <c r="O41" s="6"/>
      <c r="P41" s="67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I9:N9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ageMargins left="0.75" right="0.75" top="1" bottom="1" header="0.511805555555556" footer="0.511805555555556"/>
  <pageSetup paperSize="9" scale="78" orientation="portrait"/>
  <headerFooter/>
  <rowBreaks count="1" manualBreakCount="1">
    <brk id="32" max="16383" man="1"/>
  </rowBreaks>
  <colBreaks count="1" manualBreakCount="1">
    <brk id="15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0"/>
  <sheetViews>
    <sheetView view="pageBreakPreview" zoomScaleNormal="100" workbookViewId="0">
      <selection activeCell="A1" sqref="$A1:$XFD1048576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5" style="6" customWidth="1"/>
    <col min="5" max="5" width="6.88333333333333" style="5" customWidth="1"/>
    <col min="6" max="6" width="10.6333333333333" style="6" customWidth="1"/>
    <col min="7" max="7" width="4.25" style="1" customWidth="1"/>
    <col min="8" max="8" width="8.88333333333333" style="6" customWidth="1"/>
    <col min="9" max="9" width="9.38333333333333" style="1" customWidth="1"/>
    <col min="10" max="10" width="8.25" style="6" customWidth="1"/>
    <col min="11" max="11" width="7.38333333333333" style="1" customWidth="1"/>
    <col min="12" max="12" width="7.88333333333333" style="7" customWidth="1"/>
    <col min="13" max="13" width="6.55833333333333" style="7" customWidth="1"/>
    <col min="14" max="14" width="7.88333333333333" style="1" customWidth="1"/>
    <col min="15" max="15" width="10.1333333333333" style="6" customWidth="1"/>
    <col min="16" max="16" width="9.38333333333333" style="6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1"/>
  </cols>
  <sheetData>
    <row r="1" s="1" customFormat="1" ht="24.95" customHeight="1" spans="1:6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53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</row>
    <row r="2" s="1" customFormat="1" ht="33" customHeight="1" spans="1:62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54" t="s">
        <v>3</v>
      </c>
      <c r="M2" s="55">
        <v>10147</v>
      </c>
      <c r="N2" s="56" t="s">
        <v>4</v>
      </c>
      <c r="O2" s="56" t="s">
        <v>5</v>
      </c>
      <c r="P2" s="57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</row>
    <row r="3" s="1" customFormat="1" ht="34" customHeight="1" spans="1:62">
      <c r="A3" s="9" t="s">
        <v>6</v>
      </c>
      <c r="B3" s="9"/>
      <c r="C3" s="11">
        <v>14080691.5</v>
      </c>
      <c r="D3" s="11"/>
      <c r="E3" s="12" t="s">
        <v>7</v>
      </c>
      <c r="F3" s="13" t="s">
        <v>8</v>
      </c>
      <c r="G3" s="13"/>
      <c r="H3" s="14" t="s">
        <v>9</v>
      </c>
      <c r="I3" s="58" t="s">
        <v>10</v>
      </c>
      <c r="J3" s="59"/>
      <c r="K3" s="59"/>
      <c r="L3" s="59"/>
      <c r="M3" s="60" t="s">
        <v>11</v>
      </c>
      <c r="N3" s="9" t="s">
        <v>12</v>
      </c>
      <c r="O3" s="61" t="s">
        <v>13</v>
      </c>
      <c r="P3" s="62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</row>
    <row r="4" s="1" customFormat="1" ht="30" customHeight="1" spans="1:30">
      <c r="A4" s="9" t="s">
        <v>14</v>
      </c>
      <c r="B4" s="9"/>
      <c r="C4" s="12"/>
      <c r="D4" s="12"/>
      <c r="E4" s="12" t="s">
        <v>15</v>
      </c>
      <c r="F4" s="13"/>
      <c r="G4" s="13"/>
      <c r="H4" s="15"/>
      <c r="I4" s="63"/>
      <c r="J4" s="64"/>
      <c r="K4" s="64"/>
      <c r="L4" s="64"/>
      <c r="M4" s="60" t="s">
        <v>16</v>
      </c>
      <c r="N4" s="12" t="s">
        <v>17</v>
      </c>
      <c r="O4" s="65" t="s">
        <v>18</v>
      </c>
      <c r="P4" s="66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="1" customFormat="1" ht="27.95" customHeight="1" spans="1:30">
      <c r="A5" s="9" t="s">
        <v>19</v>
      </c>
      <c r="B5" s="9" t="s">
        <v>20</v>
      </c>
      <c r="C5" s="9"/>
      <c r="D5" s="9"/>
      <c r="E5" s="9" t="s">
        <v>21</v>
      </c>
      <c r="F5" s="9"/>
      <c r="G5" s="9" t="s">
        <v>22</v>
      </c>
      <c r="H5" s="9"/>
      <c r="I5" s="9" t="s">
        <v>23</v>
      </c>
      <c r="J5" s="9" t="s">
        <v>24</v>
      </c>
      <c r="K5" s="9"/>
      <c r="L5" s="9" t="s">
        <v>25</v>
      </c>
      <c r="M5" s="9"/>
      <c r="N5" s="12" t="s">
        <v>26</v>
      </c>
      <c r="O5" s="12"/>
      <c r="P5" s="67"/>
      <c r="Q5" s="4"/>
      <c r="R5" s="4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="1" customFormat="1" ht="27.95" customHeight="1" spans="1:30">
      <c r="A6" s="9"/>
      <c r="B6" s="16" t="s">
        <v>27</v>
      </c>
      <c r="C6" s="9" t="s">
        <v>28</v>
      </c>
      <c r="D6" s="12" t="s">
        <v>29</v>
      </c>
      <c r="E6" s="16" t="s">
        <v>27</v>
      </c>
      <c r="F6" s="12" t="s">
        <v>29</v>
      </c>
      <c r="G6" s="9" t="s">
        <v>30</v>
      </c>
      <c r="H6" s="12" t="s">
        <v>29</v>
      </c>
      <c r="I6" s="56" t="s">
        <v>29</v>
      </c>
      <c r="J6" s="12" t="s">
        <v>29</v>
      </c>
      <c r="K6" s="9" t="s">
        <v>31</v>
      </c>
      <c r="L6" s="9" t="s">
        <v>29</v>
      </c>
      <c r="M6" s="9" t="s">
        <v>31</v>
      </c>
      <c r="N6" s="12" t="s">
        <v>32</v>
      </c>
      <c r="O6" s="12" t="s">
        <v>29</v>
      </c>
      <c r="P6" s="67"/>
      <c r="Q6" s="4"/>
      <c r="R6" s="4"/>
      <c r="S6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="2" customFormat="1" ht="21" customHeight="1" spans="1:29">
      <c r="A7" s="17">
        <v>1</v>
      </c>
      <c r="B7" s="18">
        <v>43498</v>
      </c>
      <c r="C7" s="19" t="s">
        <v>34</v>
      </c>
      <c r="D7" s="20">
        <v>5600000</v>
      </c>
      <c r="E7" s="21">
        <v>43472</v>
      </c>
      <c r="F7" s="20">
        <v>7000000</v>
      </c>
      <c r="G7" s="22">
        <v>0.02</v>
      </c>
      <c r="H7" s="23">
        <f>D7*G7</f>
        <v>112000</v>
      </c>
      <c r="I7" s="23">
        <v>171784</v>
      </c>
      <c r="J7" s="27">
        <v>6000</v>
      </c>
      <c r="K7" s="68"/>
      <c r="L7" s="56">
        <v>42681</v>
      </c>
      <c r="M7" s="12" t="s">
        <v>35</v>
      </c>
      <c r="N7" s="69" t="s">
        <v>36</v>
      </c>
      <c r="O7" s="23">
        <f>D7-H7-I7-J7-L7</f>
        <v>5267535</v>
      </c>
      <c r="P7" s="70"/>
      <c r="Q7" s="70"/>
      <c r="R7" s="87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</row>
    <row r="8" s="3" customFormat="1" ht="20.1" customHeight="1" spans="1:29">
      <c r="A8" s="24"/>
      <c r="B8" s="25"/>
      <c r="C8" s="26"/>
      <c r="D8" s="27"/>
      <c r="E8" s="21"/>
      <c r="F8" s="27"/>
      <c r="G8" s="28"/>
      <c r="H8" s="29"/>
      <c r="I8" s="71" t="s">
        <v>37</v>
      </c>
      <c r="J8" s="72"/>
      <c r="K8" s="72"/>
      <c r="L8" s="72"/>
      <c r="M8" s="72"/>
      <c r="N8" s="73"/>
      <c r="O8" s="23"/>
      <c r="P8" s="74"/>
      <c r="Q8" s="74"/>
      <c r="R8" s="88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="3" customFormat="1" ht="23" customHeight="1" spans="1:29">
      <c r="A9" s="30"/>
      <c r="B9" s="31"/>
      <c r="C9" s="32"/>
      <c r="D9" s="33"/>
      <c r="E9" s="34"/>
      <c r="F9" s="33"/>
      <c r="G9" s="35"/>
      <c r="H9" s="36"/>
      <c r="I9" s="75"/>
      <c r="J9" s="33"/>
      <c r="K9" s="76"/>
      <c r="L9" s="77"/>
      <c r="M9" s="78"/>
      <c r="N9" s="76"/>
      <c r="O9" s="79"/>
      <c r="P9" s="74"/>
      <c r="Q9" s="74"/>
      <c r="R9" s="88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</row>
    <row r="10" s="3" customFormat="1" ht="20.1" customHeight="1" spans="1:29">
      <c r="A10" s="30" t="s">
        <v>33</v>
      </c>
      <c r="B10" s="31"/>
      <c r="C10" s="32"/>
      <c r="D10" s="33"/>
      <c r="E10" s="34"/>
      <c r="F10" s="33"/>
      <c r="G10" s="35"/>
      <c r="H10" s="36"/>
      <c r="I10" s="75"/>
      <c r="J10" s="33"/>
      <c r="K10" s="76"/>
      <c r="L10" s="77"/>
      <c r="M10" s="78"/>
      <c r="N10" s="76"/>
      <c r="O10" s="81"/>
      <c r="P10" s="74"/>
      <c r="Q10" s="74"/>
      <c r="R10" s="88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</row>
    <row r="11" s="3" customFormat="1" ht="20.1" customHeight="1" spans="1:29">
      <c r="A11" s="30">
        <v>2</v>
      </c>
      <c r="B11" s="31">
        <v>43521</v>
      </c>
      <c r="C11" s="32" t="s">
        <v>34</v>
      </c>
      <c r="D11" s="33">
        <v>1400000</v>
      </c>
      <c r="E11" s="34"/>
      <c r="F11" s="33"/>
      <c r="G11" s="35">
        <v>0.02</v>
      </c>
      <c r="H11" s="36">
        <f>D11*G11</f>
        <v>28000</v>
      </c>
      <c r="I11" s="75">
        <v>0</v>
      </c>
      <c r="J11" s="33"/>
      <c r="K11" s="76"/>
      <c r="L11" s="77">
        <v>-42681</v>
      </c>
      <c r="M11" s="91" t="s">
        <v>55</v>
      </c>
      <c r="N11" s="76" t="s">
        <v>36</v>
      </c>
      <c r="O11" s="79">
        <f>D11-H11-L11</f>
        <v>1414681</v>
      </c>
      <c r="P11" s="74"/>
      <c r="Q11" s="74"/>
      <c r="R11" s="88"/>
      <c r="S11" s="89"/>
      <c r="T11" s="74"/>
      <c r="U11" s="74"/>
      <c r="V11" s="74"/>
      <c r="W11" s="74"/>
      <c r="X11" s="74"/>
      <c r="Y11" s="74"/>
      <c r="Z11" s="74"/>
      <c r="AA11" s="74"/>
      <c r="AB11" s="74"/>
      <c r="AC11" s="74"/>
    </row>
    <row r="12" s="3" customFormat="1" ht="20.1" customHeight="1" spans="1:29">
      <c r="A12" s="30"/>
      <c r="B12" s="31"/>
      <c r="C12" s="32"/>
      <c r="D12" s="33"/>
      <c r="E12" s="34"/>
      <c r="F12" s="33"/>
      <c r="G12" s="35"/>
      <c r="H12" s="36"/>
      <c r="I12" s="75"/>
      <c r="J12" s="33"/>
      <c r="K12" s="76"/>
      <c r="L12" s="77"/>
      <c r="M12" s="78"/>
      <c r="N12" s="76"/>
      <c r="O12" s="81"/>
      <c r="P12" s="74"/>
      <c r="Q12" s="74"/>
      <c r="R12" s="88"/>
      <c r="S12" s="89"/>
      <c r="T12" s="74"/>
      <c r="U12" s="74"/>
      <c r="V12" s="74"/>
      <c r="W12" s="74"/>
      <c r="X12" s="74"/>
      <c r="Y12" s="74"/>
      <c r="Z12" s="74"/>
      <c r="AA12" s="74"/>
      <c r="AB12" s="74"/>
      <c r="AC12" s="74"/>
    </row>
    <row r="13" s="3" customFormat="1" ht="20.1" customHeight="1" spans="1:29">
      <c r="A13" s="30"/>
      <c r="B13" s="31"/>
      <c r="C13" s="32"/>
      <c r="D13" s="33"/>
      <c r="E13" s="34"/>
      <c r="F13" s="33"/>
      <c r="G13" s="35"/>
      <c r="H13" s="36"/>
      <c r="I13" s="75"/>
      <c r="J13" s="33"/>
      <c r="K13" s="76"/>
      <c r="L13" s="77"/>
      <c r="M13" s="78"/>
      <c r="N13" s="76"/>
      <c r="O13" s="81"/>
      <c r="P13" s="74"/>
      <c r="Q13" s="74"/>
      <c r="R13" s="88"/>
      <c r="S13" s="89"/>
      <c r="T13" s="74"/>
      <c r="U13" s="74"/>
      <c r="V13" s="74"/>
      <c r="W13" s="74"/>
      <c r="X13" s="74"/>
      <c r="Y13" s="74"/>
      <c r="Z13" s="74"/>
      <c r="AA13" s="74"/>
      <c r="AB13" s="74"/>
      <c r="AC13" s="74"/>
    </row>
    <row r="14" s="3" customFormat="1" ht="20.1" customHeight="1" spans="1:29">
      <c r="A14" s="30"/>
      <c r="B14" s="31"/>
      <c r="C14" s="32"/>
      <c r="D14" s="33"/>
      <c r="E14" s="34"/>
      <c r="F14" s="33"/>
      <c r="G14" s="35"/>
      <c r="H14" s="36"/>
      <c r="I14" s="75"/>
      <c r="J14" s="33"/>
      <c r="K14" s="76"/>
      <c r="L14" s="77"/>
      <c r="M14" s="78"/>
      <c r="N14" s="76"/>
      <c r="O14" s="81"/>
      <c r="P14" s="74"/>
      <c r="Q14" s="74"/>
      <c r="R14" s="88"/>
      <c r="S14" s="89"/>
      <c r="T14" s="74"/>
      <c r="U14" s="74"/>
      <c r="V14" s="74"/>
      <c r="W14" s="74"/>
      <c r="X14" s="74"/>
      <c r="Y14" s="74"/>
      <c r="Z14" s="74"/>
      <c r="AA14" s="74"/>
      <c r="AB14" s="74"/>
      <c r="AC14" s="74"/>
    </row>
    <row r="15" s="3" customFormat="1" ht="20.1" customHeight="1" spans="1:29">
      <c r="A15" s="30"/>
      <c r="B15" s="31"/>
      <c r="C15" s="32"/>
      <c r="D15" s="33"/>
      <c r="E15" s="34"/>
      <c r="F15" s="33"/>
      <c r="G15" s="35"/>
      <c r="H15" s="36"/>
      <c r="I15" s="75"/>
      <c r="J15" s="33"/>
      <c r="K15" s="76"/>
      <c r="L15" s="77"/>
      <c r="M15" s="78"/>
      <c r="N15" s="76"/>
      <c r="O15" s="81"/>
      <c r="P15" s="74"/>
      <c r="Q15" s="74"/>
      <c r="R15" s="88"/>
      <c r="S15" s="89"/>
      <c r="T15" s="74"/>
      <c r="U15" s="74"/>
      <c r="V15" s="74"/>
      <c r="W15" s="74"/>
      <c r="X15" s="74"/>
      <c r="Y15" s="74"/>
      <c r="Z15" s="74"/>
      <c r="AA15" s="74"/>
      <c r="AB15" s="74"/>
      <c r="AC15" s="74"/>
    </row>
    <row r="16" s="3" customFormat="1" ht="20.1" customHeight="1" spans="1:29">
      <c r="A16" s="30"/>
      <c r="B16" s="31"/>
      <c r="C16" s="32"/>
      <c r="D16" s="33"/>
      <c r="E16" s="34"/>
      <c r="F16" s="33"/>
      <c r="G16" s="35"/>
      <c r="H16" s="36"/>
      <c r="I16" s="75"/>
      <c r="J16" s="33"/>
      <c r="K16" s="76"/>
      <c r="L16" s="77"/>
      <c r="M16" s="78"/>
      <c r="N16" s="76"/>
      <c r="O16" s="81"/>
      <c r="P16" s="74"/>
      <c r="Q16" s="74"/>
      <c r="R16" s="88"/>
      <c r="S16" s="89"/>
      <c r="T16" s="74"/>
      <c r="U16" s="74"/>
      <c r="V16" s="74"/>
      <c r="W16" s="74"/>
      <c r="X16" s="74"/>
      <c r="Y16" s="74"/>
      <c r="Z16" s="74"/>
      <c r="AA16" s="74"/>
      <c r="AB16" s="74"/>
      <c r="AC16" s="74"/>
    </row>
    <row r="17" s="3" customFormat="1" ht="20.1" customHeight="1" spans="1:29">
      <c r="A17" s="30"/>
      <c r="B17" s="31"/>
      <c r="C17" s="32"/>
      <c r="D17" s="33"/>
      <c r="E17" s="34"/>
      <c r="F17" s="33"/>
      <c r="G17" s="35"/>
      <c r="H17" s="36"/>
      <c r="I17" s="75"/>
      <c r="J17" s="33"/>
      <c r="K17" s="76"/>
      <c r="L17" s="77"/>
      <c r="M17" s="78"/>
      <c r="N17" s="76"/>
      <c r="O17" s="81"/>
      <c r="P17" s="74"/>
      <c r="Q17" s="74"/>
      <c r="R17" s="88"/>
      <c r="S17" s="89"/>
      <c r="T17" s="74"/>
      <c r="U17" s="74"/>
      <c r="V17" s="74"/>
      <c r="W17" s="74"/>
      <c r="X17" s="74"/>
      <c r="Y17" s="74"/>
      <c r="Z17" s="74"/>
      <c r="AA17" s="74"/>
      <c r="AB17" s="74"/>
      <c r="AC17" s="74"/>
    </row>
    <row r="18" s="3" customFormat="1" ht="20.1" customHeight="1" spans="1:29">
      <c r="A18" s="30"/>
      <c r="B18" s="31"/>
      <c r="C18" s="32"/>
      <c r="D18" s="33"/>
      <c r="E18" s="34"/>
      <c r="F18" s="33"/>
      <c r="G18" s="35"/>
      <c r="H18" s="36"/>
      <c r="I18" s="75"/>
      <c r="J18" s="33"/>
      <c r="K18" s="76"/>
      <c r="L18" s="77"/>
      <c r="M18" s="78"/>
      <c r="N18" s="76"/>
      <c r="O18" s="81"/>
      <c r="P18" s="74"/>
      <c r="Q18" s="74"/>
      <c r="R18" s="88"/>
      <c r="S18" s="89"/>
      <c r="T18" s="74"/>
      <c r="U18" s="74"/>
      <c r="V18" s="74"/>
      <c r="W18" s="74"/>
      <c r="X18" s="74"/>
      <c r="Y18" s="74"/>
      <c r="Z18" s="74"/>
      <c r="AA18" s="74"/>
      <c r="AB18" s="74"/>
      <c r="AC18" s="74"/>
    </row>
    <row r="19" s="3" customFormat="1" ht="20.1" customHeight="1" spans="1:29">
      <c r="A19" s="30"/>
      <c r="B19" s="31"/>
      <c r="C19" s="32"/>
      <c r="D19" s="33"/>
      <c r="E19" s="34"/>
      <c r="F19" s="33"/>
      <c r="G19" s="35"/>
      <c r="H19" s="36"/>
      <c r="I19" s="75"/>
      <c r="J19" s="33"/>
      <c r="K19" s="76"/>
      <c r="L19" s="77"/>
      <c r="M19" s="78"/>
      <c r="N19" s="76"/>
      <c r="O19" s="81"/>
      <c r="P19" s="74"/>
      <c r="Q19" s="74"/>
      <c r="R19" s="88"/>
      <c r="S19" s="89"/>
      <c r="T19" s="74"/>
      <c r="U19" s="74"/>
      <c r="V19" s="74"/>
      <c r="W19" s="74"/>
      <c r="X19" s="74"/>
      <c r="Y19" s="74"/>
      <c r="Z19" s="74"/>
      <c r="AA19" s="74"/>
      <c r="AB19" s="74"/>
      <c r="AC19" s="74"/>
    </row>
    <row r="20" s="3" customFormat="1" ht="20.1" customHeight="1" spans="1:29">
      <c r="A20" s="30"/>
      <c r="B20" s="31"/>
      <c r="C20" s="32"/>
      <c r="D20" s="33"/>
      <c r="E20" s="34"/>
      <c r="F20" s="33"/>
      <c r="G20" s="35"/>
      <c r="H20" s="36"/>
      <c r="I20" s="75"/>
      <c r="J20" s="33"/>
      <c r="K20" s="76"/>
      <c r="L20" s="77"/>
      <c r="M20" s="78"/>
      <c r="N20" s="76"/>
      <c r="O20" s="81"/>
      <c r="P20" s="74"/>
      <c r="Q20" s="74"/>
      <c r="R20" s="88"/>
      <c r="S20" s="89"/>
      <c r="T20" s="74"/>
      <c r="U20" s="74"/>
      <c r="V20" s="74"/>
      <c r="W20" s="74"/>
      <c r="X20" s="74"/>
      <c r="Y20" s="74"/>
      <c r="Z20" s="74"/>
      <c r="AA20" s="74"/>
      <c r="AB20" s="74"/>
      <c r="AC20" s="74"/>
    </row>
    <row r="21" s="3" customFormat="1" ht="20.1" customHeight="1" spans="1:29">
      <c r="A21" s="30"/>
      <c r="B21" s="31"/>
      <c r="C21" s="32"/>
      <c r="D21" s="33"/>
      <c r="E21" s="34"/>
      <c r="F21" s="33"/>
      <c r="G21" s="35"/>
      <c r="H21" s="36"/>
      <c r="I21" s="75"/>
      <c r="J21" s="33"/>
      <c r="K21" s="76"/>
      <c r="L21" s="77"/>
      <c r="M21" s="78"/>
      <c r="N21" s="76"/>
      <c r="O21" s="81"/>
      <c r="P21" s="74"/>
      <c r="Q21" s="74"/>
      <c r="R21" s="88"/>
      <c r="S21" s="89"/>
      <c r="T21" s="74"/>
      <c r="U21" s="74"/>
      <c r="V21" s="74"/>
      <c r="W21" s="74"/>
      <c r="X21" s="74"/>
      <c r="Y21" s="74"/>
      <c r="Z21" s="74"/>
      <c r="AA21" s="74"/>
      <c r="AB21" s="74"/>
      <c r="AC21" s="74"/>
    </row>
    <row r="22" s="4" customFormat="1" ht="20.25" customHeight="1" spans="1:19">
      <c r="A22" s="38"/>
      <c r="B22" s="39"/>
      <c r="C22" s="19"/>
      <c r="D22" s="20"/>
      <c r="E22" s="40"/>
      <c r="F22" s="41"/>
      <c r="G22" s="42"/>
      <c r="H22" s="43"/>
      <c r="I22" s="43"/>
      <c r="J22" s="82"/>
      <c r="K22" s="69"/>
      <c r="L22" s="56"/>
      <c r="M22" s="12"/>
      <c r="N22" s="69"/>
      <c r="O22" s="43"/>
      <c r="P22" s="67"/>
      <c r="S22"/>
    </row>
    <row r="23" s="4" customFormat="1" ht="20.25" customHeight="1" spans="1:19">
      <c r="A23" s="38"/>
      <c r="B23" s="39"/>
      <c r="C23" s="19"/>
      <c r="D23" s="20"/>
      <c r="E23" s="40"/>
      <c r="F23" s="41"/>
      <c r="G23" s="42"/>
      <c r="H23" s="43"/>
      <c r="I23" s="43"/>
      <c r="J23" s="82"/>
      <c r="K23" s="69"/>
      <c r="L23" s="56"/>
      <c r="M23" s="12"/>
      <c r="N23" s="76"/>
      <c r="O23" s="83"/>
      <c r="P23" s="67"/>
      <c r="S23"/>
    </row>
    <row r="24" s="4" customFormat="1" ht="30" customHeight="1" spans="1:19">
      <c r="A24" s="9" t="s">
        <v>38</v>
      </c>
      <c r="B24" s="9"/>
      <c r="C24" s="44" t="s">
        <v>39</v>
      </c>
      <c r="D24" s="45">
        <f>SUM(D7:D23)</f>
        <v>7000000</v>
      </c>
      <c r="E24" s="44" t="s">
        <v>39</v>
      </c>
      <c r="F24" s="46">
        <f>SUM(F7:F23)</f>
        <v>7000000</v>
      </c>
      <c r="G24" s="44" t="s">
        <v>39</v>
      </c>
      <c r="H24" s="46">
        <f>SUM(H7:H23)</f>
        <v>140000</v>
      </c>
      <c r="I24" s="46">
        <f>SUM(I7:I23)</f>
        <v>171784</v>
      </c>
      <c r="J24" s="46">
        <f>SUM(J7:J23)</f>
        <v>6000</v>
      </c>
      <c r="K24" s="44" t="s">
        <v>39</v>
      </c>
      <c r="L24" s="84">
        <f>SUM(L7:L23)</f>
        <v>0</v>
      </c>
      <c r="M24" s="85" t="s">
        <v>39</v>
      </c>
      <c r="N24" s="44" t="s">
        <v>39</v>
      </c>
      <c r="O24" s="46">
        <f>SUM(O7:O23)</f>
        <v>6682216</v>
      </c>
      <c r="P24" s="67"/>
      <c r="S24"/>
    </row>
    <row r="25" s="4" customFormat="1" ht="30" customHeight="1" spans="1:16">
      <c r="A25" s="9" t="s">
        <v>33</v>
      </c>
      <c r="B25" s="9"/>
      <c r="C25" s="9" t="s">
        <v>40</v>
      </c>
      <c r="D25" s="9"/>
      <c r="E25" s="47">
        <f>E26+L25</f>
        <v>1414681</v>
      </c>
      <c r="F25" s="47"/>
      <c r="G25" s="47"/>
      <c r="H25" s="47"/>
      <c r="I25" s="9" t="s">
        <v>41</v>
      </c>
      <c r="J25" s="9"/>
      <c r="K25" s="9" t="s">
        <v>42</v>
      </c>
      <c r="L25" s="47">
        <v>0</v>
      </c>
      <c r="M25" s="47"/>
      <c r="N25" s="47"/>
      <c r="O25" s="47"/>
      <c r="P25" s="67"/>
    </row>
    <row r="26" s="4" customFormat="1" ht="30" customHeight="1" spans="1:16">
      <c r="A26" s="9"/>
      <c r="B26" s="9"/>
      <c r="C26" s="9" t="s">
        <v>43</v>
      </c>
      <c r="D26" s="9"/>
      <c r="E26" s="48">
        <f>O11</f>
        <v>1414681</v>
      </c>
      <c r="F26" s="48"/>
      <c r="G26" s="48"/>
      <c r="H26" s="48"/>
      <c r="I26" s="9"/>
      <c r="J26" s="9"/>
      <c r="K26" s="9" t="s">
        <v>44</v>
      </c>
      <c r="L26" s="85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85"/>
      <c r="N26" s="85"/>
      <c r="O26" s="85"/>
      <c r="P26" s="67"/>
    </row>
    <row r="27" s="4" customFormat="1" ht="50.1" customHeight="1" spans="1:16">
      <c r="A27" s="9" t="s">
        <v>45</v>
      </c>
      <c r="B27" s="9"/>
      <c r="C27" s="49" t="s">
        <v>46</v>
      </c>
      <c r="D27" s="50"/>
      <c r="E27" s="50"/>
      <c r="F27" s="50"/>
      <c r="G27" s="50"/>
      <c r="H27" s="51"/>
      <c r="I27" s="9" t="s">
        <v>47</v>
      </c>
      <c r="J27" s="9"/>
      <c r="K27" s="9" t="s">
        <v>48</v>
      </c>
      <c r="L27" s="9"/>
      <c r="M27" s="9"/>
      <c r="N27" s="9"/>
      <c r="O27" s="9"/>
      <c r="P27" s="67"/>
    </row>
    <row r="28" s="4" customFormat="1" ht="50.1" customHeight="1" spans="1:16">
      <c r="A28" s="9" t="s">
        <v>49</v>
      </c>
      <c r="B28" s="9"/>
      <c r="C28" s="17"/>
      <c r="D28" s="17"/>
      <c r="E28" s="17"/>
      <c r="F28" s="17"/>
      <c r="G28" s="17"/>
      <c r="H28" s="17"/>
      <c r="I28" s="9" t="s">
        <v>50</v>
      </c>
      <c r="J28" s="9"/>
      <c r="K28" s="17"/>
      <c r="L28" s="17"/>
      <c r="M28" s="17"/>
      <c r="N28" s="17"/>
      <c r="O28" s="17"/>
      <c r="P28" s="67"/>
    </row>
    <row r="29" s="4" customFormat="1" ht="50.1" customHeight="1" spans="1:16">
      <c r="A29" s="9" t="s">
        <v>51</v>
      </c>
      <c r="B29" s="9"/>
      <c r="C29" s="52"/>
      <c r="D29" s="52"/>
      <c r="E29" s="52"/>
      <c r="F29" s="52"/>
      <c r="G29" s="52"/>
      <c r="H29" s="52"/>
      <c r="I29" s="9" t="s">
        <v>52</v>
      </c>
      <c r="J29" s="9"/>
      <c r="K29" s="52"/>
      <c r="L29" s="52"/>
      <c r="M29" s="52"/>
      <c r="N29" s="52"/>
      <c r="O29" s="52"/>
      <c r="P29" s="67"/>
    </row>
    <row r="30" s="4" customFormat="1" ht="50.1" customHeight="1" spans="1:16">
      <c r="A30" s="9" t="s">
        <v>53</v>
      </c>
      <c r="B30" s="9"/>
      <c r="C30" s="52"/>
      <c r="D30" s="52"/>
      <c r="E30" s="52"/>
      <c r="F30" s="52"/>
      <c r="G30" s="52"/>
      <c r="H30" s="52"/>
      <c r="I30" s="9" t="s">
        <v>54</v>
      </c>
      <c r="J30" s="9"/>
      <c r="K30" s="52"/>
      <c r="L30" s="52"/>
      <c r="M30" s="52"/>
      <c r="N30" s="52"/>
      <c r="O30" s="52"/>
      <c r="P30" s="67"/>
    </row>
    <row r="31" s="4" customFormat="1" spans="1:16">
      <c r="A31" s="1"/>
      <c r="B31" s="5"/>
      <c r="C31" s="1"/>
      <c r="D31" s="6"/>
      <c r="E31" s="5"/>
      <c r="F31" s="6"/>
      <c r="G31" s="1"/>
      <c r="H31" s="6"/>
      <c r="I31" s="1"/>
      <c r="J31" s="6"/>
      <c r="K31" s="1"/>
      <c r="L31" s="7"/>
      <c r="M31" s="7"/>
      <c r="N31" s="1"/>
      <c r="O31" s="6"/>
      <c r="P31" s="67"/>
    </row>
    <row r="32" s="4" customFormat="1" spans="1:16">
      <c r="A32" s="1"/>
      <c r="B32" s="5"/>
      <c r="C32" s="1"/>
      <c r="D32" s="6"/>
      <c r="E32" s="5"/>
      <c r="F32" s="6"/>
      <c r="G32" s="1"/>
      <c r="H32" s="6"/>
      <c r="I32" s="1"/>
      <c r="J32" s="6"/>
      <c r="K32" s="1"/>
      <c r="L32" s="7"/>
      <c r="M32" s="7"/>
      <c r="N32" s="1"/>
      <c r="O32" s="6"/>
      <c r="P32" s="67"/>
    </row>
    <row r="33" s="4" customFormat="1" spans="1:16">
      <c r="A33" s="1"/>
      <c r="B33" s="5"/>
      <c r="C33" s="1"/>
      <c r="D33" s="6"/>
      <c r="E33" s="5"/>
      <c r="F33" s="6"/>
      <c r="G33" s="1"/>
      <c r="H33" s="6"/>
      <c r="I33" s="1"/>
      <c r="J33" s="6"/>
      <c r="K33" s="1"/>
      <c r="L33" s="7"/>
      <c r="M33" s="7"/>
      <c r="N33" s="1"/>
      <c r="O33" s="6"/>
      <c r="P33" s="67"/>
    </row>
    <row r="34" s="4" customFormat="1" spans="1:16">
      <c r="A34" s="1"/>
      <c r="B34" s="5"/>
      <c r="C34" s="1"/>
      <c r="D34" s="6"/>
      <c r="E34" s="5"/>
      <c r="F34" s="6"/>
      <c r="G34" s="1"/>
      <c r="H34" s="6"/>
      <c r="I34" s="1"/>
      <c r="J34" s="6"/>
      <c r="K34" s="1"/>
      <c r="L34" s="7"/>
      <c r="M34" s="7"/>
      <c r="N34" s="1"/>
      <c r="O34" s="6"/>
      <c r="P34" s="67"/>
    </row>
    <row r="35" s="4" customFormat="1" spans="1:16">
      <c r="A35" s="1"/>
      <c r="B35" s="5"/>
      <c r="C35" s="1"/>
      <c r="D35" s="6"/>
      <c r="E35" s="5"/>
      <c r="F35" s="6"/>
      <c r="G35" s="1"/>
      <c r="H35" s="6"/>
      <c r="I35" s="1"/>
      <c r="J35" s="6"/>
      <c r="K35" s="1"/>
      <c r="L35" s="7"/>
      <c r="M35" s="7"/>
      <c r="N35" s="1"/>
      <c r="O35" s="6"/>
      <c r="P35" s="67"/>
    </row>
    <row r="36" s="4" customFormat="1" ht="13.5" spans="1:16">
      <c r="A36" s="1"/>
      <c r="B36"/>
      <c r="C36" s="1"/>
      <c r="D36" s="6"/>
      <c r="E36" s="5"/>
      <c r="F36" s="6"/>
      <c r="G36" s="1"/>
      <c r="H36" s="6"/>
      <c r="I36" s="1"/>
      <c r="J36" s="6"/>
      <c r="K36" s="1"/>
      <c r="L36" s="7"/>
      <c r="M36" s="7"/>
      <c r="N36" s="1"/>
      <c r="O36" s="6"/>
      <c r="P36" s="67"/>
    </row>
    <row r="37" s="4" customFormat="1" spans="1:16">
      <c r="A37" s="1"/>
      <c r="B37" s="5"/>
      <c r="C37" s="1"/>
      <c r="D37" s="6"/>
      <c r="E37" s="5"/>
      <c r="F37" s="6"/>
      <c r="G37" s="1"/>
      <c r="H37" s="6"/>
      <c r="I37" s="1"/>
      <c r="J37" s="6"/>
      <c r="K37" s="1"/>
      <c r="L37" s="7"/>
      <c r="M37" s="7"/>
      <c r="N37" s="1"/>
      <c r="O37" s="6"/>
      <c r="P37" s="67"/>
    </row>
    <row r="38" s="4" customFormat="1" spans="1:16">
      <c r="A38" s="1"/>
      <c r="B38" s="5"/>
      <c r="C38" s="1"/>
      <c r="D38" s="6"/>
      <c r="E38" s="5"/>
      <c r="F38" s="6"/>
      <c r="G38" s="1"/>
      <c r="H38" s="6"/>
      <c r="I38" s="1"/>
      <c r="J38" s="6"/>
      <c r="K38" s="1"/>
      <c r="L38" s="7"/>
      <c r="M38" s="7"/>
      <c r="N38" s="1"/>
      <c r="O38" s="6"/>
      <c r="P38" s="67"/>
    </row>
    <row r="39" s="4" customFormat="1" spans="1:16">
      <c r="A39" s="1"/>
      <c r="B39" s="5"/>
      <c r="C39" s="1"/>
      <c r="D39" s="6"/>
      <c r="E39" s="5"/>
      <c r="F39" s="6"/>
      <c r="G39" s="1"/>
      <c r="H39" s="6"/>
      <c r="I39" s="1"/>
      <c r="J39" s="6"/>
      <c r="K39" s="1"/>
      <c r="L39" s="7"/>
      <c r="M39" s="7"/>
      <c r="N39" s="1"/>
      <c r="O39" s="6"/>
      <c r="P39" s="67"/>
    </row>
    <row r="40" s="4" customFormat="1" spans="1:16">
      <c r="A40" s="1"/>
      <c r="B40" s="5"/>
      <c r="C40" s="1"/>
      <c r="D40" s="6"/>
      <c r="E40" s="5"/>
      <c r="F40" s="6"/>
      <c r="G40" s="1"/>
      <c r="H40" s="6"/>
      <c r="I40" s="1"/>
      <c r="J40" s="6"/>
      <c r="K40" s="1"/>
      <c r="L40" s="7"/>
      <c r="M40" s="7"/>
      <c r="N40" s="1"/>
      <c r="O40" s="6"/>
      <c r="P40" s="67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I8:N8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H3:H4"/>
    <mergeCell ref="A25:B26"/>
    <mergeCell ref="I25:J26"/>
  </mergeCells>
  <pageMargins left="0.75" right="0.75" top="1" bottom="1" header="0.5" footer="0.5"/>
  <pageSetup paperSize="9" scale="78" orientation="portrait"/>
  <headerFooter/>
  <rowBreaks count="1" manualBreakCount="1">
    <brk id="31" max="16383" man="1"/>
  </rowBreaks>
  <colBreaks count="1" manualBreakCount="1">
    <brk id="15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39"/>
  <sheetViews>
    <sheetView zoomScale="110" zoomScaleNormal="110" workbookViewId="0">
      <selection activeCell="A1" sqref="$A1:$XFD1048576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5" style="6" customWidth="1"/>
    <col min="5" max="5" width="6.88333333333333" style="5" customWidth="1"/>
    <col min="6" max="6" width="10.6333333333333" style="6" customWidth="1"/>
    <col min="7" max="7" width="4.25" style="1" customWidth="1"/>
    <col min="8" max="8" width="8.88333333333333" style="6" customWidth="1"/>
    <col min="9" max="9" width="9.38333333333333" style="1" customWidth="1"/>
    <col min="10" max="10" width="8.25" style="6" customWidth="1"/>
    <col min="11" max="11" width="7.38333333333333" style="1" customWidth="1"/>
    <col min="12" max="12" width="7.88333333333333" style="7" customWidth="1"/>
    <col min="13" max="13" width="6.55833333333333" style="7" customWidth="1"/>
    <col min="14" max="14" width="20.4" style="1" customWidth="1"/>
    <col min="15" max="15" width="10.1333333333333" style="6" customWidth="1"/>
    <col min="16" max="16" width="9.38333333333333" style="6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1"/>
  </cols>
  <sheetData>
    <row r="1" s="1" customFormat="1" ht="24.95" customHeight="1" spans="1:6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53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</row>
    <row r="2" s="1" customFormat="1" ht="33" customHeight="1" spans="1:62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54" t="s">
        <v>3</v>
      </c>
      <c r="M2" s="55">
        <v>10147</v>
      </c>
      <c r="N2" s="56" t="s">
        <v>4</v>
      </c>
      <c r="O2" s="56" t="s">
        <v>5</v>
      </c>
      <c r="P2" s="57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</row>
    <row r="3" s="1" customFormat="1" ht="34" customHeight="1" spans="1:62">
      <c r="A3" s="9" t="s">
        <v>6</v>
      </c>
      <c r="B3" s="9"/>
      <c r="C3" s="11">
        <v>14080691.5</v>
      </c>
      <c r="D3" s="11"/>
      <c r="E3" s="12" t="s">
        <v>7</v>
      </c>
      <c r="F3" s="13" t="s">
        <v>8</v>
      </c>
      <c r="G3" s="13"/>
      <c r="H3" s="14" t="s">
        <v>9</v>
      </c>
      <c r="I3" s="58" t="s">
        <v>10</v>
      </c>
      <c r="J3" s="59"/>
      <c r="K3" s="59"/>
      <c r="L3" s="59"/>
      <c r="M3" s="60" t="s">
        <v>11</v>
      </c>
      <c r="N3" s="9" t="s">
        <v>12</v>
      </c>
      <c r="O3" s="61" t="s">
        <v>13</v>
      </c>
      <c r="P3" s="62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</row>
    <row r="4" s="1" customFormat="1" ht="30" customHeight="1" spans="1:30">
      <c r="A4" s="9" t="s">
        <v>14</v>
      </c>
      <c r="B4" s="9"/>
      <c r="C4" s="12"/>
      <c r="D4" s="12"/>
      <c r="E4" s="12" t="s">
        <v>15</v>
      </c>
      <c r="F4" s="13"/>
      <c r="G4" s="13"/>
      <c r="H4" s="15"/>
      <c r="I4" s="63"/>
      <c r="J4" s="64"/>
      <c r="K4" s="64"/>
      <c r="L4" s="64"/>
      <c r="M4" s="60" t="s">
        <v>16</v>
      </c>
      <c r="N4" s="12" t="s">
        <v>17</v>
      </c>
      <c r="O4" s="65" t="s">
        <v>18</v>
      </c>
      <c r="P4" s="66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="1" customFormat="1" ht="27.95" customHeight="1" spans="1:30">
      <c r="A5" s="9" t="s">
        <v>19</v>
      </c>
      <c r="B5" s="9" t="s">
        <v>20</v>
      </c>
      <c r="C5" s="9"/>
      <c r="D5" s="9"/>
      <c r="E5" s="9" t="s">
        <v>21</v>
      </c>
      <c r="F5" s="9"/>
      <c r="G5" s="9" t="s">
        <v>22</v>
      </c>
      <c r="H5" s="9"/>
      <c r="I5" s="9" t="s">
        <v>23</v>
      </c>
      <c r="J5" s="9" t="s">
        <v>24</v>
      </c>
      <c r="K5" s="9"/>
      <c r="L5" s="9" t="s">
        <v>25</v>
      </c>
      <c r="M5" s="9"/>
      <c r="N5" s="12" t="s">
        <v>26</v>
      </c>
      <c r="O5" s="12"/>
      <c r="P5" s="67"/>
      <c r="Q5" s="4"/>
      <c r="R5" s="4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="1" customFormat="1" ht="27.95" customHeight="1" spans="1:30">
      <c r="A6" s="9"/>
      <c r="B6" s="16" t="s">
        <v>27</v>
      </c>
      <c r="C6" s="9" t="s">
        <v>28</v>
      </c>
      <c r="D6" s="12" t="s">
        <v>29</v>
      </c>
      <c r="E6" s="16" t="s">
        <v>27</v>
      </c>
      <c r="F6" s="12" t="s">
        <v>29</v>
      </c>
      <c r="G6" s="9" t="s">
        <v>30</v>
      </c>
      <c r="H6" s="12" t="s">
        <v>29</v>
      </c>
      <c r="I6" s="56" t="s">
        <v>29</v>
      </c>
      <c r="J6" s="12" t="s">
        <v>29</v>
      </c>
      <c r="K6" s="9" t="s">
        <v>31</v>
      </c>
      <c r="L6" s="9" t="s">
        <v>29</v>
      </c>
      <c r="M6" s="9" t="s">
        <v>31</v>
      </c>
      <c r="N6" s="12" t="s">
        <v>32</v>
      </c>
      <c r="O6" s="12" t="s">
        <v>29</v>
      </c>
      <c r="P6" s="67"/>
      <c r="Q6" s="4"/>
      <c r="R6" s="4"/>
      <c r="S6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="2" customFormat="1" ht="21" customHeight="1" spans="1:29">
      <c r="A7" s="17">
        <v>1</v>
      </c>
      <c r="B7" s="18">
        <v>43498</v>
      </c>
      <c r="C7" s="19" t="s">
        <v>34</v>
      </c>
      <c r="D7" s="20">
        <v>5600000</v>
      </c>
      <c r="E7" s="21">
        <v>43472</v>
      </c>
      <c r="F7" s="20">
        <v>7000000</v>
      </c>
      <c r="G7" s="22">
        <v>0.02</v>
      </c>
      <c r="H7" s="23">
        <f>D7*G7</f>
        <v>112000</v>
      </c>
      <c r="I7" s="23">
        <v>171784</v>
      </c>
      <c r="J7" s="27">
        <v>6000</v>
      </c>
      <c r="K7" s="68"/>
      <c r="L7" s="56">
        <v>42681</v>
      </c>
      <c r="M7" s="12" t="s">
        <v>35</v>
      </c>
      <c r="N7" s="69" t="s">
        <v>36</v>
      </c>
      <c r="O7" s="23">
        <f>D7-H7-I7-J7-L7</f>
        <v>5267535</v>
      </c>
      <c r="P7" s="70"/>
      <c r="Q7" s="70"/>
      <c r="R7" s="87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</row>
    <row r="8" s="3" customFormat="1" ht="20.1" customHeight="1" spans="1:29">
      <c r="A8" s="24"/>
      <c r="B8" s="25"/>
      <c r="C8" s="26"/>
      <c r="D8" s="27"/>
      <c r="E8" s="21"/>
      <c r="F8" s="27"/>
      <c r="G8" s="28"/>
      <c r="H8" s="29"/>
      <c r="I8" s="71" t="s">
        <v>37</v>
      </c>
      <c r="J8" s="72"/>
      <c r="K8" s="72"/>
      <c r="L8" s="72"/>
      <c r="M8" s="72"/>
      <c r="N8" s="73"/>
      <c r="O8" s="23"/>
      <c r="P8" s="74"/>
      <c r="Q8" s="74"/>
      <c r="R8" s="88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="3" customFormat="1" ht="23" customHeight="1" spans="1:29">
      <c r="A9" s="30"/>
      <c r="B9" s="31"/>
      <c r="C9" s="32"/>
      <c r="D9" s="33"/>
      <c r="E9" s="34"/>
      <c r="F9" s="33"/>
      <c r="G9" s="35"/>
      <c r="H9" s="36"/>
      <c r="I9" s="75"/>
      <c r="J9" s="33"/>
      <c r="K9" s="76"/>
      <c r="L9" s="77"/>
      <c r="M9" s="78"/>
      <c r="N9" s="76"/>
      <c r="O9" s="79"/>
      <c r="P9" s="74"/>
      <c r="Q9" s="74"/>
      <c r="R9" s="88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</row>
    <row r="10" s="3" customFormat="1" ht="20.1" customHeight="1" spans="1:29">
      <c r="A10" s="24">
        <v>2</v>
      </c>
      <c r="B10" s="25">
        <v>43521</v>
      </c>
      <c r="C10" s="26" t="s">
        <v>34</v>
      </c>
      <c r="D10" s="27">
        <v>1400000</v>
      </c>
      <c r="E10" s="21"/>
      <c r="F10" s="27"/>
      <c r="G10" s="28">
        <v>0.02</v>
      </c>
      <c r="H10" s="29">
        <f>D10*G10</f>
        <v>28000</v>
      </c>
      <c r="I10" s="80">
        <v>0</v>
      </c>
      <c r="J10" s="27"/>
      <c r="K10" s="69"/>
      <c r="L10" s="56">
        <v>-42681</v>
      </c>
      <c r="M10" s="11" t="s">
        <v>55</v>
      </c>
      <c r="N10" s="69" t="s">
        <v>36</v>
      </c>
      <c r="O10" s="23">
        <f>D10-H10-L10</f>
        <v>1414681</v>
      </c>
      <c r="P10" s="74"/>
      <c r="Q10" s="74"/>
      <c r="R10" s="88"/>
      <c r="S10" s="89"/>
      <c r="T10" s="74"/>
      <c r="U10" s="74"/>
      <c r="V10" s="74"/>
      <c r="W10" s="74"/>
      <c r="X10" s="74"/>
      <c r="Y10" s="74"/>
      <c r="Z10" s="74"/>
      <c r="AA10" s="74"/>
      <c r="AB10" s="74"/>
      <c r="AC10" s="74"/>
    </row>
    <row r="11" s="3" customFormat="1" ht="20.1" customHeight="1" spans="1:29">
      <c r="A11" s="30" t="s">
        <v>33</v>
      </c>
      <c r="B11" s="31"/>
      <c r="C11" s="32"/>
      <c r="D11" s="33"/>
      <c r="E11" s="34"/>
      <c r="F11" s="33"/>
      <c r="G11" s="35"/>
      <c r="H11" s="36"/>
      <c r="I11" s="75"/>
      <c r="J11" s="33"/>
      <c r="K11" s="76"/>
      <c r="L11" s="77"/>
      <c r="M11" s="78"/>
      <c r="N11" s="76"/>
      <c r="O11" s="81"/>
      <c r="P11" s="74"/>
      <c r="Q11" s="74"/>
      <c r="R11" s="88"/>
      <c r="S11" s="89"/>
      <c r="T11" s="74"/>
      <c r="U11" s="74"/>
      <c r="V11" s="74"/>
      <c r="W11" s="74"/>
      <c r="X11" s="74"/>
      <c r="Y11" s="74"/>
      <c r="Z11" s="74"/>
      <c r="AA11" s="74"/>
      <c r="AB11" s="74"/>
      <c r="AC11" s="74"/>
    </row>
    <row r="12" s="3" customFormat="1" ht="20.1" customHeight="1" spans="1:29">
      <c r="A12" s="30">
        <v>3</v>
      </c>
      <c r="B12" s="31">
        <v>43851</v>
      </c>
      <c r="C12" s="32" t="s">
        <v>34</v>
      </c>
      <c r="D12" s="33">
        <v>1710000</v>
      </c>
      <c r="E12" s="34">
        <v>43837</v>
      </c>
      <c r="F12" s="33">
        <v>1710000</v>
      </c>
      <c r="G12" s="35">
        <v>0.02</v>
      </c>
      <c r="H12" s="36">
        <v>141613.83</v>
      </c>
      <c r="I12" s="79">
        <v>28815</v>
      </c>
      <c r="J12" s="33">
        <v>300</v>
      </c>
      <c r="K12" s="76" t="s">
        <v>56</v>
      </c>
      <c r="L12" s="77"/>
      <c r="M12" s="78"/>
      <c r="N12" s="76" t="s">
        <v>57</v>
      </c>
      <c r="O12" s="79">
        <f>D12-H12-I12-J12-L12-O13-O14</f>
        <v>110200</v>
      </c>
      <c r="P12" s="74"/>
      <c r="Q12" s="74"/>
      <c r="R12" s="88"/>
      <c r="S12" s="89"/>
      <c r="T12" s="74"/>
      <c r="U12" s="74"/>
      <c r="V12" s="74"/>
      <c r="W12" s="74"/>
      <c r="X12" s="74"/>
      <c r="Y12" s="74"/>
      <c r="Z12" s="74"/>
      <c r="AA12" s="74"/>
      <c r="AB12" s="74"/>
      <c r="AC12" s="74"/>
    </row>
    <row r="13" s="3" customFormat="1" ht="20.1" customHeight="1" spans="1:29">
      <c r="A13" s="30"/>
      <c r="B13" s="31"/>
      <c r="C13" s="32"/>
      <c r="D13" s="33"/>
      <c r="E13" s="34"/>
      <c r="F13" s="33"/>
      <c r="G13" s="35" t="s">
        <v>58</v>
      </c>
      <c r="H13" s="90"/>
      <c r="I13" s="75"/>
      <c r="J13" s="33"/>
      <c r="K13" s="76"/>
      <c r="L13" s="77"/>
      <c r="M13" s="78"/>
      <c r="N13" s="76" t="s">
        <v>57</v>
      </c>
      <c r="O13" s="79">
        <v>552240</v>
      </c>
      <c r="P13" s="74"/>
      <c r="Q13" s="74"/>
      <c r="R13" s="88"/>
      <c r="S13" s="89"/>
      <c r="T13" s="74"/>
      <c r="U13" s="74"/>
      <c r="V13" s="74"/>
      <c r="W13" s="74"/>
      <c r="X13" s="74"/>
      <c r="Y13" s="74"/>
      <c r="Z13" s="74"/>
      <c r="AA13" s="74"/>
      <c r="AB13" s="74"/>
      <c r="AC13" s="74"/>
    </row>
    <row r="14" s="3" customFormat="1" ht="20.1" customHeight="1" spans="1:29">
      <c r="A14" s="30"/>
      <c r="B14" s="31"/>
      <c r="C14" s="32"/>
      <c r="D14" s="33"/>
      <c r="E14" s="34"/>
      <c r="F14" s="33"/>
      <c r="G14" s="35"/>
      <c r="H14" s="36"/>
      <c r="I14" s="75"/>
      <c r="J14" s="33"/>
      <c r="K14" s="76"/>
      <c r="L14" s="77"/>
      <c r="M14" s="78"/>
      <c r="N14" s="76" t="s">
        <v>59</v>
      </c>
      <c r="O14" s="79">
        <v>876831.17</v>
      </c>
      <c r="P14" s="74"/>
      <c r="Q14" s="74"/>
      <c r="R14" s="88"/>
      <c r="S14" s="89"/>
      <c r="T14" s="74"/>
      <c r="U14" s="74"/>
      <c r="V14" s="74"/>
      <c r="W14" s="74"/>
      <c r="X14" s="74"/>
      <c r="Y14" s="74"/>
      <c r="Z14" s="74"/>
      <c r="AA14" s="74"/>
      <c r="AB14" s="74"/>
      <c r="AC14" s="74"/>
    </row>
    <row r="15" s="3" customFormat="1" ht="20.1" customHeight="1" spans="1:29">
      <c r="A15" s="30"/>
      <c r="B15" s="31"/>
      <c r="C15" s="32"/>
      <c r="D15" s="33"/>
      <c r="E15" s="34"/>
      <c r="F15" s="33"/>
      <c r="G15" s="35"/>
      <c r="H15" s="36"/>
      <c r="I15" s="75"/>
      <c r="J15" s="33"/>
      <c r="K15" s="76"/>
      <c r="L15" s="77"/>
      <c r="M15" s="78"/>
      <c r="N15" s="76"/>
      <c r="O15" s="81"/>
      <c r="P15" s="74"/>
      <c r="Q15" s="74"/>
      <c r="R15" s="88"/>
      <c r="S15" s="89"/>
      <c r="T15" s="74"/>
      <c r="U15" s="74"/>
      <c r="V15" s="74"/>
      <c r="W15" s="74"/>
      <c r="X15" s="74"/>
      <c r="Y15" s="74"/>
      <c r="Z15" s="74"/>
      <c r="AA15" s="74"/>
      <c r="AB15" s="74"/>
      <c r="AC15" s="74"/>
    </row>
    <row r="16" s="3" customFormat="1" ht="20.1" customHeight="1" spans="1:29">
      <c r="A16" s="30"/>
      <c r="B16" s="31"/>
      <c r="C16" s="32"/>
      <c r="D16" s="33"/>
      <c r="E16" s="34"/>
      <c r="F16" s="33"/>
      <c r="G16" s="35"/>
      <c r="H16" s="36"/>
      <c r="I16" s="75"/>
      <c r="J16" s="33"/>
      <c r="K16" s="76"/>
      <c r="L16" s="77"/>
      <c r="M16" s="78"/>
      <c r="N16" s="76"/>
      <c r="O16" s="81"/>
      <c r="P16" s="74"/>
      <c r="Q16" s="74"/>
      <c r="R16" s="88"/>
      <c r="S16" s="89"/>
      <c r="T16" s="74"/>
      <c r="U16" s="74"/>
      <c r="V16" s="74"/>
      <c r="W16" s="74"/>
      <c r="X16" s="74"/>
      <c r="Y16" s="74"/>
      <c r="Z16" s="74"/>
      <c r="AA16" s="74"/>
      <c r="AB16" s="74"/>
      <c r="AC16" s="74"/>
    </row>
    <row r="17" s="3" customFormat="1" ht="20.1" customHeight="1" spans="1:29">
      <c r="A17" s="30"/>
      <c r="B17" s="31"/>
      <c r="C17" s="32"/>
      <c r="D17" s="33"/>
      <c r="E17" s="34"/>
      <c r="F17" s="33"/>
      <c r="G17" s="35"/>
      <c r="H17" s="36"/>
      <c r="I17" s="75"/>
      <c r="J17" s="33"/>
      <c r="K17" s="76"/>
      <c r="L17" s="77"/>
      <c r="M17" s="78"/>
      <c r="N17" s="76"/>
      <c r="O17" s="81"/>
      <c r="P17" s="74"/>
      <c r="Q17" s="74"/>
      <c r="R17" s="88"/>
      <c r="S17" s="89"/>
      <c r="T17" s="74"/>
      <c r="U17" s="74"/>
      <c r="V17" s="74"/>
      <c r="W17" s="74"/>
      <c r="X17" s="74"/>
      <c r="Y17" s="74"/>
      <c r="Z17" s="74"/>
      <c r="AA17" s="74"/>
      <c r="AB17" s="74"/>
      <c r="AC17" s="74"/>
    </row>
    <row r="18" s="3" customFormat="1" ht="20.1" customHeight="1" spans="1:29">
      <c r="A18" s="30"/>
      <c r="B18" s="31"/>
      <c r="C18" s="32"/>
      <c r="D18" s="33"/>
      <c r="E18" s="34"/>
      <c r="F18" s="33"/>
      <c r="G18" s="35"/>
      <c r="H18" s="36"/>
      <c r="I18" s="75"/>
      <c r="J18" s="33"/>
      <c r="K18" s="76"/>
      <c r="L18" s="77"/>
      <c r="M18" s="78"/>
      <c r="N18" s="76"/>
      <c r="O18" s="81"/>
      <c r="P18" s="74"/>
      <c r="Q18" s="74"/>
      <c r="R18" s="88"/>
      <c r="S18" s="89"/>
      <c r="T18" s="74"/>
      <c r="U18" s="74"/>
      <c r="V18" s="74"/>
      <c r="W18" s="74"/>
      <c r="X18" s="74"/>
      <c r="Y18" s="74"/>
      <c r="Z18" s="74"/>
      <c r="AA18" s="74"/>
      <c r="AB18" s="74"/>
      <c r="AC18" s="74"/>
    </row>
    <row r="19" s="3" customFormat="1" ht="20.1" customHeight="1" spans="1:29">
      <c r="A19" s="30"/>
      <c r="B19" s="31"/>
      <c r="C19" s="32"/>
      <c r="D19" s="33"/>
      <c r="E19" s="34"/>
      <c r="F19" s="33"/>
      <c r="G19" s="35"/>
      <c r="H19" s="36"/>
      <c r="I19" s="75"/>
      <c r="J19" s="33"/>
      <c r="K19" s="76"/>
      <c r="L19" s="77"/>
      <c r="M19" s="78"/>
      <c r="N19" s="76"/>
      <c r="O19" s="81"/>
      <c r="P19" s="74"/>
      <c r="Q19" s="74"/>
      <c r="R19" s="88"/>
      <c r="S19" s="89"/>
      <c r="T19" s="74"/>
      <c r="U19" s="74"/>
      <c r="V19" s="74"/>
      <c r="W19" s="74"/>
      <c r="X19" s="74"/>
      <c r="Y19" s="74"/>
      <c r="Z19" s="74"/>
      <c r="AA19" s="74"/>
      <c r="AB19" s="74"/>
      <c r="AC19" s="74"/>
    </row>
    <row r="20" s="3" customFormat="1" ht="20.1" customHeight="1" spans="1:29">
      <c r="A20" s="30"/>
      <c r="B20" s="31"/>
      <c r="C20" s="32"/>
      <c r="D20" s="33"/>
      <c r="E20" s="34"/>
      <c r="F20" s="33"/>
      <c r="G20" s="35"/>
      <c r="H20" s="36"/>
      <c r="I20" s="75"/>
      <c r="J20" s="33"/>
      <c r="K20" s="76"/>
      <c r="L20" s="77"/>
      <c r="M20" s="78"/>
      <c r="N20" s="76"/>
      <c r="O20" s="81"/>
      <c r="P20" s="74"/>
      <c r="Q20" s="74"/>
      <c r="R20" s="88"/>
      <c r="S20" s="89"/>
      <c r="T20" s="74"/>
      <c r="U20" s="74"/>
      <c r="V20" s="74"/>
      <c r="W20" s="74"/>
      <c r="X20" s="74"/>
      <c r="Y20" s="74"/>
      <c r="Z20" s="74"/>
      <c r="AA20" s="74"/>
      <c r="AB20" s="74"/>
      <c r="AC20" s="74"/>
    </row>
    <row r="21" s="4" customFormat="1" ht="20.25" customHeight="1" spans="1:19">
      <c r="A21" s="38"/>
      <c r="B21" s="39"/>
      <c r="C21" s="19"/>
      <c r="D21" s="20"/>
      <c r="E21" s="40"/>
      <c r="F21" s="41"/>
      <c r="G21" s="42"/>
      <c r="H21" s="43"/>
      <c r="I21" s="43"/>
      <c r="J21" s="82"/>
      <c r="K21" s="69"/>
      <c r="L21" s="56"/>
      <c r="M21" s="12"/>
      <c r="N21" s="69"/>
      <c r="O21" s="43"/>
      <c r="P21" s="67"/>
      <c r="S21"/>
    </row>
    <row r="22" s="4" customFormat="1" ht="20.25" customHeight="1" spans="1:19">
      <c r="A22" s="38"/>
      <c r="B22" s="39"/>
      <c r="C22" s="19"/>
      <c r="D22" s="20"/>
      <c r="E22" s="40"/>
      <c r="F22" s="41"/>
      <c r="G22" s="42"/>
      <c r="H22" s="43"/>
      <c r="I22" s="43"/>
      <c r="J22" s="82"/>
      <c r="K22" s="69"/>
      <c r="L22" s="56"/>
      <c r="M22" s="12"/>
      <c r="N22" s="76"/>
      <c r="O22" s="83"/>
      <c r="P22" s="67"/>
      <c r="S22"/>
    </row>
    <row r="23" s="4" customFormat="1" ht="30" customHeight="1" spans="1:19">
      <c r="A23" s="9" t="s">
        <v>38</v>
      </c>
      <c r="B23" s="9"/>
      <c r="C23" s="44" t="s">
        <v>39</v>
      </c>
      <c r="D23" s="45">
        <f>SUM(D7:D22)</f>
        <v>8710000</v>
      </c>
      <c r="E23" s="44" t="s">
        <v>39</v>
      </c>
      <c r="F23" s="46">
        <f>SUM(F7:F22)</f>
        <v>8710000</v>
      </c>
      <c r="G23" s="44" t="s">
        <v>39</v>
      </c>
      <c r="H23" s="46">
        <f>SUM(H7:H22)</f>
        <v>281613.83</v>
      </c>
      <c r="I23" s="46">
        <f>SUM(I7:I22)</f>
        <v>200599</v>
      </c>
      <c r="J23" s="46">
        <f>SUM(J7:J22)</f>
        <v>6300</v>
      </c>
      <c r="K23" s="44" t="s">
        <v>39</v>
      </c>
      <c r="L23" s="84">
        <f>SUM(L7:L22)</f>
        <v>0</v>
      </c>
      <c r="M23" s="85" t="s">
        <v>39</v>
      </c>
      <c r="N23" s="44" t="s">
        <v>39</v>
      </c>
      <c r="O23" s="46">
        <f>SUM(O7:O22)</f>
        <v>8221487.17</v>
      </c>
      <c r="P23" s="67"/>
      <c r="S23"/>
    </row>
    <row r="24" s="4" customFormat="1" ht="30" customHeight="1" spans="1:16">
      <c r="A24" s="9" t="s">
        <v>33</v>
      </c>
      <c r="B24" s="9"/>
      <c r="C24" s="9" t="s">
        <v>40</v>
      </c>
      <c r="D24" s="9"/>
      <c r="E24" s="47">
        <v>1539271.17</v>
      </c>
      <c r="F24" s="47"/>
      <c r="G24" s="47"/>
      <c r="H24" s="47"/>
      <c r="I24" s="9" t="s">
        <v>41</v>
      </c>
      <c r="J24" s="9"/>
      <c r="K24" s="9" t="s">
        <v>42</v>
      </c>
      <c r="L24" s="47">
        <v>0</v>
      </c>
      <c r="M24" s="47"/>
      <c r="N24" s="47"/>
      <c r="O24" s="47"/>
      <c r="P24" s="67"/>
    </row>
    <row r="25" s="4" customFormat="1" ht="30" customHeight="1" spans="1:16">
      <c r="A25" s="9"/>
      <c r="B25" s="9"/>
      <c r="C25" s="9" t="s">
        <v>43</v>
      </c>
      <c r="D25" s="9"/>
      <c r="E25" s="48">
        <v>0</v>
      </c>
      <c r="F25" s="48"/>
      <c r="G25" s="48"/>
      <c r="H25" s="48"/>
      <c r="I25" s="9"/>
      <c r="J25" s="9"/>
      <c r="K25" s="9" t="s">
        <v>44</v>
      </c>
      <c r="L25" s="85" t="str">
        <f>SUBSTITUTE(SUBSTITUTE(TEXT(INT(L24),"[DBNum2][$-804]G/通用格式元"&amp;IF(INT(L24)=L24,"整",""))&amp;TEXT(MID(L24,FIND(".",L24&amp;".0")+1,1),"[DBNum2][$-804]G/通用格式角")&amp;TEXT(MID(L24,FIND(".",L24&amp;".0")+2,1),"[DBNum2][$-804]G/通用格式分"),"零角","零"),"零分","")</f>
        <v>零元整</v>
      </c>
      <c r="M25" s="85"/>
      <c r="N25" s="85"/>
      <c r="O25" s="85"/>
      <c r="P25" s="67"/>
    </row>
    <row r="26" s="4" customFormat="1" ht="50.1" customHeight="1" spans="1:16">
      <c r="A26" s="9" t="s">
        <v>45</v>
      </c>
      <c r="B26" s="9"/>
      <c r="C26" s="49" t="s">
        <v>46</v>
      </c>
      <c r="D26" s="50"/>
      <c r="E26" s="50"/>
      <c r="F26" s="50"/>
      <c r="G26" s="50"/>
      <c r="H26" s="51"/>
      <c r="I26" s="9" t="s">
        <v>47</v>
      </c>
      <c r="J26" s="9"/>
      <c r="K26" s="9"/>
      <c r="L26" s="9"/>
      <c r="M26" s="9"/>
      <c r="N26" s="9"/>
      <c r="O26" s="9"/>
      <c r="P26" s="67"/>
    </row>
    <row r="27" s="4" customFormat="1" ht="50.1" customHeight="1" spans="1:16">
      <c r="A27" s="9" t="s">
        <v>49</v>
      </c>
      <c r="B27" s="9"/>
      <c r="C27" s="17"/>
      <c r="D27" s="17"/>
      <c r="E27" s="17"/>
      <c r="F27" s="17"/>
      <c r="G27" s="17"/>
      <c r="H27" s="17"/>
      <c r="I27" s="9" t="s">
        <v>50</v>
      </c>
      <c r="J27" s="9"/>
      <c r="K27" s="17"/>
      <c r="L27" s="17"/>
      <c r="M27" s="17"/>
      <c r="N27" s="17"/>
      <c r="O27" s="17"/>
      <c r="P27" s="67"/>
    </row>
    <row r="28" s="4" customFormat="1" ht="50.1" customHeight="1" spans="1:16">
      <c r="A28" s="9" t="s">
        <v>51</v>
      </c>
      <c r="B28" s="9"/>
      <c r="C28" s="52"/>
      <c r="D28" s="52"/>
      <c r="E28" s="52"/>
      <c r="F28" s="52"/>
      <c r="G28" s="52"/>
      <c r="H28" s="52"/>
      <c r="I28" s="9" t="s">
        <v>52</v>
      </c>
      <c r="J28" s="9"/>
      <c r="K28" s="52"/>
      <c r="L28" s="52"/>
      <c r="M28" s="52"/>
      <c r="N28" s="52"/>
      <c r="O28" s="52"/>
      <c r="P28" s="67"/>
    </row>
    <row r="29" s="4" customFormat="1" ht="50.1" customHeight="1" spans="1:16">
      <c r="A29" s="9" t="s">
        <v>53</v>
      </c>
      <c r="B29" s="9"/>
      <c r="C29" s="52"/>
      <c r="D29" s="52"/>
      <c r="E29" s="52"/>
      <c r="F29" s="52"/>
      <c r="G29" s="52"/>
      <c r="H29" s="52"/>
      <c r="I29" s="9" t="s">
        <v>54</v>
      </c>
      <c r="J29" s="9"/>
      <c r="K29" s="52"/>
      <c r="L29" s="52"/>
      <c r="M29" s="52"/>
      <c r="N29" s="52"/>
      <c r="O29" s="52"/>
      <c r="P29" s="67"/>
    </row>
    <row r="30" s="4" customFormat="1" spans="1:16">
      <c r="A30" s="1"/>
      <c r="B30" s="5"/>
      <c r="C30" s="1"/>
      <c r="D30" s="6"/>
      <c r="E30" s="5"/>
      <c r="F30" s="6"/>
      <c r="G30" s="1"/>
      <c r="H30" s="6"/>
      <c r="I30" s="1"/>
      <c r="J30" s="6"/>
      <c r="K30" s="1"/>
      <c r="L30" s="7"/>
      <c r="M30" s="7"/>
      <c r="N30" s="1"/>
      <c r="O30" s="6"/>
      <c r="P30" s="67"/>
    </row>
    <row r="31" s="4" customFormat="1" spans="1:16">
      <c r="A31" s="1"/>
      <c r="B31" s="5"/>
      <c r="C31" s="1"/>
      <c r="D31" s="6"/>
      <c r="E31" s="5"/>
      <c r="F31" s="6"/>
      <c r="G31" s="1"/>
      <c r="H31" s="6"/>
      <c r="I31" s="1"/>
      <c r="J31" s="6"/>
      <c r="K31" s="1"/>
      <c r="L31" s="7"/>
      <c r="M31" s="7"/>
      <c r="N31" s="1"/>
      <c r="O31" s="6"/>
      <c r="P31" s="67"/>
    </row>
    <row r="32" s="4" customFormat="1" spans="1:16">
      <c r="A32" s="1"/>
      <c r="B32" s="5"/>
      <c r="C32" s="1"/>
      <c r="D32" s="6"/>
      <c r="E32" s="5"/>
      <c r="F32" s="6"/>
      <c r="G32" s="1"/>
      <c r="H32" s="6"/>
      <c r="I32" s="1"/>
      <c r="J32" s="6"/>
      <c r="K32" s="1"/>
      <c r="L32" s="7"/>
      <c r="M32" s="7"/>
      <c r="N32" s="1"/>
      <c r="O32" s="6"/>
      <c r="P32" s="67"/>
    </row>
    <row r="33" s="4" customFormat="1" spans="1:16">
      <c r="A33" s="1"/>
      <c r="B33" s="5"/>
      <c r="C33" s="1"/>
      <c r="D33" s="6"/>
      <c r="E33" s="5"/>
      <c r="F33" s="6"/>
      <c r="G33" s="1"/>
      <c r="H33" s="6"/>
      <c r="I33" s="1"/>
      <c r="J33" s="6"/>
      <c r="K33" s="1"/>
      <c r="L33" s="7"/>
      <c r="M33" s="7"/>
      <c r="N33" s="1"/>
      <c r="O33" s="6"/>
      <c r="P33" s="67"/>
    </row>
    <row r="34" s="4" customFormat="1" spans="1:16">
      <c r="A34" s="1"/>
      <c r="B34" s="5"/>
      <c r="C34" s="1"/>
      <c r="D34" s="6"/>
      <c r="E34" s="5"/>
      <c r="F34" s="6"/>
      <c r="G34" s="1"/>
      <c r="H34" s="6"/>
      <c r="I34" s="1"/>
      <c r="J34" s="6"/>
      <c r="K34" s="1"/>
      <c r="L34" s="7"/>
      <c r="M34" s="7"/>
      <c r="N34" s="1"/>
      <c r="O34" s="6"/>
      <c r="P34" s="67"/>
    </row>
    <row r="35" s="4" customFormat="1" ht="13.5" spans="1:16">
      <c r="A35" s="1"/>
      <c r="B35"/>
      <c r="C35" s="1"/>
      <c r="D35" s="6"/>
      <c r="E35" s="5"/>
      <c r="F35" s="6"/>
      <c r="G35" s="1"/>
      <c r="H35" s="6"/>
      <c r="I35" s="1"/>
      <c r="J35" s="6"/>
      <c r="K35" s="1"/>
      <c r="L35" s="7"/>
      <c r="M35" s="7"/>
      <c r="N35" s="1"/>
      <c r="O35" s="6"/>
      <c r="P35" s="67"/>
    </row>
    <row r="36" s="4" customFormat="1" spans="1:16">
      <c r="A36" s="1"/>
      <c r="B36" s="5"/>
      <c r="C36" s="1"/>
      <c r="D36" s="6"/>
      <c r="E36" s="5"/>
      <c r="F36" s="6"/>
      <c r="G36" s="1"/>
      <c r="H36" s="6"/>
      <c r="I36" s="1"/>
      <c r="J36" s="6"/>
      <c r="K36" s="1"/>
      <c r="L36" s="7"/>
      <c r="M36" s="7"/>
      <c r="N36" s="1"/>
      <c r="O36" s="6"/>
      <c r="P36" s="67"/>
    </row>
    <row r="37" s="4" customFormat="1" spans="1:16">
      <c r="A37" s="1"/>
      <c r="B37" s="5"/>
      <c r="C37" s="1"/>
      <c r="D37" s="6"/>
      <c r="E37" s="5"/>
      <c r="F37" s="6"/>
      <c r="G37" s="1"/>
      <c r="H37" s="6"/>
      <c r="I37" s="1"/>
      <c r="J37" s="6"/>
      <c r="K37" s="1"/>
      <c r="L37" s="7"/>
      <c r="M37" s="7"/>
      <c r="N37" s="1"/>
      <c r="O37" s="6"/>
      <c r="P37" s="67"/>
    </row>
    <row r="38" s="4" customFormat="1" spans="1:16">
      <c r="A38" s="1"/>
      <c r="B38" s="5"/>
      <c r="C38" s="1"/>
      <c r="D38" s="6"/>
      <c r="E38" s="5"/>
      <c r="F38" s="6"/>
      <c r="G38" s="1"/>
      <c r="H38" s="6"/>
      <c r="I38" s="1"/>
      <c r="J38" s="6"/>
      <c r="K38" s="1"/>
      <c r="L38" s="7"/>
      <c r="M38" s="7"/>
      <c r="N38" s="1"/>
      <c r="O38" s="6"/>
      <c r="P38" s="67"/>
    </row>
    <row r="39" s="4" customFormat="1" spans="1:16">
      <c r="A39" s="1"/>
      <c r="B39" s="5"/>
      <c r="C39" s="1"/>
      <c r="D39" s="6"/>
      <c r="E39" s="5"/>
      <c r="F39" s="6"/>
      <c r="G39" s="1"/>
      <c r="H39" s="6"/>
      <c r="I39" s="1"/>
      <c r="J39" s="6"/>
      <c r="K39" s="1"/>
      <c r="L39" s="7"/>
      <c r="M39" s="7"/>
      <c r="N39" s="1"/>
      <c r="O39" s="6"/>
      <c r="P39" s="67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I8:N8"/>
    <mergeCell ref="G13:H13"/>
    <mergeCell ref="A23:B23"/>
    <mergeCell ref="C24:D24"/>
    <mergeCell ref="E24:H24"/>
    <mergeCell ref="L24:O24"/>
    <mergeCell ref="C25:D25"/>
    <mergeCell ref="E25:H25"/>
    <mergeCell ref="L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5:A6"/>
    <mergeCell ref="H3:H4"/>
    <mergeCell ref="A24:B25"/>
    <mergeCell ref="I24:J2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39"/>
  <sheetViews>
    <sheetView tabSelected="1" workbookViewId="0">
      <selection activeCell="G19" sqref="G19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5" style="6" customWidth="1"/>
    <col min="5" max="5" width="6.88333333333333" style="5" customWidth="1"/>
    <col min="6" max="6" width="10.6333333333333" style="6" customWidth="1"/>
    <col min="7" max="7" width="4.25" style="1" customWidth="1"/>
    <col min="8" max="8" width="8.88333333333333" style="6" customWidth="1"/>
    <col min="9" max="9" width="9.38333333333333" style="1" customWidth="1"/>
    <col min="10" max="10" width="8.25" style="6" customWidth="1"/>
    <col min="11" max="11" width="7.38333333333333" style="1" customWidth="1"/>
    <col min="12" max="12" width="7.88333333333333" style="7" customWidth="1"/>
    <col min="13" max="13" width="6.55833333333333" style="7" customWidth="1"/>
    <col min="14" max="14" width="25.875" style="1" customWidth="1"/>
    <col min="15" max="15" width="10.1333333333333" style="6" customWidth="1"/>
    <col min="16" max="16" width="9.38333333333333" style="6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1"/>
  </cols>
  <sheetData>
    <row r="1" s="1" customFormat="1" ht="24.95" customHeight="1" spans="1:6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53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</row>
    <row r="2" s="1" customFormat="1" ht="33" customHeight="1" spans="1:62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54" t="s">
        <v>3</v>
      </c>
      <c r="M2" s="55">
        <v>10147</v>
      </c>
      <c r="N2" s="56" t="s">
        <v>4</v>
      </c>
      <c r="O2" s="56" t="s">
        <v>5</v>
      </c>
      <c r="P2" s="57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</row>
    <row r="3" s="1" customFormat="1" ht="34" customHeight="1" spans="1:62">
      <c r="A3" s="9" t="s">
        <v>6</v>
      </c>
      <c r="B3" s="9"/>
      <c r="C3" s="11">
        <v>14080691.5</v>
      </c>
      <c r="D3" s="11"/>
      <c r="E3" s="12" t="s">
        <v>7</v>
      </c>
      <c r="F3" s="13" t="s">
        <v>8</v>
      </c>
      <c r="G3" s="13"/>
      <c r="H3" s="14" t="s">
        <v>9</v>
      </c>
      <c r="I3" s="58" t="s">
        <v>60</v>
      </c>
      <c r="J3" s="59"/>
      <c r="K3" s="59"/>
      <c r="L3" s="59"/>
      <c r="M3" s="60" t="s">
        <v>11</v>
      </c>
      <c r="N3" s="9" t="s">
        <v>12</v>
      </c>
      <c r="O3" s="61" t="s">
        <v>13</v>
      </c>
      <c r="P3" s="62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</row>
    <row r="4" s="1" customFormat="1" ht="30" customHeight="1" spans="1:30">
      <c r="A4" s="9" t="s">
        <v>14</v>
      </c>
      <c r="B4" s="9"/>
      <c r="C4" s="12"/>
      <c r="D4" s="12"/>
      <c r="E4" s="12" t="s">
        <v>15</v>
      </c>
      <c r="F4" s="13">
        <v>43848</v>
      </c>
      <c r="G4" s="13"/>
      <c r="H4" s="15"/>
      <c r="I4" s="63"/>
      <c r="J4" s="64"/>
      <c r="K4" s="64"/>
      <c r="L4" s="64"/>
      <c r="M4" s="60" t="s">
        <v>16</v>
      </c>
      <c r="N4" s="12" t="s">
        <v>17</v>
      </c>
      <c r="O4" s="65" t="s">
        <v>18</v>
      </c>
      <c r="P4" s="66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="1" customFormat="1" ht="27.95" customHeight="1" spans="1:30">
      <c r="A5" s="9" t="s">
        <v>19</v>
      </c>
      <c r="B5" s="9" t="s">
        <v>20</v>
      </c>
      <c r="C5" s="9"/>
      <c r="D5" s="9"/>
      <c r="E5" s="9" t="s">
        <v>21</v>
      </c>
      <c r="F5" s="9"/>
      <c r="G5" s="9" t="s">
        <v>22</v>
      </c>
      <c r="H5" s="9"/>
      <c r="I5" s="9" t="s">
        <v>23</v>
      </c>
      <c r="J5" s="9" t="s">
        <v>24</v>
      </c>
      <c r="K5" s="9"/>
      <c r="L5" s="9" t="s">
        <v>25</v>
      </c>
      <c r="M5" s="9"/>
      <c r="N5" s="12" t="s">
        <v>26</v>
      </c>
      <c r="O5" s="12"/>
      <c r="P5" s="67"/>
      <c r="Q5" s="4"/>
      <c r="R5" s="4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="1" customFormat="1" ht="27.95" customHeight="1" spans="1:30">
      <c r="A6" s="9"/>
      <c r="B6" s="16" t="s">
        <v>27</v>
      </c>
      <c r="C6" s="9" t="s">
        <v>28</v>
      </c>
      <c r="D6" s="12" t="s">
        <v>29</v>
      </c>
      <c r="E6" s="16" t="s">
        <v>27</v>
      </c>
      <c r="F6" s="12" t="s">
        <v>29</v>
      </c>
      <c r="G6" s="9" t="s">
        <v>30</v>
      </c>
      <c r="H6" s="12" t="s">
        <v>29</v>
      </c>
      <c r="I6" s="56" t="s">
        <v>29</v>
      </c>
      <c r="J6" s="12" t="s">
        <v>29</v>
      </c>
      <c r="K6" s="9" t="s">
        <v>31</v>
      </c>
      <c r="L6" s="9" t="s">
        <v>29</v>
      </c>
      <c r="M6" s="9" t="s">
        <v>31</v>
      </c>
      <c r="N6" s="12" t="s">
        <v>32</v>
      </c>
      <c r="O6" s="12" t="s">
        <v>29</v>
      </c>
      <c r="P6" s="67"/>
      <c r="Q6" s="4"/>
      <c r="R6" s="4"/>
      <c r="S6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="2" customFormat="1" ht="21" customHeight="1" spans="1:29">
      <c r="A7" s="17">
        <v>1</v>
      </c>
      <c r="B7" s="18">
        <v>43498</v>
      </c>
      <c r="C7" s="19" t="s">
        <v>34</v>
      </c>
      <c r="D7" s="20">
        <v>5600000</v>
      </c>
      <c r="E7" s="21">
        <v>43472</v>
      </c>
      <c r="F7" s="20">
        <v>7000000</v>
      </c>
      <c r="G7" s="22">
        <v>0.02</v>
      </c>
      <c r="H7" s="23">
        <f>D7*G7</f>
        <v>112000</v>
      </c>
      <c r="I7" s="23">
        <v>171784</v>
      </c>
      <c r="J7" s="27">
        <v>6000</v>
      </c>
      <c r="K7" s="68"/>
      <c r="L7" s="56">
        <v>42681</v>
      </c>
      <c r="M7" s="12" t="s">
        <v>35</v>
      </c>
      <c r="N7" s="69" t="s">
        <v>36</v>
      </c>
      <c r="O7" s="23">
        <f>D7-H7-I7-J7-L7</f>
        <v>5267535</v>
      </c>
      <c r="P7" s="70"/>
      <c r="Q7" s="70"/>
      <c r="R7" s="87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</row>
    <row r="8" s="3" customFormat="1" ht="20.1" customHeight="1" spans="1:29">
      <c r="A8" s="24"/>
      <c r="B8" s="25"/>
      <c r="C8" s="26"/>
      <c r="D8" s="27"/>
      <c r="E8" s="21"/>
      <c r="F8" s="27"/>
      <c r="G8" s="28"/>
      <c r="H8" s="29"/>
      <c r="I8" s="71" t="s">
        <v>37</v>
      </c>
      <c r="J8" s="72"/>
      <c r="K8" s="72"/>
      <c r="L8" s="72"/>
      <c r="M8" s="72"/>
      <c r="N8" s="73"/>
      <c r="O8" s="23"/>
      <c r="P8" s="74"/>
      <c r="Q8" s="74"/>
      <c r="R8" s="88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="3" customFormat="1" ht="23" customHeight="1" spans="1:29">
      <c r="A9" s="30"/>
      <c r="B9" s="31"/>
      <c r="C9" s="32"/>
      <c r="D9" s="33"/>
      <c r="E9" s="34"/>
      <c r="F9" s="33"/>
      <c r="G9" s="35"/>
      <c r="H9" s="36"/>
      <c r="I9" s="75"/>
      <c r="J9" s="33"/>
      <c r="K9" s="76"/>
      <c r="L9" s="77"/>
      <c r="M9" s="78"/>
      <c r="N9" s="76"/>
      <c r="O9" s="79"/>
      <c r="P9" s="74"/>
      <c r="Q9" s="74"/>
      <c r="R9" s="88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</row>
    <row r="10" s="3" customFormat="1" ht="20.1" customHeight="1" spans="1:29">
      <c r="A10" s="24">
        <v>2</v>
      </c>
      <c r="B10" s="25">
        <v>43521</v>
      </c>
      <c r="C10" s="26" t="s">
        <v>34</v>
      </c>
      <c r="D10" s="27">
        <v>1400000</v>
      </c>
      <c r="E10" s="21"/>
      <c r="F10" s="27"/>
      <c r="G10" s="28">
        <v>0.02</v>
      </c>
      <c r="H10" s="29">
        <f>D10*G10</f>
        <v>28000</v>
      </c>
      <c r="I10" s="80">
        <v>0</v>
      </c>
      <c r="J10" s="27"/>
      <c r="K10" s="69"/>
      <c r="L10" s="56">
        <v>-42681</v>
      </c>
      <c r="M10" s="11" t="s">
        <v>55</v>
      </c>
      <c r="N10" s="69" t="s">
        <v>36</v>
      </c>
      <c r="O10" s="23">
        <f>D10-H10-L10</f>
        <v>1414681</v>
      </c>
      <c r="P10" s="74"/>
      <c r="Q10" s="74"/>
      <c r="R10" s="88"/>
      <c r="S10" s="89"/>
      <c r="T10" s="74"/>
      <c r="U10" s="74"/>
      <c r="V10" s="74"/>
      <c r="W10" s="74"/>
      <c r="X10" s="74"/>
      <c r="Y10" s="74"/>
      <c r="Z10" s="74"/>
      <c r="AA10" s="74"/>
      <c r="AB10" s="74"/>
      <c r="AC10" s="74"/>
    </row>
    <row r="11" s="3" customFormat="1" ht="20.1" customHeight="1" spans="1:29">
      <c r="A11" s="30"/>
      <c r="B11" s="31"/>
      <c r="C11" s="32"/>
      <c r="D11" s="33"/>
      <c r="E11" s="34"/>
      <c r="F11" s="33"/>
      <c r="G11" s="35"/>
      <c r="H11" s="36"/>
      <c r="I11" s="75"/>
      <c r="J11" s="33"/>
      <c r="K11" s="76"/>
      <c r="L11" s="77"/>
      <c r="M11" s="78"/>
      <c r="N11" s="76"/>
      <c r="O11" s="81"/>
      <c r="P11" s="74"/>
      <c r="Q11" s="74"/>
      <c r="R11" s="88"/>
      <c r="S11" s="89"/>
      <c r="T11" s="74"/>
      <c r="U11" s="74"/>
      <c r="V11" s="74"/>
      <c r="W11" s="74"/>
      <c r="X11" s="74"/>
      <c r="Y11" s="74"/>
      <c r="Z11" s="74"/>
      <c r="AA11" s="74"/>
      <c r="AB11" s="74"/>
      <c r="AC11" s="74"/>
    </row>
    <row r="12" s="3" customFormat="1" ht="20.1" customHeight="1" spans="1:29">
      <c r="A12" s="24">
        <v>3</v>
      </c>
      <c r="B12" s="25">
        <v>43851</v>
      </c>
      <c r="C12" s="26" t="s">
        <v>34</v>
      </c>
      <c r="D12" s="27">
        <v>1710000</v>
      </c>
      <c r="E12" s="21">
        <v>43837</v>
      </c>
      <c r="F12" s="27">
        <v>1710000</v>
      </c>
      <c r="G12" s="28">
        <v>0.02</v>
      </c>
      <c r="H12" s="29">
        <v>141613.83</v>
      </c>
      <c r="I12" s="23">
        <v>28815</v>
      </c>
      <c r="J12" s="27">
        <v>300</v>
      </c>
      <c r="K12" s="69" t="s">
        <v>56</v>
      </c>
      <c r="L12" s="56"/>
      <c r="M12" s="12"/>
      <c r="N12" s="69" t="s">
        <v>57</v>
      </c>
      <c r="O12" s="23">
        <f>D12-H12-I12-J12-L12-O13-O14</f>
        <v>110200</v>
      </c>
      <c r="P12" s="74"/>
      <c r="Q12" s="74"/>
      <c r="R12" s="88"/>
      <c r="S12" s="89"/>
      <c r="T12" s="74"/>
      <c r="U12" s="74"/>
      <c r="V12" s="74"/>
      <c r="W12" s="74"/>
      <c r="X12" s="74"/>
      <c r="Y12" s="74"/>
      <c r="Z12" s="74"/>
      <c r="AA12" s="74"/>
      <c r="AB12" s="74"/>
      <c r="AC12" s="74"/>
    </row>
    <row r="13" s="3" customFormat="1" ht="20.1" customHeight="1" spans="1:29">
      <c r="A13" s="24"/>
      <c r="B13" s="25"/>
      <c r="C13" s="26"/>
      <c r="D13" s="27"/>
      <c r="E13" s="21"/>
      <c r="F13" s="27"/>
      <c r="G13" s="28" t="s">
        <v>58</v>
      </c>
      <c r="H13" s="37"/>
      <c r="I13" s="80"/>
      <c r="J13" s="27"/>
      <c r="K13" s="69"/>
      <c r="L13" s="56"/>
      <c r="M13" s="12"/>
      <c r="N13" s="69" t="s">
        <v>57</v>
      </c>
      <c r="O13" s="23">
        <v>552240</v>
      </c>
      <c r="P13" s="74"/>
      <c r="Q13" s="74"/>
      <c r="R13" s="88"/>
      <c r="S13" s="89"/>
      <c r="T13" s="74"/>
      <c r="U13" s="74"/>
      <c r="V13" s="74"/>
      <c r="W13" s="74"/>
      <c r="X13" s="74"/>
      <c r="Y13" s="74"/>
      <c r="Z13" s="74"/>
      <c r="AA13" s="74"/>
      <c r="AB13" s="74"/>
      <c r="AC13" s="74"/>
    </row>
    <row r="14" s="3" customFormat="1" ht="20.1" customHeight="1" spans="1:29">
      <c r="A14" s="24"/>
      <c r="B14" s="25"/>
      <c r="C14" s="26"/>
      <c r="D14" s="27"/>
      <c r="E14" s="21"/>
      <c r="F14" s="27"/>
      <c r="G14" s="28"/>
      <c r="H14" s="29"/>
      <c r="I14" s="80"/>
      <c r="J14" s="27"/>
      <c r="K14" s="69"/>
      <c r="L14" s="56"/>
      <c r="M14" s="12"/>
      <c r="N14" s="69" t="s">
        <v>59</v>
      </c>
      <c r="O14" s="23">
        <v>876831.17</v>
      </c>
      <c r="P14" s="74"/>
      <c r="Q14" s="74"/>
      <c r="R14" s="88"/>
      <c r="S14" s="89"/>
      <c r="T14" s="74"/>
      <c r="U14" s="74"/>
      <c r="V14" s="74"/>
      <c r="W14" s="74"/>
      <c r="X14" s="74"/>
      <c r="Y14" s="74"/>
      <c r="Z14" s="74"/>
      <c r="AA14" s="74"/>
      <c r="AB14" s="74"/>
      <c r="AC14" s="74"/>
    </row>
    <row r="15" s="3" customFormat="1" ht="20.1" customHeight="1" spans="1:29">
      <c r="A15" s="30"/>
      <c r="B15" s="31"/>
      <c r="C15" s="32"/>
      <c r="D15" s="33"/>
      <c r="E15" s="34"/>
      <c r="F15" s="33"/>
      <c r="G15" s="35"/>
      <c r="H15" s="36"/>
      <c r="I15" s="75"/>
      <c r="J15" s="33"/>
      <c r="K15" s="76"/>
      <c r="L15" s="77"/>
      <c r="M15" s="78"/>
      <c r="N15" s="76"/>
      <c r="O15" s="81"/>
      <c r="P15" s="74"/>
      <c r="Q15" s="74"/>
      <c r="R15" s="88"/>
      <c r="S15" s="89"/>
      <c r="T15" s="74"/>
      <c r="U15" s="74"/>
      <c r="V15" s="74"/>
      <c r="W15" s="74"/>
      <c r="X15" s="74"/>
      <c r="Y15" s="74"/>
      <c r="Z15" s="74"/>
      <c r="AA15" s="74"/>
      <c r="AB15" s="74"/>
      <c r="AC15" s="74"/>
    </row>
    <row r="16" s="3" customFormat="1" ht="20.1" customHeight="1" spans="1:29">
      <c r="A16" s="30">
        <v>4</v>
      </c>
      <c r="B16" s="31">
        <v>44235</v>
      </c>
      <c r="C16" s="32" t="s">
        <v>34</v>
      </c>
      <c r="D16" s="33">
        <v>1410000</v>
      </c>
      <c r="E16" s="34"/>
      <c r="F16" s="33"/>
      <c r="G16" s="35"/>
      <c r="H16" s="36">
        <v>0</v>
      </c>
      <c r="I16" s="75">
        <v>52735.3</v>
      </c>
      <c r="J16" s="33">
        <v>200</v>
      </c>
      <c r="K16" s="76" t="s">
        <v>56</v>
      </c>
      <c r="L16" s="77"/>
      <c r="M16" s="78"/>
      <c r="N16" s="76" t="s">
        <v>61</v>
      </c>
      <c r="O16" s="79">
        <f>D16-H16-I16-J16</f>
        <v>1357064.7</v>
      </c>
      <c r="P16" s="74"/>
      <c r="Q16" s="74"/>
      <c r="R16" s="88"/>
      <c r="S16" s="89"/>
      <c r="T16" s="74"/>
      <c r="U16" s="74"/>
      <c r="V16" s="74"/>
      <c r="W16" s="74"/>
      <c r="X16" s="74"/>
      <c r="Y16" s="74"/>
      <c r="Z16" s="74"/>
      <c r="AA16" s="74"/>
      <c r="AB16" s="74"/>
      <c r="AC16" s="74"/>
    </row>
    <row r="17" s="3" customFormat="1" ht="20.1" customHeight="1" spans="1:29">
      <c r="A17" s="30"/>
      <c r="B17" s="31"/>
      <c r="C17" s="32"/>
      <c r="D17" s="33"/>
      <c r="E17" s="34"/>
      <c r="F17" s="33"/>
      <c r="G17" s="35"/>
      <c r="H17" s="36"/>
      <c r="I17" s="75"/>
      <c r="J17" s="33"/>
      <c r="K17" s="76"/>
      <c r="L17" s="77"/>
      <c r="M17" s="78"/>
      <c r="N17" s="76"/>
      <c r="O17" s="81"/>
      <c r="P17" s="74"/>
      <c r="Q17" s="74"/>
      <c r="R17" s="88"/>
      <c r="S17" s="89"/>
      <c r="T17" s="74"/>
      <c r="U17" s="74"/>
      <c r="V17" s="74"/>
      <c r="W17" s="74"/>
      <c r="X17" s="74"/>
      <c r="Y17" s="74"/>
      <c r="Z17" s="74"/>
      <c r="AA17" s="74"/>
      <c r="AB17" s="74"/>
      <c r="AC17" s="74"/>
    </row>
    <row r="18" s="3" customFormat="1" ht="20.1" customHeight="1" spans="1:29">
      <c r="A18" s="30"/>
      <c r="B18" s="31"/>
      <c r="C18" s="32"/>
      <c r="D18" s="33"/>
      <c r="E18" s="34"/>
      <c r="F18" s="33"/>
      <c r="G18" s="35"/>
      <c r="H18" s="36"/>
      <c r="I18" s="75"/>
      <c r="J18" s="33"/>
      <c r="K18" s="76"/>
      <c r="L18" s="77"/>
      <c r="M18" s="78"/>
      <c r="N18" s="76"/>
      <c r="O18" s="81"/>
      <c r="P18" s="74"/>
      <c r="Q18" s="74"/>
      <c r="R18" s="88"/>
      <c r="S18" s="89"/>
      <c r="T18" s="74"/>
      <c r="U18" s="74"/>
      <c r="V18" s="74"/>
      <c r="W18" s="74"/>
      <c r="X18" s="74"/>
      <c r="Y18" s="74"/>
      <c r="Z18" s="74"/>
      <c r="AA18" s="74"/>
      <c r="AB18" s="74"/>
      <c r="AC18" s="74"/>
    </row>
    <row r="19" s="3" customFormat="1" ht="20.1" customHeight="1" spans="1:29">
      <c r="A19" s="30"/>
      <c r="B19" s="31"/>
      <c r="C19" s="32"/>
      <c r="D19" s="33"/>
      <c r="E19" s="34"/>
      <c r="F19" s="33"/>
      <c r="G19" s="35"/>
      <c r="H19" s="36"/>
      <c r="I19" s="75"/>
      <c r="J19" s="33"/>
      <c r="K19" s="76"/>
      <c r="L19" s="77"/>
      <c r="M19" s="78"/>
      <c r="N19" s="76"/>
      <c r="O19" s="81"/>
      <c r="P19" s="74"/>
      <c r="Q19" s="74"/>
      <c r="R19" s="88"/>
      <c r="S19" s="89"/>
      <c r="T19" s="74"/>
      <c r="U19" s="74"/>
      <c r="V19" s="74"/>
      <c r="W19" s="74"/>
      <c r="X19" s="74"/>
      <c r="Y19" s="74"/>
      <c r="Z19" s="74"/>
      <c r="AA19" s="74"/>
      <c r="AB19" s="74"/>
      <c r="AC19" s="74"/>
    </row>
    <row r="20" s="3" customFormat="1" ht="20.1" customHeight="1" spans="1:29">
      <c r="A20" s="30"/>
      <c r="B20" s="31"/>
      <c r="C20" s="32"/>
      <c r="D20" s="33"/>
      <c r="E20" s="34"/>
      <c r="F20" s="33"/>
      <c r="G20" s="35"/>
      <c r="H20" s="36"/>
      <c r="I20" s="75"/>
      <c r="J20" s="33"/>
      <c r="K20" s="76"/>
      <c r="L20" s="77"/>
      <c r="M20" s="78"/>
      <c r="N20" s="76"/>
      <c r="O20" s="81"/>
      <c r="P20" s="74"/>
      <c r="Q20" s="74"/>
      <c r="R20" s="88"/>
      <c r="S20" s="89"/>
      <c r="T20" s="74"/>
      <c r="U20" s="74"/>
      <c r="V20" s="74"/>
      <c r="W20" s="74"/>
      <c r="X20" s="74"/>
      <c r="Y20" s="74"/>
      <c r="Z20" s="74"/>
      <c r="AA20" s="74"/>
      <c r="AB20" s="74"/>
      <c r="AC20" s="74"/>
    </row>
    <row r="21" s="4" customFormat="1" ht="20.25" customHeight="1" spans="1:19">
      <c r="A21" s="38"/>
      <c r="B21" s="39"/>
      <c r="C21" s="19"/>
      <c r="D21" s="20"/>
      <c r="E21" s="40"/>
      <c r="F21" s="41"/>
      <c r="G21" s="42"/>
      <c r="H21" s="43"/>
      <c r="I21" s="43"/>
      <c r="J21" s="82"/>
      <c r="K21" s="69"/>
      <c r="L21" s="56"/>
      <c r="M21" s="12"/>
      <c r="N21" s="69"/>
      <c r="O21" s="43"/>
      <c r="P21" s="67"/>
      <c r="S21"/>
    </row>
    <row r="22" s="4" customFormat="1" ht="20.25" customHeight="1" spans="1:19">
      <c r="A22" s="38"/>
      <c r="B22" s="39"/>
      <c r="C22" s="19"/>
      <c r="D22" s="20"/>
      <c r="E22" s="40"/>
      <c r="F22" s="41"/>
      <c r="G22" s="42"/>
      <c r="H22" s="43"/>
      <c r="I22" s="43"/>
      <c r="J22" s="82"/>
      <c r="K22" s="69"/>
      <c r="L22" s="56"/>
      <c r="M22" s="12"/>
      <c r="N22" s="76"/>
      <c r="O22" s="83"/>
      <c r="P22" s="67"/>
      <c r="S22"/>
    </row>
    <row r="23" s="4" customFormat="1" ht="30" customHeight="1" spans="1:19">
      <c r="A23" s="9" t="s">
        <v>38</v>
      </c>
      <c r="B23" s="9"/>
      <c r="C23" s="44" t="s">
        <v>39</v>
      </c>
      <c r="D23" s="45">
        <f t="shared" ref="D23:J23" si="0">SUM(D7:D22)</f>
        <v>10120000</v>
      </c>
      <c r="E23" s="44" t="s">
        <v>39</v>
      </c>
      <c r="F23" s="46">
        <f t="shared" si="0"/>
        <v>8710000</v>
      </c>
      <c r="G23" s="44" t="s">
        <v>39</v>
      </c>
      <c r="H23" s="46">
        <f t="shared" si="0"/>
        <v>281613.83</v>
      </c>
      <c r="I23" s="46">
        <f t="shared" si="0"/>
        <v>253334.3</v>
      </c>
      <c r="J23" s="46">
        <f t="shared" si="0"/>
        <v>6500</v>
      </c>
      <c r="K23" s="44" t="s">
        <v>39</v>
      </c>
      <c r="L23" s="84">
        <f>SUM(L7:L22)</f>
        <v>0</v>
      </c>
      <c r="M23" s="85" t="s">
        <v>39</v>
      </c>
      <c r="N23" s="44" t="s">
        <v>39</v>
      </c>
      <c r="O23" s="46">
        <f>SUM(O7:O22)</f>
        <v>9578551.87</v>
      </c>
      <c r="P23" s="67"/>
      <c r="S23"/>
    </row>
    <row r="24" s="4" customFormat="1" ht="30" customHeight="1" spans="1:16">
      <c r="A24" s="9" t="s">
        <v>33</v>
      </c>
      <c r="B24" s="9"/>
      <c r="C24" s="9" t="s">
        <v>40</v>
      </c>
      <c r="D24" s="9"/>
      <c r="E24" s="47">
        <v>1357064.7</v>
      </c>
      <c r="F24" s="47"/>
      <c r="G24" s="47"/>
      <c r="H24" s="47"/>
      <c r="I24" s="9" t="s">
        <v>41</v>
      </c>
      <c r="J24" s="9"/>
      <c r="K24" s="9" t="s">
        <v>42</v>
      </c>
      <c r="L24" s="47">
        <v>0</v>
      </c>
      <c r="M24" s="47"/>
      <c r="N24" s="47"/>
      <c r="O24" s="47"/>
      <c r="P24" s="67"/>
    </row>
    <row r="25" s="4" customFormat="1" ht="30" customHeight="1" spans="1:16">
      <c r="A25" s="9"/>
      <c r="B25" s="9"/>
      <c r="C25" s="9" t="s">
        <v>43</v>
      </c>
      <c r="D25" s="9"/>
      <c r="E25" s="48">
        <v>0</v>
      </c>
      <c r="F25" s="48"/>
      <c r="G25" s="48"/>
      <c r="H25" s="48"/>
      <c r="I25" s="9"/>
      <c r="J25" s="9"/>
      <c r="K25" s="9" t="s">
        <v>44</v>
      </c>
      <c r="L25" s="85" t="str">
        <f>SUBSTITUTE(SUBSTITUTE(TEXT(INT(L24),"[DBNum2][$-804]G/通用格式元"&amp;IF(INT(L24)=L24,"整",""))&amp;TEXT(MID(L24,FIND(".",L24&amp;".0")+1,1),"[DBNum2][$-804]G/通用格式角")&amp;TEXT(MID(L24,FIND(".",L24&amp;".0")+2,1),"[DBNum2][$-804]G/通用格式分"),"零角","零"),"零分","")</f>
        <v>零元整</v>
      </c>
      <c r="M25" s="85"/>
      <c r="N25" s="85"/>
      <c r="O25" s="85"/>
      <c r="P25" s="67"/>
    </row>
    <row r="26" s="4" customFormat="1" ht="50.1" customHeight="1" spans="1:16">
      <c r="A26" s="9" t="s">
        <v>45</v>
      </c>
      <c r="B26" s="9"/>
      <c r="C26" s="49"/>
      <c r="D26" s="50"/>
      <c r="E26" s="50"/>
      <c r="F26" s="50"/>
      <c r="G26" s="50"/>
      <c r="H26" s="51"/>
      <c r="I26" s="9" t="s">
        <v>47</v>
      </c>
      <c r="J26" s="9"/>
      <c r="K26" s="9"/>
      <c r="L26" s="9"/>
      <c r="M26" s="9"/>
      <c r="N26" s="9"/>
      <c r="O26" s="9"/>
      <c r="P26" s="67"/>
    </row>
    <row r="27" s="4" customFormat="1" ht="50.1" customHeight="1" spans="1:16">
      <c r="A27" s="9" t="s">
        <v>49</v>
      </c>
      <c r="B27" s="9"/>
      <c r="C27" s="17"/>
      <c r="D27" s="17"/>
      <c r="E27" s="17"/>
      <c r="F27" s="17"/>
      <c r="G27" s="17"/>
      <c r="H27" s="17"/>
      <c r="I27" s="9" t="s">
        <v>50</v>
      </c>
      <c r="J27" s="9"/>
      <c r="K27" s="17"/>
      <c r="L27" s="17"/>
      <c r="M27" s="17"/>
      <c r="N27" s="17"/>
      <c r="O27" s="17"/>
      <c r="P27" s="67"/>
    </row>
    <row r="28" s="4" customFormat="1" ht="50.1" customHeight="1" spans="1:16">
      <c r="A28" s="9" t="s">
        <v>51</v>
      </c>
      <c r="B28" s="9"/>
      <c r="C28" s="52"/>
      <c r="D28" s="52"/>
      <c r="E28" s="52"/>
      <c r="F28" s="52"/>
      <c r="G28" s="52"/>
      <c r="H28" s="52"/>
      <c r="I28" s="9" t="s">
        <v>52</v>
      </c>
      <c r="J28" s="9"/>
      <c r="K28" s="52"/>
      <c r="L28" s="52"/>
      <c r="M28" s="52"/>
      <c r="N28" s="52"/>
      <c r="O28" s="52"/>
      <c r="P28" s="67"/>
    </row>
    <row r="29" s="4" customFormat="1" ht="50.1" customHeight="1" spans="1:16">
      <c r="A29" s="9" t="s">
        <v>53</v>
      </c>
      <c r="B29" s="9"/>
      <c r="C29" s="52"/>
      <c r="D29" s="52"/>
      <c r="E29" s="52"/>
      <c r="F29" s="52"/>
      <c r="G29" s="52"/>
      <c r="H29" s="52"/>
      <c r="I29" s="9" t="s">
        <v>54</v>
      </c>
      <c r="J29" s="9"/>
      <c r="K29" s="52"/>
      <c r="L29" s="52"/>
      <c r="M29" s="52"/>
      <c r="N29" s="52"/>
      <c r="O29" s="52"/>
      <c r="P29" s="67"/>
    </row>
    <row r="30" s="4" customFormat="1" spans="1:16">
      <c r="A30" s="1"/>
      <c r="B30" s="5"/>
      <c r="C30" s="1"/>
      <c r="D30" s="6"/>
      <c r="E30" s="5"/>
      <c r="F30" s="6"/>
      <c r="G30" s="1"/>
      <c r="H30" s="6"/>
      <c r="I30" s="1"/>
      <c r="J30" s="6"/>
      <c r="K30" s="1"/>
      <c r="L30" s="7"/>
      <c r="M30" s="7"/>
      <c r="N30" s="1"/>
      <c r="O30" s="6"/>
      <c r="P30" s="67"/>
    </row>
    <row r="31" s="4" customFormat="1" spans="1:16">
      <c r="A31" s="1"/>
      <c r="B31" s="5"/>
      <c r="C31" s="1"/>
      <c r="D31" s="6"/>
      <c r="E31" s="5"/>
      <c r="F31" s="6"/>
      <c r="G31" s="1"/>
      <c r="H31" s="6"/>
      <c r="I31" s="1"/>
      <c r="J31" s="6"/>
      <c r="K31" s="1"/>
      <c r="L31" s="7"/>
      <c r="M31" s="7"/>
      <c r="N31" s="1"/>
      <c r="O31" s="6"/>
      <c r="P31" s="67"/>
    </row>
    <row r="32" s="4" customFormat="1" spans="1:16">
      <c r="A32" s="1"/>
      <c r="B32" s="5"/>
      <c r="C32" s="1"/>
      <c r="D32" s="6"/>
      <c r="E32" s="5"/>
      <c r="F32" s="6"/>
      <c r="G32" s="1"/>
      <c r="H32" s="6"/>
      <c r="I32" s="1"/>
      <c r="J32" s="6"/>
      <c r="K32" s="1"/>
      <c r="L32" s="7"/>
      <c r="M32" s="7"/>
      <c r="N32" s="1"/>
      <c r="O32" s="6"/>
      <c r="P32" s="67"/>
    </row>
    <row r="33" s="4" customFormat="1" spans="1:16">
      <c r="A33" s="1"/>
      <c r="B33" s="5"/>
      <c r="C33" s="1"/>
      <c r="D33" s="6"/>
      <c r="E33" s="5"/>
      <c r="F33" s="6"/>
      <c r="G33" s="1"/>
      <c r="H33" s="6"/>
      <c r="I33" s="1"/>
      <c r="J33" s="6"/>
      <c r="K33" s="1"/>
      <c r="L33" s="7"/>
      <c r="M33" s="7"/>
      <c r="N33" s="1"/>
      <c r="O33" s="6"/>
      <c r="P33" s="67"/>
    </row>
    <row r="34" s="4" customFormat="1" spans="1:16">
      <c r="A34" s="1"/>
      <c r="B34" s="5"/>
      <c r="C34" s="1"/>
      <c r="D34" s="6"/>
      <c r="E34" s="5"/>
      <c r="F34" s="6"/>
      <c r="G34" s="1"/>
      <c r="H34" s="6"/>
      <c r="I34" s="1"/>
      <c r="J34" s="6"/>
      <c r="K34" s="1"/>
      <c r="L34" s="7"/>
      <c r="M34" s="7"/>
      <c r="N34" s="1"/>
      <c r="O34" s="6"/>
      <c r="P34" s="67"/>
    </row>
    <row r="35" s="4" customFormat="1" ht="13.5" spans="1:16">
      <c r="A35" s="1"/>
      <c r="B35"/>
      <c r="C35" s="1"/>
      <c r="D35" s="6"/>
      <c r="E35" s="5"/>
      <c r="F35" s="6"/>
      <c r="G35" s="1"/>
      <c r="H35" s="6"/>
      <c r="I35" s="1"/>
      <c r="J35" s="6"/>
      <c r="K35" s="1"/>
      <c r="L35" s="7"/>
      <c r="M35" s="7"/>
      <c r="N35" s="1"/>
      <c r="O35" s="6"/>
      <c r="P35" s="67"/>
    </row>
    <row r="36" s="4" customFormat="1" spans="1:16">
      <c r="A36" s="1"/>
      <c r="B36" s="5"/>
      <c r="C36" s="1"/>
      <c r="D36" s="6"/>
      <c r="E36" s="5"/>
      <c r="F36" s="6"/>
      <c r="G36" s="1"/>
      <c r="H36" s="6"/>
      <c r="I36" s="1"/>
      <c r="J36" s="6"/>
      <c r="K36" s="1"/>
      <c r="L36" s="7"/>
      <c r="M36" s="7"/>
      <c r="N36" s="1"/>
      <c r="O36" s="6"/>
      <c r="P36" s="67"/>
    </row>
    <row r="37" s="4" customFormat="1" spans="1:16">
      <c r="A37" s="1"/>
      <c r="B37" s="5"/>
      <c r="C37" s="1"/>
      <c r="D37" s="6"/>
      <c r="E37" s="5"/>
      <c r="F37" s="6"/>
      <c r="G37" s="1"/>
      <c r="H37" s="6"/>
      <c r="I37" s="1"/>
      <c r="J37" s="6"/>
      <c r="K37" s="1"/>
      <c r="L37" s="7"/>
      <c r="M37" s="7"/>
      <c r="N37" s="1"/>
      <c r="O37" s="6"/>
      <c r="P37" s="67"/>
    </row>
    <row r="38" s="4" customFormat="1" spans="1:16">
      <c r="A38" s="1"/>
      <c r="B38" s="5"/>
      <c r="C38" s="1"/>
      <c r="D38" s="6"/>
      <c r="E38" s="5"/>
      <c r="F38" s="6"/>
      <c r="G38" s="1"/>
      <c r="H38" s="6"/>
      <c r="I38" s="1"/>
      <c r="J38" s="6"/>
      <c r="K38" s="1"/>
      <c r="L38" s="7"/>
      <c r="M38" s="7"/>
      <c r="N38" s="1"/>
      <c r="O38" s="6"/>
      <c r="P38" s="67"/>
    </row>
    <row r="39" s="4" customFormat="1" spans="1:16">
      <c r="A39" s="1"/>
      <c r="B39" s="5"/>
      <c r="C39" s="1"/>
      <c r="D39" s="6"/>
      <c r="E39" s="5"/>
      <c r="F39" s="6"/>
      <c r="G39" s="1"/>
      <c r="H39" s="6"/>
      <c r="I39" s="1"/>
      <c r="J39" s="6"/>
      <c r="K39" s="1"/>
      <c r="L39" s="7"/>
      <c r="M39" s="7"/>
      <c r="N39" s="1"/>
      <c r="O39" s="6"/>
      <c r="P39" s="67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I8:N8"/>
    <mergeCell ref="G13:H13"/>
    <mergeCell ref="A23:B23"/>
    <mergeCell ref="C24:D24"/>
    <mergeCell ref="E24:H24"/>
    <mergeCell ref="L24:O24"/>
    <mergeCell ref="C25:D25"/>
    <mergeCell ref="E25:H25"/>
    <mergeCell ref="L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5:A6"/>
    <mergeCell ref="H3:H4"/>
    <mergeCell ref="A24:B25"/>
    <mergeCell ref="I24:J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朱大金</cp:lastModifiedBy>
  <dcterms:created xsi:type="dcterms:W3CDTF">2018-04-24T06:46:00Z</dcterms:created>
  <cp:lastPrinted>2018-05-07T07:34:00Z</cp:lastPrinted>
  <dcterms:modified xsi:type="dcterms:W3CDTF">2024-01-26T03:10:08Z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A6EAFAEC24154AE3AC571E2582ADF100</vt:lpwstr>
  </property>
</Properties>
</file>