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前期" sheetId="12" r:id="rId1"/>
    <sheet name="2-1" sheetId="14" r:id="rId2"/>
    <sheet name="1-2" sheetId="13" state="hidden" r:id="rId3"/>
  </sheets>
  <calcPr calcId="144525"/>
</workbook>
</file>

<file path=xl/sharedStrings.xml><?xml version="1.0" encoding="utf-8"?>
<sst xmlns="http://schemas.openxmlformats.org/spreadsheetml/2006/main" count="250" uniqueCount="84">
  <si>
    <t xml:space="preserve">工程款支付证书 </t>
  </si>
  <si>
    <t>工程名称</t>
  </si>
  <si>
    <t>商务大道（中环南路-百川路）公交专用道工程</t>
  </si>
  <si>
    <t>建设单位</t>
  </si>
  <si>
    <t>ERP编号</t>
  </si>
  <si>
    <t>档案编号</t>
  </si>
  <si>
    <t>合同金额</t>
  </si>
  <si>
    <t>中标时间</t>
  </si>
  <si>
    <t>已提供工程资料</t>
  </si>
  <si>
    <t>中标通知书、施工合同、内部承包协议、不领章承诺书、审计、交工</t>
  </si>
  <si>
    <t>保存地址</t>
  </si>
  <si>
    <t>合肥</t>
  </si>
  <si>
    <t>责任单位</t>
  </si>
  <si>
    <t>东部大区</t>
  </si>
  <si>
    <t>决算金额</t>
  </si>
  <si>
    <t>决算时间</t>
  </si>
  <si>
    <t>项目部印章</t>
  </si>
  <si>
    <t>无</t>
  </si>
  <si>
    <t>施工人</t>
  </si>
  <si>
    <t>周恒泉18857466661</t>
  </si>
  <si>
    <t>区域责任人</t>
  </si>
  <si>
    <t>施迎东</t>
  </si>
  <si>
    <t>省办负责人</t>
  </si>
  <si>
    <t>序号</t>
  </si>
  <si>
    <t>经营填写</t>
  </si>
  <si>
    <t>工程填写</t>
  </si>
  <si>
    <t>财务填写</t>
  </si>
  <si>
    <t>经营、工程、质安填写</t>
  </si>
  <si>
    <t>区域负责人</t>
  </si>
  <si>
    <t>申请部门填写财务核对</t>
  </si>
  <si>
    <t>本次支付
金额</t>
  </si>
  <si>
    <t>剩余款项</t>
  </si>
  <si>
    <t>到款情况</t>
  </si>
  <si>
    <t>暂列金</t>
  </si>
  <si>
    <t>代缴税金</t>
  </si>
  <si>
    <t>其他扣款</t>
  </si>
  <si>
    <t>预留款</t>
  </si>
  <si>
    <t>成本票</t>
  </si>
  <si>
    <t>日期</t>
  </si>
  <si>
    <t>工程款金额</t>
  </si>
  <si>
    <t>周转金金额</t>
  </si>
  <si>
    <t>到款银行</t>
  </si>
  <si>
    <t>到款账户</t>
  </si>
  <si>
    <t>完成进度</t>
  </si>
  <si>
    <t>比例</t>
  </si>
  <si>
    <t>金额</t>
  </si>
  <si>
    <t>备注</t>
  </si>
  <si>
    <t>供货单位</t>
  </si>
  <si>
    <t>合同额</t>
  </si>
  <si>
    <t>成本票额</t>
  </si>
  <si>
    <t>中行</t>
  </si>
  <si>
    <t>税金</t>
  </si>
  <si>
    <t>外经证</t>
  </si>
  <si>
    <t>嘉兴市企购信息技术有限公司</t>
  </si>
  <si>
    <t>周恒泉周转金</t>
  </si>
  <si>
    <t>嘉兴多角电线电缆有限公司</t>
  </si>
  <si>
    <t>退周转金</t>
  </si>
  <si>
    <t>桐乡市吉鑫五金电器有限公司</t>
  </si>
  <si>
    <t>海宁市马桥街道晶达交通器材经营部</t>
  </si>
  <si>
    <t>嘉兴磊磊信息技术有限公司</t>
  </si>
  <si>
    <t>1752 5719 0682</t>
  </si>
  <si>
    <t>按合同价</t>
  </si>
  <si>
    <t>企税1.6%</t>
  </si>
  <si>
    <t>海宁市强顺交通设施安装队</t>
  </si>
  <si>
    <t>水利基金</t>
  </si>
  <si>
    <t>转账费</t>
  </si>
  <si>
    <t>周恒泉-退税</t>
  </si>
  <si>
    <t>合计</t>
  </si>
  <si>
    <t>-</t>
  </si>
  <si>
    <t>本次结算、支付明细</t>
  </si>
  <si>
    <t>应支付金额</t>
  </si>
  <si>
    <t>本次支付金额</t>
  </si>
  <si>
    <t>小写</t>
  </si>
  <si>
    <t>已支付金额</t>
  </si>
  <si>
    <t>大写</t>
  </si>
  <si>
    <t>中标通知书、施工合同、内部承包协议、不领章承诺书</t>
  </si>
  <si>
    <t>526国道嵊泗段改建工程项目路基钢制护栏工程施工劳务招标</t>
  </si>
  <si>
    <t>2021.10.13</t>
  </si>
  <si>
    <t>中标通知书、</t>
  </si>
  <si>
    <t>后期算</t>
  </si>
  <si>
    <t>宁波聚恒金属科技有限公司-护栏
开户行：农行宁波鄞州分行营业部
账号：3940 2001 0400 3542 2</t>
  </si>
  <si>
    <t>借款</t>
  </si>
  <si>
    <t>安徽建工集团股份有限公司嵊泗县国省道改建工程、旅游交通集散中心PPP项目部-履约保证金
开户行：中国农业银行嵊泗县支行
账号：19420101040007674</t>
  </si>
  <si>
    <t>安徽建工集团股份有限公司嵊泗至定海公路嵊泗嵊山至枸杞段改建工程项目部-履约保证金
开户行：农业银行嵊泗县支行
账号：19-420101040010538</t>
  </si>
</sst>
</file>

<file path=xl/styles.xml><?xml version="1.0" encoding="utf-8"?>
<styleSheet xmlns="http://schemas.openxmlformats.org/spreadsheetml/2006/main">
  <numFmts count="12">
    <numFmt numFmtId="42" formatCode="_ &quot;￥&quot;* #,##0_ ;_ &quot;￥&quot;* \-#,##0_ ;_ &quot;￥&quot;* &quot;-&quot;_ ;_ @_ "/>
    <numFmt numFmtId="176" formatCode="yy/m/d;@"/>
    <numFmt numFmtId="44" formatCode="_ &quot;￥&quot;* #,##0.00_ ;_ &quot;￥&quot;* \-#,##0.00_ ;_ &quot;￥&quot;* &quot;-&quot;??_ ;_ @_ "/>
    <numFmt numFmtId="177" formatCode="#,##0.00_ "/>
    <numFmt numFmtId="43" formatCode="_ * #,##0.00_ ;_ * \-#,##0.00_ ;_ * &quot;-&quot;??_ ;_ @_ "/>
    <numFmt numFmtId="41" formatCode="_ * #,##0_ ;_ * \-#,##0_ ;_ * &quot;-&quot;_ ;_ @_ "/>
    <numFmt numFmtId="178" formatCode="yyyy&quot;年&quot;m&quot;月&quot;d&quot;日&quot;;@"/>
    <numFmt numFmtId="179" formatCode="0.00_ "/>
    <numFmt numFmtId="180" formatCode="0.0%"/>
    <numFmt numFmtId="181" formatCode="0.00_);[Red]\(0.00\)"/>
    <numFmt numFmtId="182" formatCode="#,##0_ "/>
    <numFmt numFmtId="183" formatCode="[DBNum2][$RMB]General;[Red][DBNum2][$RMB]General"/>
  </numFmts>
  <fonts count="36">
    <font>
      <sz val="11"/>
      <name val="宋体"/>
      <charset val="134"/>
    </font>
    <font>
      <sz val="9"/>
      <name val="宋体"/>
      <charset val="134"/>
    </font>
    <font>
      <b/>
      <sz val="18"/>
      <name val="宋体"/>
      <charset val="134"/>
    </font>
    <font>
      <b/>
      <sz val="9"/>
      <name val="宋体"/>
      <charset val="134"/>
    </font>
    <font>
      <b/>
      <sz val="10"/>
      <name val="宋体"/>
      <charset val="134"/>
    </font>
    <font>
      <sz val="10"/>
      <name val="宋体"/>
      <charset val="134"/>
    </font>
    <font>
      <sz val="9"/>
      <color rgb="FFFF0000"/>
      <name val="宋体"/>
      <charset val="134"/>
    </font>
    <font>
      <sz val="11"/>
      <color rgb="FFFF0000"/>
      <name val="宋体"/>
      <charset val="134"/>
    </font>
    <font>
      <sz val="10"/>
      <color rgb="FFFF0000"/>
      <name val="宋体"/>
      <charset val="134"/>
    </font>
    <font>
      <sz val="8"/>
      <color rgb="FFFF0000"/>
      <name val="宋体"/>
      <charset val="134"/>
    </font>
    <font>
      <b/>
      <sz val="9"/>
      <name val="Arial"/>
      <charset val="134"/>
    </font>
    <font>
      <b/>
      <sz val="11"/>
      <name val="宋体"/>
      <charset val="134"/>
    </font>
    <font>
      <b/>
      <sz val="12"/>
      <name val="宋体"/>
      <charset val="134"/>
    </font>
    <font>
      <b/>
      <sz val="9"/>
      <color rgb="FFFF0000"/>
      <name val="宋体"/>
      <charset val="134"/>
    </font>
    <font>
      <sz val="11"/>
      <color theme="1"/>
      <name val="宋体"/>
      <charset val="0"/>
      <scheme val="minor"/>
    </font>
    <font>
      <sz val="11"/>
      <color rgb="FFFA7D00"/>
      <name val="宋体"/>
      <charset val="0"/>
      <scheme val="minor"/>
    </font>
    <font>
      <sz val="11"/>
      <color rgb="FF000000"/>
      <name val="宋体"/>
      <charset val="134"/>
    </font>
    <font>
      <b/>
      <sz val="11"/>
      <color theme="3"/>
      <name val="宋体"/>
      <charset val="134"/>
      <scheme val="minor"/>
    </font>
    <font>
      <b/>
      <sz val="11"/>
      <color rgb="FF3F3F3F"/>
      <name val="宋体"/>
      <charset val="0"/>
      <scheme val="minor"/>
    </font>
    <font>
      <sz val="11"/>
      <color rgb="FF9C0006"/>
      <name val="宋体"/>
      <charset val="0"/>
      <scheme val="minor"/>
    </font>
    <font>
      <b/>
      <sz val="11"/>
      <color rgb="FFFA7D00"/>
      <name val="宋体"/>
      <charset val="0"/>
      <scheme val="minor"/>
    </font>
    <font>
      <sz val="11"/>
      <color theme="1"/>
      <name val="宋体"/>
      <charset val="134"/>
      <scheme val="minor"/>
    </font>
    <font>
      <sz val="11"/>
      <color theme="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21" fillId="0" borderId="0" applyFont="0" applyFill="0" applyBorder="0" applyAlignment="0" applyProtection="0">
      <alignment vertical="center"/>
    </xf>
    <xf numFmtId="0" fontId="14" fillId="9" borderId="0" applyNumberFormat="0" applyBorder="0" applyAlignment="0" applyProtection="0">
      <alignment vertical="center"/>
    </xf>
    <xf numFmtId="0" fontId="24" fillId="11" borderId="15" applyNumberFormat="0" applyAlignment="0" applyProtection="0">
      <alignment vertical="center"/>
    </xf>
    <xf numFmtId="44" fontId="16" fillId="0" borderId="0">
      <protection locked="0"/>
    </xf>
    <xf numFmtId="41" fontId="21" fillId="0" borderId="0" applyFont="0" applyFill="0" applyBorder="0" applyAlignment="0" applyProtection="0">
      <alignment vertical="center"/>
    </xf>
    <xf numFmtId="0" fontId="14" fillId="5" borderId="0" applyNumberFormat="0" applyBorder="0" applyAlignment="0" applyProtection="0">
      <alignment vertical="center"/>
    </xf>
    <xf numFmtId="0" fontId="19" fillId="7" borderId="0" applyNumberFormat="0" applyBorder="0" applyAlignment="0" applyProtection="0">
      <alignment vertical="center"/>
    </xf>
    <xf numFmtId="43" fontId="21" fillId="0" borderId="0" applyFont="0" applyFill="0" applyBorder="0" applyAlignment="0" applyProtection="0">
      <alignment vertical="center"/>
    </xf>
    <xf numFmtId="0" fontId="22" fillId="12" borderId="0" applyNumberFormat="0" applyBorder="0" applyAlignment="0" applyProtection="0">
      <alignment vertical="center"/>
    </xf>
    <xf numFmtId="0" fontId="25" fillId="0" borderId="0" applyNumberFormat="0" applyFill="0" applyBorder="0" applyAlignment="0" applyProtection="0">
      <alignment vertical="center"/>
    </xf>
    <xf numFmtId="9" fontId="2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1" fillId="13" borderId="16" applyNumberFormat="0" applyFont="0" applyAlignment="0" applyProtection="0">
      <alignment vertical="center"/>
    </xf>
    <xf numFmtId="0" fontId="22" fillId="17" borderId="0" applyNumberFormat="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9" fontId="16" fillId="0" borderId="0">
      <protection locked="0"/>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2" fillId="16" borderId="0" applyNumberFormat="0" applyBorder="0" applyAlignment="0" applyProtection="0">
      <alignment vertical="center"/>
    </xf>
    <xf numFmtId="0" fontId="17" fillId="0" borderId="13" applyNumberFormat="0" applyFill="0" applyAlignment="0" applyProtection="0">
      <alignment vertical="center"/>
    </xf>
    <xf numFmtId="0" fontId="22" fillId="19" borderId="0" applyNumberFormat="0" applyBorder="0" applyAlignment="0" applyProtection="0">
      <alignment vertical="center"/>
    </xf>
    <xf numFmtId="0" fontId="18" fillId="6" borderId="14" applyNumberFormat="0" applyAlignment="0" applyProtection="0">
      <alignment vertical="center"/>
    </xf>
    <xf numFmtId="0" fontId="20" fillId="6" borderId="15" applyNumberFormat="0" applyAlignment="0" applyProtection="0">
      <alignment vertical="center"/>
    </xf>
    <xf numFmtId="0" fontId="32" fillId="23" borderId="18" applyNumberFormat="0" applyAlignment="0" applyProtection="0">
      <alignment vertical="center"/>
    </xf>
    <xf numFmtId="0" fontId="14" fillId="26" borderId="0" applyNumberFormat="0" applyBorder="0" applyAlignment="0" applyProtection="0">
      <alignment vertical="center"/>
    </xf>
    <xf numFmtId="0" fontId="22" fillId="22" borderId="0" applyNumberFormat="0" applyBorder="0" applyAlignment="0" applyProtection="0">
      <alignment vertical="center"/>
    </xf>
    <xf numFmtId="0" fontId="15" fillId="0" borderId="12" applyNumberFormat="0" applyFill="0" applyAlignment="0" applyProtection="0">
      <alignment vertical="center"/>
    </xf>
    <xf numFmtId="0" fontId="33" fillId="0" borderId="19" applyNumberFormat="0" applyFill="0" applyAlignment="0" applyProtection="0">
      <alignment vertical="center"/>
    </xf>
    <xf numFmtId="0" fontId="23" fillId="10" borderId="0" applyNumberFormat="0" applyBorder="0" applyAlignment="0" applyProtection="0">
      <alignment vertical="center"/>
    </xf>
    <xf numFmtId="0" fontId="34" fillId="28" borderId="0" applyNumberFormat="0" applyBorder="0" applyAlignment="0" applyProtection="0">
      <alignment vertical="center"/>
    </xf>
    <xf numFmtId="0" fontId="14" fillId="4" borderId="0" applyNumberFormat="0" applyBorder="0" applyAlignment="0" applyProtection="0">
      <alignment vertical="center"/>
    </xf>
    <xf numFmtId="0" fontId="22" fillId="27" borderId="0" applyNumberFormat="0" applyBorder="0" applyAlignment="0" applyProtection="0">
      <alignment vertical="center"/>
    </xf>
    <xf numFmtId="0" fontId="14" fillId="21" borderId="0" applyNumberFormat="0" applyBorder="0" applyAlignment="0" applyProtection="0">
      <alignment vertical="center"/>
    </xf>
    <xf numFmtId="0" fontId="14" fillId="29" borderId="0" applyNumberFormat="0" applyBorder="0" applyAlignment="0" applyProtection="0">
      <alignment vertical="center"/>
    </xf>
    <xf numFmtId="0" fontId="14" fillId="31" borderId="0" applyNumberFormat="0" applyBorder="0" applyAlignment="0" applyProtection="0">
      <alignment vertical="center"/>
    </xf>
    <xf numFmtId="0" fontId="14" fillId="15" borderId="0" applyNumberFormat="0" applyBorder="0" applyAlignment="0" applyProtection="0">
      <alignment vertical="center"/>
    </xf>
    <xf numFmtId="0" fontId="22" fillId="8" borderId="0" applyNumberFormat="0" applyBorder="0" applyAlignment="0" applyProtection="0">
      <alignment vertical="center"/>
    </xf>
    <xf numFmtId="0" fontId="22" fillId="30" borderId="0" applyNumberFormat="0" applyBorder="0" applyAlignment="0" applyProtection="0">
      <alignment vertical="center"/>
    </xf>
    <xf numFmtId="0" fontId="14" fillId="25" borderId="0" applyNumberFormat="0" applyBorder="0" applyAlignment="0" applyProtection="0">
      <alignment vertical="center"/>
    </xf>
    <xf numFmtId="0" fontId="14" fillId="14" borderId="0" applyNumberFormat="0" applyBorder="0" applyAlignment="0" applyProtection="0">
      <alignment vertical="center"/>
    </xf>
    <xf numFmtId="0" fontId="22" fillId="20" borderId="0" applyNumberFormat="0" applyBorder="0" applyAlignment="0" applyProtection="0">
      <alignment vertical="center"/>
    </xf>
    <xf numFmtId="0" fontId="14" fillId="18" borderId="0" applyNumberFormat="0" applyBorder="0" applyAlignment="0" applyProtection="0">
      <alignment vertical="center"/>
    </xf>
    <xf numFmtId="0" fontId="22" fillId="24" borderId="0" applyNumberFormat="0" applyBorder="0" applyAlignment="0" applyProtection="0">
      <alignment vertical="center"/>
    </xf>
    <xf numFmtId="0" fontId="22" fillId="32" borderId="0" applyNumberFormat="0" applyBorder="0" applyAlignment="0" applyProtection="0">
      <alignment vertical="center"/>
    </xf>
    <xf numFmtId="0" fontId="14" fillId="33" borderId="0" applyNumberFormat="0" applyBorder="0" applyAlignment="0" applyProtection="0">
      <alignment vertical="center"/>
    </xf>
    <xf numFmtId="0" fontId="22" fillId="34" borderId="0" applyNumberFormat="0" applyBorder="0" applyAlignment="0" applyProtection="0">
      <alignment vertical="center"/>
    </xf>
    <xf numFmtId="0" fontId="35" fillId="0" borderId="0">
      <protection locked="0"/>
    </xf>
  </cellStyleXfs>
  <cellXfs count="118">
    <xf numFmtId="0" fontId="0" fillId="0" borderId="0" xfId="0">
      <alignment vertical="center"/>
    </xf>
    <xf numFmtId="0" fontId="1" fillId="2" borderId="0" xfId="50" applyFont="1" applyFill="1" applyBorder="1" applyAlignment="1" applyProtection="1">
      <alignment horizontal="center" vertical="center"/>
    </xf>
    <xf numFmtId="176" fontId="1" fillId="2" borderId="0" xfId="50" applyNumberFormat="1" applyFont="1" applyFill="1" applyBorder="1" applyAlignment="1" applyProtection="1">
      <alignment horizontal="center" vertical="center"/>
    </xf>
    <xf numFmtId="177" fontId="1" fillId="2" borderId="0" xfId="50" applyNumberFormat="1" applyFont="1" applyFill="1" applyBorder="1" applyAlignment="1" applyProtection="1">
      <alignment horizontal="center" vertical="center"/>
    </xf>
    <xf numFmtId="0" fontId="0" fillId="0" borderId="0" xfId="0" applyFont="1" applyFill="1" applyAlignment="1">
      <alignment vertical="center"/>
    </xf>
    <xf numFmtId="0" fontId="2" fillId="2" borderId="1" xfId="50" applyFont="1" applyFill="1" applyBorder="1" applyAlignment="1" applyProtection="1">
      <alignment horizontal="center" vertical="center"/>
    </xf>
    <xf numFmtId="0" fontId="3" fillId="2" borderId="2" xfId="50" applyFont="1" applyFill="1" applyBorder="1" applyAlignment="1" applyProtection="1">
      <alignment horizontal="center" vertical="center" wrapText="1"/>
    </xf>
    <xf numFmtId="0" fontId="4" fillId="2" borderId="2" xfId="50" applyFont="1" applyFill="1" applyBorder="1" applyAlignment="1" applyProtection="1">
      <alignment horizontal="center" vertical="center" shrinkToFit="1"/>
    </xf>
    <xf numFmtId="0" fontId="4" fillId="2" borderId="3" xfId="50" applyFont="1" applyFill="1" applyBorder="1" applyAlignment="1" applyProtection="1">
      <alignment horizontal="center" vertical="center" shrinkToFit="1"/>
    </xf>
    <xf numFmtId="177" fontId="3" fillId="2" borderId="2" xfId="50" applyNumberFormat="1" applyFont="1" applyFill="1" applyBorder="1" applyAlignment="1" applyProtection="1">
      <alignment horizontal="center" vertical="center" wrapText="1"/>
    </xf>
    <xf numFmtId="178" fontId="3" fillId="2" borderId="4" xfId="50" applyNumberFormat="1" applyFont="1" applyFill="1" applyBorder="1" applyAlignment="1" applyProtection="1">
      <alignment horizontal="center" vertical="center" wrapText="1"/>
    </xf>
    <xf numFmtId="177" fontId="1" fillId="2" borderId="4" xfId="50" applyNumberFormat="1" applyFont="1" applyFill="1" applyBorder="1" applyAlignment="1" applyProtection="1">
      <alignment horizontal="center" vertical="center" wrapText="1"/>
    </xf>
    <xf numFmtId="0" fontId="3" fillId="3" borderId="3" xfId="50" applyFont="1" applyFill="1" applyBorder="1" applyAlignment="1" applyProtection="1">
      <alignment horizontal="center" vertical="center" wrapText="1"/>
    </xf>
    <xf numFmtId="0" fontId="3" fillId="3" borderId="5" xfId="50" applyFont="1" applyFill="1" applyBorder="1" applyAlignment="1" applyProtection="1">
      <alignment horizontal="center" vertical="center" wrapText="1"/>
    </xf>
    <xf numFmtId="0" fontId="3" fillId="3" borderId="4" xfId="50" applyFont="1" applyFill="1" applyBorder="1" applyAlignment="1" applyProtection="1">
      <alignment horizontal="center" vertical="center" wrapText="1"/>
    </xf>
    <xf numFmtId="0" fontId="3" fillId="3" borderId="2" xfId="50" applyFont="1" applyFill="1" applyBorder="1" applyAlignment="1" applyProtection="1">
      <alignment horizontal="center" vertical="center" wrapText="1"/>
    </xf>
    <xf numFmtId="0" fontId="3" fillId="2" borderId="3" xfId="50" applyFont="1" applyFill="1" applyBorder="1" applyAlignment="1" applyProtection="1">
      <alignment horizontal="center" vertical="center" wrapText="1"/>
    </xf>
    <xf numFmtId="0" fontId="3" fillId="2" borderId="5" xfId="50" applyFont="1" applyFill="1" applyBorder="1" applyAlignment="1" applyProtection="1">
      <alignment horizontal="center" vertical="center" wrapText="1"/>
    </xf>
    <xf numFmtId="0" fontId="3" fillId="2" borderId="4" xfId="50" applyFont="1" applyFill="1" applyBorder="1" applyAlignment="1" applyProtection="1">
      <alignment horizontal="center" vertical="center" wrapText="1"/>
    </xf>
    <xf numFmtId="176" fontId="3" fillId="2" borderId="2" xfId="50" applyNumberFormat="1" applyFont="1" applyFill="1" applyBorder="1" applyAlignment="1" applyProtection="1">
      <alignment horizontal="center" vertical="center" wrapText="1"/>
    </xf>
    <xf numFmtId="0" fontId="1" fillId="2" borderId="2" xfId="50" applyFont="1" applyFill="1" applyBorder="1" applyAlignment="1" applyProtection="1">
      <alignment horizontal="center" vertical="center" wrapText="1"/>
    </xf>
    <xf numFmtId="178" fontId="0" fillId="0" borderId="2" xfId="0" applyNumberFormat="1" applyFont="1" applyFill="1" applyBorder="1" applyAlignment="1">
      <alignment horizontal="center" vertical="center"/>
    </xf>
    <xf numFmtId="177" fontId="5" fillId="2" borderId="4" xfId="50" applyNumberFormat="1" applyFont="1" applyFill="1" applyBorder="1" applyAlignment="1" applyProtection="1">
      <alignment horizontal="right" vertical="center" shrinkToFit="1"/>
    </xf>
    <xf numFmtId="177" fontId="1" fillId="2" borderId="2" xfId="50" applyNumberFormat="1" applyFont="1" applyFill="1" applyBorder="1" applyAlignment="1" applyProtection="1">
      <alignment horizontal="right" vertical="center" shrinkToFit="1"/>
    </xf>
    <xf numFmtId="179" fontId="0" fillId="0" borderId="2"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wrapText="1"/>
    </xf>
    <xf numFmtId="180" fontId="1" fillId="2" borderId="2" xfId="19" applyNumberFormat="1" applyFont="1" applyFill="1" applyBorder="1" applyAlignment="1" applyProtection="1">
      <alignment horizontal="center" vertical="center" wrapText="1"/>
    </xf>
    <xf numFmtId="0" fontId="6" fillId="2" borderId="2" xfId="50" applyFont="1" applyFill="1" applyBorder="1" applyAlignment="1" applyProtection="1">
      <alignment horizontal="center" vertical="center" wrapText="1"/>
    </xf>
    <xf numFmtId="178" fontId="7" fillId="0" borderId="2" xfId="0" applyNumberFormat="1" applyFont="1" applyFill="1" applyBorder="1" applyAlignment="1">
      <alignment horizontal="center" vertical="center"/>
    </xf>
    <xf numFmtId="177" fontId="6" fillId="2" borderId="4" xfId="50" applyNumberFormat="1" applyFont="1" applyFill="1" applyBorder="1" applyAlignment="1" applyProtection="1">
      <alignment horizontal="right" vertical="center" shrinkToFit="1"/>
    </xf>
    <xf numFmtId="179" fontId="7" fillId="0" borderId="2" xfId="0" applyNumberFormat="1" applyFont="1" applyFill="1" applyBorder="1" applyAlignment="1">
      <alignment vertical="center"/>
    </xf>
    <xf numFmtId="179" fontId="7" fillId="0" borderId="2" xfId="0" applyNumberFormat="1" applyFont="1" applyFill="1" applyBorder="1" applyAlignment="1">
      <alignment horizontal="center" vertical="center"/>
    </xf>
    <xf numFmtId="177" fontId="6" fillId="2" borderId="2" xfId="50" applyNumberFormat="1" applyFont="1" applyFill="1" applyBorder="1" applyAlignment="1" applyProtection="1">
      <alignment vertical="center" shrinkToFit="1"/>
    </xf>
    <xf numFmtId="180" fontId="6" fillId="2" borderId="2" xfId="19" applyNumberFormat="1" applyFont="1" applyFill="1" applyBorder="1" applyAlignment="1" applyProtection="1">
      <alignment horizontal="center" vertical="center" wrapText="1"/>
    </xf>
    <xf numFmtId="177" fontId="8" fillId="2" borderId="4" xfId="50" applyNumberFormat="1" applyFont="1" applyFill="1" applyBorder="1" applyAlignment="1" applyProtection="1">
      <alignment horizontal="right" vertical="center" shrinkToFit="1"/>
    </xf>
    <xf numFmtId="177" fontId="6" fillId="2" borderId="2" xfId="50" applyNumberFormat="1" applyFont="1" applyFill="1" applyBorder="1" applyAlignment="1" applyProtection="1">
      <alignment horizontal="left" vertical="center" wrapText="1" shrinkToFit="1"/>
    </xf>
    <xf numFmtId="179" fontId="7" fillId="0" borderId="2" xfId="0" applyNumberFormat="1" applyFont="1" applyFill="1" applyBorder="1" applyAlignment="1">
      <alignment horizontal="center" vertical="center" wrapText="1"/>
    </xf>
    <xf numFmtId="179" fontId="0" fillId="0" borderId="2" xfId="0" applyNumberFormat="1" applyFont="1" applyFill="1" applyBorder="1" applyAlignment="1">
      <alignment vertical="center"/>
    </xf>
    <xf numFmtId="177" fontId="1" fillId="2" borderId="2" xfId="50" applyNumberFormat="1" applyFont="1" applyFill="1" applyBorder="1" applyAlignment="1" applyProtection="1">
      <alignment horizontal="left" vertical="center" wrapText="1" shrinkToFit="1"/>
    </xf>
    <xf numFmtId="178" fontId="0" fillId="0" borderId="6" xfId="0" applyNumberFormat="1" applyFont="1" applyFill="1" applyBorder="1" applyAlignment="1">
      <alignment horizontal="center" vertical="center"/>
    </xf>
    <xf numFmtId="178" fontId="7" fillId="2" borderId="2" xfId="50" applyNumberFormat="1" applyFont="1" applyFill="1" applyBorder="1" applyAlignment="1" applyProtection="1">
      <alignment horizontal="center" vertical="center" shrinkToFit="1"/>
    </xf>
    <xf numFmtId="177" fontId="9" fillId="2" borderId="2" xfId="50" applyNumberFormat="1" applyFont="1" applyFill="1" applyBorder="1" applyAlignment="1" applyProtection="1">
      <alignment horizontal="right" vertical="center" shrinkToFit="1"/>
    </xf>
    <xf numFmtId="178" fontId="7" fillId="0" borderId="6" xfId="0" applyNumberFormat="1" applyFont="1" applyFill="1" applyBorder="1" applyAlignment="1">
      <alignment horizontal="center" vertical="center"/>
    </xf>
    <xf numFmtId="179" fontId="6" fillId="2" borderId="2" xfId="4" applyNumberFormat="1" applyFont="1" applyFill="1" applyBorder="1" applyAlignment="1" applyProtection="1">
      <alignment horizontal="center" vertical="center" wrapText="1"/>
    </xf>
    <xf numFmtId="178" fontId="5" fillId="2" borderId="2" xfId="50" applyNumberFormat="1" applyFont="1" applyFill="1" applyBorder="1" applyAlignment="1" applyProtection="1">
      <alignment horizontal="center" vertical="center" shrinkToFit="1"/>
    </xf>
    <xf numFmtId="179" fontId="1" fillId="2" borderId="2" xfId="4" applyNumberFormat="1" applyFont="1" applyFill="1" applyBorder="1" applyAlignment="1" applyProtection="1">
      <alignment horizontal="center" vertical="center" wrapText="1"/>
    </xf>
    <xf numFmtId="177" fontId="1" fillId="2" borderId="2" xfId="50" applyNumberFormat="1" applyFont="1" applyFill="1" applyBorder="1" applyAlignment="1" applyProtection="1">
      <alignment horizontal="center" vertical="center" wrapText="1" shrinkToFit="1"/>
    </xf>
    <xf numFmtId="49" fontId="1" fillId="2" borderId="2" xfId="50" applyNumberFormat="1" applyFont="1" applyFill="1" applyBorder="1" applyAlignment="1" applyProtection="1">
      <alignment horizontal="center" vertical="center" wrapText="1" shrinkToFit="1"/>
    </xf>
    <xf numFmtId="177" fontId="1" fillId="2" borderId="2" xfId="50" applyNumberFormat="1" applyFont="1" applyFill="1" applyBorder="1" applyAlignment="1" applyProtection="1">
      <alignment vertical="center" wrapText="1" shrinkToFit="1"/>
    </xf>
    <xf numFmtId="9" fontId="1" fillId="2" borderId="2" xfId="19" applyFont="1" applyFill="1" applyBorder="1" applyAlignment="1" applyProtection="1">
      <alignment horizontal="center" vertical="center" wrapText="1"/>
    </xf>
    <xf numFmtId="9" fontId="1" fillId="2" borderId="2" xfId="19" applyNumberFormat="1" applyFont="1" applyFill="1" applyBorder="1" applyAlignment="1" applyProtection="1">
      <alignment horizontal="center" vertical="center" wrapText="1"/>
    </xf>
    <xf numFmtId="49" fontId="1" fillId="2" borderId="2" xfId="50" applyNumberFormat="1" applyFont="1" applyFill="1" applyBorder="1" applyAlignment="1" applyProtection="1">
      <alignment horizontal="center" vertical="center" wrapText="1"/>
    </xf>
    <xf numFmtId="178" fontId="8" fillId="2" borderId="2" xfId="50" applyNumberFormat="1" applyFont="1" applyFill="1" applyBorder="1" applyAlignment="1" applyProtection="1">
      <alignment horizontal="center" vertical="center" shrinkToFit="1"/>
    </xf>
    <xf numFmtId="177" fontId="6" fillId="2" borderId="2" xfId="50" applyNumberFormat="1" applyFont="1" applyFill="1" applyBorder="1" applyAlignment="1" applyProtection="1">
      <alignment vertical="center" wrapText="1" shrinkToFit="1"/>
    </xf>
    <xf numFmtId="9" fontId="6" fillId="2" borderId="2" xfId="19" applyNumberFormat="1" applyFont="1" applyFill="1" applyBorder="1" applyAlignment="1" applyProtection="1">
      <alignment horizontal="center" vertical="center" wrapText="1"/>
    </xf>
    <xf numFmtId="0" fontId="3" fillId="2" borderId="2" xfId="50" applyFont="1" applyFill="1" applyBorder="1" applyAlignment="1" applyProtection="1">
      <alignment horizontal="center" vertical="center" shrinkToFit="1"/>
    </xf>
    <xf numFmtId="179" fontId="3" fillId="2" borderId="2" xfId="50" applyNumberFormat="1" applyFont="1" applyFill="1" applyBorder="1" applyAlignment="1" applyProtection="1">
      <alignment horizontal="center" vertical="center" shrinkToFit="1"/>
    </xf>
    <xf numFmtId="177" fontId="10" fillId="2" borderId="2" xfId="50" applyNumberFormat="1" applyFont="1" applyFill="1" applyBorder="1" applyAlignment="1" applyProtection="1">
      <alignment horizontal="right" vertical="center" shrinkToFit="1"/>
    </xf>
    <xf numFmtId="0" fontId="11" fillId="2" borderId="2" xfId="50" applyFont="1" applyFill="1" applyBorder="1" applyAlignment="1" applyProtection="1">
      <alignment horizontal="center" vertical="center" wrapText="1"/>
    </xf>
    <xf numFmtId="181" fontId="12" fillId="2" borderId="3" xfId="50" applyNumberFormat="1" applyFont="1" applyFill="1" applyBorder="1" applyAlignment="1" applyProtection="1">
      <alignment horizontal="center" vertical="center" shrinkToFit="1"/>
    </xf>
    <xf numFmtId="181" fontId="12" fillId="2" borderId="5" xfId="50" applyNumberFormat="1" applyFont="1" applyFill="1" applyBorder="1" applyAlignment="1" applyProtection="1">
      <alignment horizontal="center" vertical="center" shrinkToFit="1"/>
    </xf>
    <xf numFmtId="0" fontId="12" fillId="2" borderId="7" xfId="50" applyFont="1" applyFill="1" applyBorder="1" applyAlignment="1" applyProtection="1">
      <alignment horizontal="center" vertical="center" wrapText="1"/>
    </xf>
    <xf numFmtId="0" fontId="12" fillId="2" borderId="8" xfId="50" applyFont="1" applyFill="1" applyBorder="1" applyAlignment="1" applyProtection="1">
      <alignment horizontal="center" vertical="center" wrapText="1"/>
    </xf>
    <xf numFmtId="0" fontId="0" fillId="2" borderId="0" xfId="0" applyFont="1" applyFill="1" applyAlignment="1">
      <alignment vertical="center"/>
    </xf>
    <xf numFmtId="0" fontId="4" fillId="2" borderId="5" xfId="50" applyFont="1" applyFill="1" applyBorder="1" applyAlignment="1" applyProtection="1">
      <alignment horizontal="center" vertical="center" shrinkToFit="1"/>
    </xf>
    <xf numFmtId="0" fontId="3" fillId="2" borderId="2" xfId="50" applyFont="1" applyFill="1" applyBorder="1" applyAlignment="1" applyProtection="1">
      <alignment horizontal="center" vertical="center"/>
    </xf>
    <xf numFmtId="177" fontId="3" fillId="2" borderId="2" xfId="50" applyNumberFormat="1" applyFont="1" applyFill="1" applyBorder="1" applyAlignment="1" applyProtection="1">
      <alignment horizontal="center" vertical="center" shrinkToFit="1"/>
    </xf>
    <xf numFmtId="177" fontId="1" fillId="2" borderId="2" xfId="50" applyNumberFormat="1" applyFont="1" applyFill="1" applyBorder="1" applyAlignment="1" applyProtection="1">
      <alignment horizontal="center" vertical="center" wrapText="1"/>
    </xf>
    <xf numFmtId="177" fontId="3" fillId="2" borderId="2" xfId="50" applyNumberFormat="1" applyFont="1" applyFill="1" applyBorder="1" applyAlignment="1" applyProtection="1">
      <alignment horizontal="right" vertical="center" shrinkToFit="1"/>
    </xf>
    <xf numFmtId="177" fontId="6" fillId="2" borderId="2" xfId="50" applyNumberFormat="1" applyFont="1" applyFill="1" applyBorder="1" applyAlignment="1" applyProtection="1">
      <alignment horizontal="right" vertical="center" shrinkToFit="1"/>
    </xf>
    <xf numFmtId="177" fontId="6" fillId="2" borderId="2" xfId="50" applyNumberFormat="1" applyFont="1" applyFill="1" applyBorder="1" applyAlignment="1" applyProtection="1">
      <alignment horizontal="center" vertical="center" wrapText="1" shrinkToFit="1"/>
    </xf>
    <xf numFmtId="0" fontId="6" fillId="2" borderId="2" xfId="50" applyFont="1" applyFill="1" applyBorder="1" applyAlignment="1" applyProtection="1">
      <alignment horizontal="center" vertical="center"/>
    </xf>
    <xf numFmtId="177" fontId="6" fillId="2" borderId="2" xfId="50" applyNumberFormat="1" applyFont="1" applyFill="1" applyBorder="1" applyAlignment="1" applyProtection="1">
      <alignment horizontal="center" vertical="center" wrapText="1"/>
    </xf>
    <xf numFmtId="177" fontId="13" fillId="2" borderId="2" xfId="50" applyNumberFormat="1" applyFont="1" applyFill="1" applyBorder="1" applyAlignment="1" applyProtection="1">
      <alignment horizontal="right" vertical="center" shrinkToFit="1"/>
    </xf>
    <xf numFmtId="177" fontId="13" fillId="2" borderId="2" xfId="50" applyNumberFormat="1" applyFont="1" applyFill="1" applyBorder="1" applyAlignment="1" applyProtection="1">
      <alignment horizontal="center" vertical="center" wrapText="1"/>
    </xf>
    <xf numFmtId="182" fontId="6" fillId="2" borderId="2" xfId="50" applyNumberFormat="1" applyFont="1" applyFill="1" applyBorder="1" applyAlignment="1" applyProtection="1">
      <alignment vertical="center" shrinkToFit="1"/>
    </xf>
    <xf numFmtId="177" fontId="6" fillId="2" borderId="2" xfId="50" applyNumberFormat="1" applyFont="1" applyFill="1" applyBorder="1" applyAlignment="1" applyProtection="1">
      <alignment vertical="center" wrapText="1"/>
    </xf>
    <xf numFmtId="0" fontId="1" fillId="2" borderId="2" xfId="50" applyFont="1" applyFill="1" applyBorder="1" applyAlignment="1" applyProtection="1">
      <alignment horizontal="center" vertical="center"/>
    </xf>
    <xf numFmtId="182" fontId="1" fillId="2" borderId="2" xfId="50" applyNumberFormat="1" applyFont="1" applyFill="1" applyBorder="1" applyAlignment="1" applyProtection="1">
      <alignment horizontal="center" vertical="center" shrinkToFit="1"/>
    </xf>
    <xf numFmtId="177" fontId="1" fillId="2" borderId="2" xfId="50" applyNumberFormat="1" applyFont="1" applyFill="1" applyBorder="1" applyAlignment="1" applyProtection="1">
      <alignment vertical="center" wrapText="1"/>
    </xf>
    <xf numFmtId="0" fontId="12" fillId="2" borderId="9" xfId="50" applyFont="1" applyFill="1" applyBorder="1" applyAlignment="1" applyProtection="1">
      <alignment horizontal="center" vertical="center" wrapText="1"/>
    </xf>
    <xf numFmtId="0" fontId="12" fillId="2" borderId="10" xfId="50" applyFont="1" applyFill="1" applyBorder="1" applyAlignment="1" applyProtection="1">
      <alignment horizontal="center" vertical="center" wrapText="1"/>
    </xf>
    <xf numFmtId="177" fontId="12" fillId="2" borderId="3" xfId="50" applyNumberFormat="1" applyFont="1" applyFill="1" applyBorder="1" applyAlignment="1" applyProtection="1">
      <alignment horizontal="center" vertical="center" shrinkToFit="1"/>
    </xf>
    <xf numFmtId="177" fontId="12" fillId="2" borderId="5" xfId="50" applyNumberFormat="1" applyFont="1" applyFill="1" applyBorder="1" applyAlignment="1" applyProtection="1">
      <alignment horizontal="center" vertical="center" shrinkToFit="1"/>
    </xf>
    <xf numFmtId="0" fontId="12" fillId="2" borderId="1" xfId="50" applyFont="1" applyFill="1" applyBorder="1" applyAlignment="1" applyProtection="1">
      <alignment horizontal="center" vertical="center" wrapText="1"/>
    </xf>
    <xf numFmtId="0" fontId="12" fillId="2" borderId="11" xfId="50" applyFont="1" applyFill="1" applyBorder="1" applyAlignment="1" applyProtection="1">
      <alignment horizontal="center" vertical="center" wrapText="1"/>
    </xf>
    <xf numFmtId="183" fontId="12" fillId="2" borderId="3" xfId="50" applyNumberFormat="1" applyFont="1" applyFill="1" applyBorder="1" applyAlignment="1" applyProtection="1">
      <alignment horizontal="center" vertical="center" shrinkToFit="1"/>
    </xf>
    <xf numFmtId="183" fontId="12" fillId="2" borderId="5" xfId="50" applyNumberFormat="1" applyFont="1" applyFill="1" applyBorder="1" applyAlignment="1" applyProtection="1">
      <alignment horizontal="center" vertical="center" shrinkToFit="1"/>
    </xf>
    <xf numFmtId="0" fontId="3" fillId="2" borderId="2" xfId="50" applyNumberFormat="1" applyFont="1" applyFill="1" applyBorder="1" applyAlignment="1" applyProtection="1">
      <alignment horizontal="center" vertical="center" shrinkToFit="1"/>
    </xf>
    <xf numFmtId="0" fontId="0" fillId="2" borderId="2" xfId="50" applyNumberFormat="1" applyFont="1" applyFill="1" applyBorder="1" applyAlignment="1">
      <alignment horizontal="center" vertical="center"/>
      <protection locked="0"/>
    </xf>
    <xf numFmtId="49" fontId="0" fillId="2" borderId="2" xfId="50" applyNumberFormat="1" applyFont="1" applyFill="1" applyBorder="1" applyAlignment="1">
      <alignment horizontal="center" vertical="center"/>
      <protection locked="0"/>
    </xf>
    <xf numFmtId="0" fontId="4" fillId="2" borderId="3" xfId="50" applyFont="1" applyFill="1" applyBorder="1" applyAlignment="1" applyProtection="1">
      <alignment horizontal="center" vertical="center" wrapText="1"/>
    </xf>
    <xf numFmtId="0" fontId="4" fillId="2" borderId="5"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wrapText="1"/>
    </xf>
    <xf numFmtId="177" fontId="4" fillId="2" borderId="2" xfId="50" applyNumberFormat="1" applyFont="1" applyFill="1" applyBorder="1" applyAlignment="1" applyProtection="1">
      <alignment horizontal="center" vertical="center" wrapText="1"/>
    </xf>
    <xf numFmtId="177" fontId="5" fillId="2" borderId="2" xfId="50" applyNumberFormat="1" applyFont="1" applyFill="1" applyBorder="1" applyAlignment="1" applyProtection="1">
      <alignment horizontal="center" vertical="center" wrapText="1"/>
    </xf>
    <xf numFmtId="177" fontId="3" fillId="3" borderId="3" xfId="50" applyNumberFormat="1" applyFont="1" applyFill="1" applyBorder="1" applyAlignment="1" applyProtection="1">
      <alignment horizontal="center" vertical="center" wrapText="1"/>
    </xf>
    <xf numFmtId="177" fontId="3" fillId="3" borderId="5" xfId="50" applyNumberFormat="1" applyFont="1" applyFill="1" applyBorder="1" applyAlignment="1" applyProtection="1">
      <alignment horizontal="center" vertical="center" wrapText="1"/>
    </xf>
    <xf numFmtId="0" fontId="4" fillId="2" borderId="2" xfId="50" applyFont="1" applyFill="1" applyBorder="1" applyAlignment="1" applyProtection="1">
      <alignment horizontal="center" vertical="center"/>
    </xf>
    <xf numFmtId="177" fontId="3" fillId="2" borderId="3" xfId="50" applyNumberFormat="1" applyFont="1" applyFill="1" applyBorder="1" applyAlignment="1" applyProtection="1">
      <alignment vertical="center" wrapText="1"/>
    </xf>
    <xf numFmtId="177" fontId="3" fillId="2" borderId="5" xfId="50" applyNumberFormat="1" applyFont="1" applyFill="1" applyBorder="1" applyAlignment="1" applyProtection="1">
      <alignment vertical="center" wrapText="1"/>
    </xf>
    <xf numFmtId="177" fontId="0" fillId="2" borderId="2" xfId="50" applyNumberFormat="1" applyFont="1" applyFill="1" applyBorder="1" applyAlignment="1" applyProtection="1">
      <alignment horizontal="left" vertical="center" wrapText="1"/>
    </xf>
    <xf numFmtId="177" fontId="0" fillId="2" borderId="2" xfId="50" applyNumberFormat="1" applyFont="1" applyFill="1" applyBorder="1" applyAlignment="1" applyProtection="1">
      <alignment horizontal="right" vertical="center" shrinkToFit="1"/>
    </xf>
    <xf numFmtId="177" fontId="7" fillId="2" borderId="2" xfId="50" applyNumberFormat="1" applyFont="1" applyFill="1" applyBorder="1" applyAlignment="1" applyProtection="1">
      <alignment horizontal="left" vertical="center" wrapText="1"/>
    </xf>
    <xf numFmtId="177" fontId="7" fillId="2" borderId="2" xfId="50" applyNumberFormat="1" applyFont="1" applyFill="1" applyBorder="1" applyAlignment="1" applyProtection="1">
      <alignment horizontal="right" vertical="center" shrinkToFit="1"/>
    </xf>
    <xf numFmtId="10" fontId="0" fillId="0" borderId="2" xfId="0" applyNumberFormat="1" applyFont="1" applyFill="1" applyBorder="1" applyAlignment="1">
      <alignment vertical="center"/>
    </xf>
    <xf numFmtId="179" fontId="1" fillId="2" borderId="2" xfId="50" applyNumberFormat="1" applyFont="1" applyFill="1" applyBorder="1" applyAlignment="1" applyProtection="1">
      <alignment horizontal="center" vertical="center"/>
    </xf>
    <xf numFmtId="10" fontId="7" fillId="0" borderId="2" xfId="0" applyNumberFormat="1" applyFont="1" applyFill="1" applyBorder="1" applyAlignment="1">
      <alignment vertical="center"/>
    </xf>
    <xf numFmtId="179" fontId="7" fillId="2" borderId="2" xfId="0" applyNumberFormat="1" applyFont="1" applyFill="1" applyBorder="1" applyAlignment="1">
      <alignment vertical="center"/>
    </xf>
    <xf numFmtId="179" fontId="0" fillId="2" borderId="2" xfId="0" applyNumberFormat="1" applyFont="1" applyFill="1" applyBorder="1" applyAlignment="1">
      <alignment vertical="center"/>
    </xf>
    <xf numFmtId="10" fontId="0" fillId="0" borderId="2" xfId="0" applyNumberFormat="1" applyFont="1" applyFill="1" applyBorder="1" applyAlignment="1">
      <alignment vertical="center" wrapText="1"/>
    </xf>
    <xf numFmtId="179" fontId="6" fillId="2" borderId="2" xfId="50" applyNumberFormat="1" applyFont="1" applyFill="1" applyBorder="1" applyAlignment="1" applyProtection="1">
      <alignment horizontal="center" vertical="center"/>
    </xf>
    <xf numFmtId="10" fontId="7" fillId="0" borderId="2" xfId="0" applyNumberFormat="1" applyFont="1" applyFill="1" applyBorder="1" applyAlignment="1">
      <alignment vertical="center" wrapText="1"/>
    </xf>
    <xf numFmtId="179" fontId="3" fillId="2" borderId="2" xfId="50" applyNumberFormat="1" applyFont="1" applyFill="1" applyBorder="1" applyAlignment="1" applyProtection="1">
      <alignment horizontal="right" vertical="center"/>
    </xf>
    <xf numFmtId="177" fontId="12" fillId="2" borderId="4" xfId="50" applyNumberFormat="1" applyFont="1" applyFill="1" applyBorder="1" applyAlignment="1" applyProtection="1">
      <alignment horizontal="center" vertical="center" shrinkToFit="1"/>
    </xf>
    <xf numFmtId="183" fontId="12" fillId="2" borderId="4" xfId="50" applyNumberFormat="1" applyFont="1" applyFill="1" applyBorder="1" applyAlignment="1" applyProtection="1">
      <alignment horizontal="center" vertical="center" shrinkToFit="1"/>
    </xf>
    <xf numFmtId="182" fontId="6" fillId="2" borderId="2" xfId="50" applyNumberFormat="1" applyFont="1" applyFill="1" applyBorder="1" applyAlignment="1" applyProtection="1">
      <alignment horizontal="center" vertical="center" shrinkToFit="1"/>
    </xf>
    <xf numFmtId="177" fontId="7" fillId="2" borderId="4" xfId="50" applyNumberFormat="1" applyFont="1" applyFill="1" applyBorder="1" applyAlignment="1" applyProtection="1">
      <alignment horizontal="right"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百分比 2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20320</xdr:colOff>
      <xdr:row>27</xdr:row>
      <xdr:rowOff>66675</xdr:rowOff>
    </xdr:from>
    <xdr:to>
      <xdr:col>8</xdr:col>
      <xdr:colOff>657860</xdr:colOff>
      <xdr:row>53</xdr:row>
      <xdr:rowOff>76200</xdr:rowOff>
    </xdr:to>
    <xdr:pic>
      <xdr:nvPicPr>
        <xdr:cNvPr id="2" name="图片 1" descr="45ad1567325e0cb085f1f181d972d67"/>
        <xdr:cNvPicPr>
          <a:picLocks noChangeAspect="1"/>
        </xdr:cNvPicPr>
      </xdr:nvPicPr>
      <xdr:blipFill>
        <a:blip r:embed="rId1"/>
        <a:stretch>
          <a:fillRect/>
        </a:stretch>
      </xdr:blipFill>
      <xdr:spPr>
        <a:xfrm>
          <a:off x="20320" y="7017385"/>
          <a:ext cx="9088120" cy="4467225"/>
        </a:xfrm>
        <a:prstGeom prst="rect">
          <a:avLst/>
        </a:prstGeom>
      </xdr:spPr>
    </xdr:pic>
    <xdr:clientData/>
  </xdr:twoCellAnchor>
  <xdr:twoCellAnchor editAs="oneCell">
    <xdr:from>
      <xdr:col>6</xdr:col>
      <xdr:colOff>1323975</xdr:colOff>
      <xdr:row>14</xdr:row>
      <xdr:rowOff>28575</xdr:rowOff>
    </xdr:from>
    <xdr:to>
      <xdr:col>12</xdr:col>
      <xdr:colOff>31750</xdr:colOff>
      <xdr:row>15</xdr:row>
      <xdr:rowOff>85725</xdr:rowOff>
    </xdr:to>
    <xdr:pic>
      <xdr:nvPicPr>
        <xdr:cNvPr id="3" name="图片 2" descr="%432W_E_PYEDJ8}Z7BNYG_R"/>
        <xdr:cNvPicPr>
          <a:picLocks noChangeAspect="1"/>
        </xdr:cNvPicPr>
      </xdr:nvPicPr>
      <xdr:blipFill>
        <a:blip r:embed="rId2"/>
        <a:srcRect t="50949" r="909"/>
        <a:stretch>
          <a:fillRect/>
        </a:stretch>
      </xdr:blipFill>
      <xdr:spPr>
        <a:xfrm>
          <a:off x="8072755" y="4934585"/>
          <a:ext cx="3381375" cy="5905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27</xdr:row>
      <xdr:rowOff>28575</xdr:rowOff>
    </xdr:from>
    <xdr:to>
      <xdr:col>8</xdr:col>
      <xdr:colOff>0</xdr:colOff>
      <xdr:row>59</xdr:row>
      <xdr:rowOff>104775</xdr:rowOff>
    </xdr:to>
    <xdr:pic>
      <xdr:nvPicPr>
        <xdr:cNvPr id="2" name="图片 1" descr="1GU_5B}GZZ52ZBJV$2%WV[V"/>
        <xdr:cNvPicPr>
          <a:picLocks noChangeAspect="1"/>
        </xdr:cNvPicPr>
      </xdr:nvPicPr>
      <xdr:blipFill>
        <a:blip r:embed="rId1"/>
        <a:stretch>
          <a:fillRect/>
        </a:stretch>
      </xdr:blipFill>
      <xdr:spPr>
        <a:xfrm>
          <a:off x="1270" y="8223885"/>
          <a:ext cx="8449310" cy="55626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tabSelected="1" topLeftCell="E1" workbookViewId="0">
      <selection activeCell="H11" sqref="H11"/>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2</v>
      </c>
      <c r="D2" s="7"/>
      <c r="E2" s="7"/>
      <c r="F2" s="7"/>
      <c r="G2" s="7"/>
      <c r="H2" s="8" t="s">
        <v>3</v>
      </c>
      <c r="I2" s="64"/>
      <c r="J2" s="7"/>
      <c r="K2" s="7"/>
      <c r="L2" s="7"/>
      <c r="M2" s="7"/>
      <c r="N2" s="7"/>
      <c r="O2" s="65" t="s">
        <v>4</v>
      </c>
      <c r="P2" s="65"/>
      <c r="Q2" s="88">
        <v>10038</v>
      </c>
      <c r="R2" s="66" t="s">
        <v>5</v>
      </c>
      <c r="S2" s="66"/>
      <c r="T2" s="89"/>
      <c r="U2" s="90"/>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1332276</v>
      </c>
      <c r="D3" s="9"/>
      <c r="E3" s="9"/>
      <c r="F3" s="9" t="s">
        <v>7</v>
      </c>
      <c r="G3" s="10">
        <v>43300</v>
      </c>
      <c r="H3" s="6" t="s">
        <v>8</v>
      </c>
      <c r="I3" s="6"/>
      <c r="J3" s="20" t="s">
        <v>9</v>
      </c>
      <c r="K3" s="20"/>
      <c r="L3" s="20"/>
      <c r="M3" s="20"/>
      <c r="N3" s="20"/>
      <c r="O3" s="6" t="s">
        <v>10</v>
      </c>
      <c r="P3" s="6"/>
      <c r="Q3" s="20" t="s">
        <v>11</v>
      </c>
      <c r="R3" s="91" t="s">
        <v>12</v>
      </c>
      <c r="S3" s="92"/>
      <c r="T3" s="93" t="s">
        <v>13</v>
      </c>
      <c r="U3" s="93"/>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v>1316681</v>
      </c>
      <c r="D4" s="9"/>
      <c r="E4" s="9"/>
      <c r="F4" s="9" t="s">
        <v>15</v>
      </c>
      <c r="G4" s="11"/>
      <c r="H4" s="6" t="s">
        <v>16</v>
      </c>
      <c r="I4" s="6"/>
      <c r="J4" s="20" t="s">
        <v>17</v>
      </c>
      <c r="K4" s="20"/>
      <c r="L4" s="20"/>
      <c r="M4" s="20"/>
      <c r="N4" s="20"/>
      <c r="O4" s="6" t="s">
        <v>18</v>
      </c>
      <c r="P4" s="6"/>
      <c r="Q4" s="67" t="s">
        <v>19</v>
      </c>
      <c r="R4" s="9" t="s">
        <v>20</v>
      </c>
      <c r="S4" s="67" t="s">
        <v>21</v>
      </c>
      <c r="T4" s="94" t="s">
        <v>22</v>
      </c>
      <c r="U4" s="95"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96" t="s">
        <v>29</v>
      </c>
      <c r="R5" s="97"/>
      <c r="S5" s="97"/>
      <c r="T5" s="94" t="s">
        <v>30</v>
      </c>
      <c r="U5" s="98"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99" t="s">
        <v>37</v>
      </c>
      <c r="R6" s="100"/>
      <c r="S6" s="100"/>
      <c r="T6" s="94"/>
      <c r="U6" s="98"/>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66" t="s">
        <v>45</v>
      </c>
      <c r="L7" s="66" t="s">
        <v>46</v>
      </c>
      <c r="M7" s="9" t="s">
        <v>45</v>
      </c>
      <c r="N7" s="6" t="s">
        <v>46</v>
      </c>
      <c r="O7" s="6" t="s">
        <v>45</v>
      </c>
      <c r="P7" s="6" t="s">
        <v>46</v>
      </c>
      <c r="Q7" s="9" t="s">
        <v>47</v>
      </c>
      <c r="R7" s="9" t="s">
        <v>48</v>
      </c>
      <c r="S7" s="9" t="s">
        <v>49</v>
      </c>
      <c r="T7" s="94"/>
      <c r="U7" s="98"/>
      <c r="XEI7" s="4"/>
      <c r="XEJ7" s="4"/>
      <c r="XEK7" s="4"/>
      <c r="XEL7" s="4"/>
      <c r="XEM7" s="4"/>
      <c r="XEN7" s="4"/>
      <c r="XEO7" s="4"/>
      <c r="XEP7" s="4"/>
      <c r="XEQ7" s="4"/>
      <c r="XER7" s="4"/>
      <c r="XES7" s="4"/>
      <c r="XET7" s="4"/>
      <c r="XEU7" s="4"/>
      <c r="XEV7" s="4"/>
      <c r="XEW7" s="4"/>
      <c r="XEX7" s="4"/>
      <c r="XEY7" s="4"/>
      <c r="XEZ7" s="4"/>
      <c r="XFA7" s="4"/>
      <c r="XFB7" s="4"/>
      <c r="XFC7" s="4"/>
      <c r="XFD7" s="4"/>
    </row>
    <row r="8" s="1" customFormat="1" ht="25" customHeight="1" spans="1:16384">
      <c r="A8" s="20">
        <v>1</v>
      </c>
      <c r="B8" s="21">
        <v>43498</v>
      </c>
      <c r="C8" s="22">
        <v>1065800</v>
      </c>
      <c r="D8" s="23"/>
      <c r="E8" s="24" t="s">
        <v>50</v>
      </c>
      <c r="F8" s="25"/>
      <c r="G8" s="23"/>
      <c r="H8" s="26">
        <v>0.02</v>
      </c>
      <c r="I8" s="23">
        <v>21316</v>
      </c>
      <c r="J8" s="46"/>
      <c r="K8" s="20">
        <v>16085</v>
      </c>
      <c r="L8" s="20" t="s">
        <v>51</v>
      </c>
      <c r="M8" s="23">
        <v>500</v>
      </c>
      <c r="N8" s="67" t="s">
        <v>52</v>
      </c>
      <c r="O8" s="68"/>
      <c r="P8" s="9"/>
      <c r="Q8" s="101" t="s">
        <v>53</v>
      </c>
      <c r="R8" s="9"/>
      <c r="S8" s="9"/>
      <c r="T8" s="102">
        <v>17760</v>
      </c>
      <c r="U8" s="77"/>
      <c r="XEI8" s="4"/>
      <c r="XEJ8" s="4"/>
      <c r="XEK8" s="4"/>
      <c r="XEL8" s="4"/>
      <c r="XEM8" s="4"/>
      <c r="XEN8" s="4"/>
      <c r="XEO8" s="4"/>
      <c r="XEP8" s="4"/>
      <c r="XEQ8" s="4"/>
      <c r="XER8" s="4"/>
      <c r="XES8" s="4"/>
      <c r="XET8" s="4"/>
      <c r="XEU8" s="4"/>
      <c r="XEV8" s="4"/>
      <c r="XEW8" s="4"/>
      <c r="XEX8" s="4"/>
      <c r="XEY8" s="4"/>
      <c r="XEZ8" s="4"/>
      <c r="XFA8" s="4"/>
      <c r="XFB8" s="4"/>
      <c r="XFC8" s="4"/>
      <c r="XFD8" s="4"/>
    </row>
    <row r="9" s="1" customFormat="1" ht="25" customHeight="1" spans="1:16384">
      <c r="A9" s="27"/>
      <c r="B9" s="28"/>
      <c r="C9" s="29"/>
      <c r="D9" s="37">
        <v>574271.8</v>
      </c>
      <c r="E9" s="24" t="s">
        <v>54</v>
      </c>
      <c r="F9" s="24"/>
      <c r="G9" s="32"/>
      <c r="H9" s="33"/>
      <c r="I9" s="69"/>
      <c r="J9" s="70"/>
      <c r="K9" s="71"/>
      <c r="L9" s="27"/>
      <c r="M9" s="69"/>
      <c r="N9" s="72"/>
      <c r="O9" s="73"/>
      <c r="P9" s="74"/>
      <c r="Q9" s="101" t="s">
        <v>55</v>
      </c>
      <c r="R9" s="9"/>
      <c r="S9" s="9"/>
      <c r="T9" s="102">
        <v>101911.8</v>
      </c>
      <c r="U9" s="77"/>
      <c r="XEI9" s="4"/>
      <c r="XEJ9" s="4"/>
      <c r="XEK9" s="4"/>
      <c r="XEL9" s="4"/>
      <c r="XEM9" s="4"/>
      <c r="XEN9" s="4"/>
      <c r="XEO9" s="4"/>
      <c r="XEP9" s="4"/>
      <c r="XEQ9" s="4"/>
      <c r="XER9" s="4"/>
      <c r="XES9" s="4"/>
      <c r="XET9" s="4"/>
      <c r="XEU9" s="4"/>
      <c r="XEV9" s="4"/>
      <c r="XEW9" s="4"/>
      <c r="XEX9" s="4"/>
      <c r="XEY9" s="4"/>
      <c r="XEZ9" s="4"/>
      <c r="XFA9" s="4"/>
      <c r="XFB9" s="4"/>
      <c r="XFC9" s="4"/>
      <c r="XFD9" s="4"/>
    </row>
    <row r="10" s="1" customFormat="1" ht="24" customHeight="1" spans="1:16384">
      <c r="A10" s="27"/>
      <c r="B10" s="28"/>
      <c r="C10" s="34"/>
      <c r="D10" s="37">
        <v>-477386.8</v>
      </c>
      <c r="E10" s="24" t="s">
        <v>56</v>
      </c>
      <c r="F10" s="31"/>
      <c r="G10" s="32"/>
      <c r="H10" s="33"/>
      <c r="I10" s="69"/>
      <c r="J10" s="35"/>
      <c r="K10" s="27"/>
      <c r="L10" s="27"/>
      <c r="M10" s="69"/>
      <c r="N10" s="72"/>
      <c r="O10" s="73"/>
      <c r="P10" s="74"/>
      <c r="Q10" s="101" t="s">
        <v>57</v>
      </c>
      <c r="R10" s="9"/>
      <c r="S10" s="9"/>
      <c r="T10" s="102">
        <v>392060</v>
      </c>
      <c r="U10" s="77"/>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25" customHeight="1" spans="1:16384">
      <c r="A11" s="27"/>
      <c r="B11" s="28"/>
      <c r="C11" s="29"/>
      <c r="D11" s="30"/>
      <c r="E11" s="31"/>
      <c r="F11" s="31"/>
      <c r="G11" s="35"/>
      <c r="H11" s="33"/>
      <c r="I11" s="69"/>
      <c r="J11" s="70"/>
      <c r="K11" s="71"/>
      <c r="L11" s="71"/>
      <c r="M11" s="69"/>
      <c r="N11" s="72"/>
      <c r="O11" s="75"/>
      <c r="P11" s="76"/>
      <c r="Q11" s="101" t="s">
        <v>58</v>
      </c>
      <c r="R11" s="9"/>
      <c r="S11" s="9"/>
      <c r="T11" s="102">
        <v>550512.2</v>
      </c>
      <c r="U11" s="77"/>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24" customHeight="1" spans="1:16384">
      <c r="A12" s="27"/>
      <c r="B12" s="28"/>
      <c r="C12" s="34"/>
      <c r="D12" s="30"/>
      <c r="E12" s="36"/>
      <c r="F12" s="31"/>
      <c r="G12" s="35"/>
      <c r="H12" s="33"/>
      <c r="I12" s="69"/>
      <c r="J12" s="35"/>
      <c r="K12" s="27"/>
      <c r="L12" s="27"/>
      <c r="M12" s="69"/>
      <c r="N12" s="72"/>
      <c r="O12" s="73"/>
      <c r="P12" s="9"/>
      <c r="Q12" s="101" t="s">
        <v>59</v>
      </c>
      <c r="R12" s="9"/>
      <c r="S12" s="9"/>
      <c r="T12" s="102">
        <v>62540</v>
      </c>
      <c r="U12" s="77"/>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42" customHeight="1" spans="1:16384">
      <c r="A13" s="27">
        <v>2</v>
      </c>
      <c r="B13" s="28">
        <v>44587</v>
      </c>
      <c r="C13" s="117">
        <v>250881</v>
      </c>
      <c r="D13" s="30"/>
      <c r="E13" s="31" t="s">
        <v>50</v>
      </c>
      <c r="F13" s="31" t="s">
        <v>60</v>
      </c>
      <c r="G13" s="35"/>
      <c r="H13" s="33">
        <v>0.02</v>
      </c>
      <c r="I13" s="69">
        <v>5329.52</v>
      </c>
      <c r="J13" s="70" t="s">
        <v>61</v>
      </c>
      <c r="K13" s="71">
        <v>4981.9</v>
      </c>
      <c r="L13" s="71" t="s">
        <v>62</v>
      </c>
      <c r="M13" s="69">
        <v>500</v>
      </c>
      <c r="N13" s="72" t="s">
        <v>52</v>
      </c>
      <c r="O13" s="116"/>
      <c r="P13" s="76"/>
      <c r="Q13" s="103" t="s">
        <v>63</v>
      </c>
      <c r="R13" s="74"/>
      <c r="S13" s="74"/>
      <c r="T13" s="104">
        <v>72000</v>
      </c>
      <c r="U13" s="77"/>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29" customHeight="1" spans="1:16384">
      <c r="A14" s="27"/>
      <c r="B14" s="42"/>
      <c r="C14" s="34"/>
      <c r="D14" s="30">
        <v>-96885</v>
      </c>
      <c r="E14" s="31" t="s">
        <v>56</v>
      </c>
      <c r="F14" s="31"/>
      <c r="G14" s="35"/>
      <c r="H14" s="33"/>
      <c r="I14" s="69"/>
      <c r="J14" s="35"/>
      <c r="K14" s="27">
        <v>138.1</v>
      </c>
      <c r="L14" s="27" t="s">
        <v>64</v>
      </c>
      <c r="M14" s="69">
        <v>200</v>
      </c>
      <c r="N14" s="72" t="s">
        <v>65</v>
      </c>
      <c r="O14" s="73"/>
      <c r="P14" s="74"/>
      <c r="Q14" s="107" t="s">
        <v>66</v>
      </c>
      <c r="R14" s="74"/>
      <c r="S14" s="74"/>
      <c r="T14" s="104">
        <v>70846.48</v>
      </c>
      <c r="U14" s="106"/>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42" customHeight="1" spans="1:16384">
      <c r="A15" s="27"/>
      <c r="B15" s="40"/>
      <c r="C15" s="34"/>
      <c r="D15" s="41"/>
      <c r="E15" s="31"/>
      <c r="F15" s="31"/>
      <c r="G15" s="35"/>
      <c r="H15" s="33"/>
      <c r="I15" s="69"/>
      <c r="J15" s="35"/>
      <c r="K15" s="71"/>
      <c r="L15" s="71"/>
      <c r="M15" s="69"/>
      <c r="N15" s="72"/>
      <c r="O15" s="73"/>
      <c r="P15" s="74"/>
      <c r="Q15" s="103"/>
      <c r="R15" s="74"/>
      <c r="S15" s="74"/>
      <c r="T15" s="104"/>
      <c r="U15" s="106"/>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27"/>
      <c r="B16" s="42"/>
      <c r="C16" s="34"/>
      <c r="D16" s="43"/>
      <c r="E16" s="31"/>
      <c r="F16" s="31"/>
      <c r="G16" s="32"/>
      <c r="H16" s="33"/>
      <c r="I16" s="69"/>
      <c r="J16" s="69"/>
      <c r="K16" s="27"/>
      <c r="L16" s="27"/>
      <c r="M16" s="69"/>
      <c r="N16" s="72"/>
      <c r="O16" s="69"/>
      <c r="P16" s="72"/>
      <c r="Q16" s="107"/>
      <c r="R16" s="74"/>
      <c r="S16" s="74"/>
      <c r="T16" s="108"/>
      <c r="U16" s="106"/>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20"/>
      <c r="B17" s="44"/>
      <c r="C17" s="22"/>
      <c r="D17" s="45"/>
      <c r="E17" s="46"/>
      <c r="F17" s="47"/>
      <c r="G17" s="48"/>
      <c r="H17" s="49"/>
      <c r="I17" s="23"/>
      <c r="J17" s="23"/>
      <c r="K17" s="23"/>
      <c r="L17" s="23"/>
      <c r="M17" s="23"/>
      <c r="N17" s="67"/>
      <c r="O17" s="23"/>
      <c r="P17" s="67"/>
      <c r="Q17" s="105"/>
      <c r="R17" s="9"/>
      <c r="S17" s="9"/>
      <c r="T17" s="109"/>
      <c r="U17" s="106"/>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20"/>
      <c r="B18" s="44"/>
      <c r="C18" s="22"/>
      <c r="D18" s="45"/>
      <c r="E18" s="24"/>
      <c r="F18" s="24"/>
      <c r="G18" s="48"/>
      <c r="H18" s="50"/>
      <c r="I18" s="23"/>
      <c r="J18" s="23"/>
      <c r="K18" s="46"/>
      <c r="L18" s="46"/>
      <c r="M18" s="23"/>
      <c r="N18" s="67"/>
      <c r="O18" s="23"/>
      <c r="P18" s="67"/>
      <c r="Q18" s="105"/>
      <c r="R18" s="9"/>
      <c r="S18" s="9"/>
      <c r="T18" s="109"/>
      <c r="U18" s="106"/>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20"/>
      <c r="B19" s="44"/>
      <c r="C19" s="51"/>
      <c r="D19" s="45"/>
      <c r="E19" s="46"/>
      <c r="F19" s="47"/>
      <c r="G19" s="48"/>
      <c r="H19" s="49"/>
      <c r="I19" s="23"/>
      <c r="J19" s="23"/>
      <c r="K19" s="23"/>
      <c r="L19" s="23"/>
      <c r="M19" s="23"/>
      <c r="N19" s="67"/>
      <c r="O19" s="23"/>
      <c r="P19" s="67"/>
      <c r="Q19" s="110"/>
      <c r="R19" s="9"/>
      <c r="S19" s="9"/>
      <c r="T19" s="109"/>
      <c r="U19" s="111"/>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20"/>
      <c r="B20" s="44"/>
      <c r="C20" s="22"/>
      <c r="D20" s="45"/>
      <c r="E20" s="24"/>
      <c r="F20" s="24"/>
      <c r="G20" s="48"/>
      <c r="H20" s="50"/>
      <c r="I20" s="23"/>
      <c r="J20" s="23"/>
      <c r="K20" s="23"/>
      <c r="L20" s="23"/>
      <c r="M20" s="23"/>
      <c r="N20" s="67"/>
      <c r="O20" s="23"/>
      <c r="P20" s="67"/>
      <c r="Q20" s="110"/>
      <c r="R20" s="9"/>
      <c r="S20" s="9"/>
      <c r="T20" s="109"/>
      <c r="U20" s="111"/>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20"/>
      <c r="B21" s="44"/>
      <c r="C21" s="22"/>
      <c r="D21" s="45"/>
      <c r="E21" s="24"/>
      <c r="F21" s="24"/>
      <c r="G21" s="48"/>
      <c r="H21" s="50"/>
      <c r="I21" s="23"/>
      <c r="J21" s="23"/>
      <c r="K21" s="23"/>
      <c r="L21" s="23"/>
      <c r="M21" s="23"/>
      <c r="N21" s="67"/>
      <c r="O21" s="23"/>
      <c r="P21" s="67"/>
      <c r="Q21" s="110"/>
      <c r="R21" s="9"/>
      <c r="S21" s="9"/>
      <c r="T21" s="109"/>
      <c r="U21" s="111"/>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27"/>
      <c r="B22" s="52"/>
      <c r="C22" s="34"/>
      <c r="D22" s="43"/>
      <c r="E22" s="31"/>
      <c r="F22" s="31"/>
      <c r="G22" s="53"/>
      <c r="H22" s="54"/>
      <c r="I22" s="69"/>
      <c r="J22" s="69"/>
      <c r="K22" s="69"/>
      <c r="L22" s="69"/>
      <c r="M22" s="69"/>
      <c r="N22" s="72"/>
      <c r="O22" s="69"/>
      <c r="P22" s="72"/>
      <c r="Q22" s="112"/>
      <c r="R22" s="74"/>
      <c r="S22" s="74"/>
      <c r="T22" s="108"/>
      <c r="U22" s="111"/>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27"/>
      <c r="B23" s="52"/>
      <c r="C23" s="34"/>
      <c r="D23" s="43"/>
      <c r="E23" s="31"/>
      <c r="F23" s="31"/>
      <c r="G23" s="53"/>
      <c r="H23" s="54"/>
      <c r="I23" s="69"/>
      <c r="J23" s="69"/>
      <c r="K23" s="69"/>
      <c r="L23" s="69"/>
      <c r="M23" s="69"/>
      <c r="N23" s="72"/>
      <c r="O23" s="69"/>
      <c r="P23" s="72"/>
      <c r="Q23" s="112"/>
      <c r="R23" s="74"/>
      <c r="S23" s="74"/>
      <c r="T23" s="108"/>
      <c r="U23" s="111"/>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27"/>
      <c r="B24" s="52"/>
      <c r="C24" s="34"/>
      <c r="D24" s="43"/>
      <c r="E24" s="31"/>
      <c r="F24" s="31"/>
      <c r="G24" s="53"/>
      <c r="H24" s="54"/>
      <c r="I24" s="69"/>
      <c r="J24" s="69"/>
      <c r="K24" s="69"/>
      <c r="L24" s="69"/>
      <c r="M24" s="69"/>
      <c r="N24" s="72"/>
      <c r="O24" s="69"/>
      <c r="P24" s="72"/>
      <c r="Q24" s="112"/>
      <c r="R24" s="74"/>
      <c r="S24" s="74"/>
      <c r="T24" s="108"/>
      <c r="U24" s="111"/>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67</v>
      </c>
      <c r="B25" s="6"/>
      <c r="C25" s="55">
        <f>SUM(C8:C24)</f>
        <v>1316681</v>
      </c>
      <c r="D25" s="56">
        <f>SUM(D8:D24)</f>
        <v>0</v>
      </c>
      <c r="E25" s="57"/>
      <c r="F25" s="57"/>
      <c r="G25" s="57"/>
      <c r="H25" s="55" t="s">
        <v>68</v>
      </c>
      <c r="I25" s="68">
        <f>SUM(I8:I24)</f>
        <v>26645.52</v>
      </c>
      <c r="J25" s="57"/>
      <c r="K25" s="68">
        <f>SUM(K8:K17)</f>
        <v>21205</v>
      </c>
      <c r="L25" s="68"/>
      <c r="M25" s="68">
        <f>SUM(M8:M24)</f>
        <v>1200</v>
      </c>
      <c r="N25" s="55" t="s">
        <v>68</v>
      </c>
      <c r="O25" s="68">
        <f>SUM(O8:O24)</f>
        <v>0</v>
      </c>
      <c r="P25" s="55" t="s">
        <v>68</v>
      </c>
      <c r="Q25" s="55" t="s">
        <v>68</v>
      </c>
      <c r="R25" s="55"/>
      <c r="S25" s="55"/>
      <c r="T25" s="68">
        <f>SUM(T8:T24)</f>
        <v>1267630.48</v>
      </c>
      <c r="U25" s="113">
        <f>D25+C25-T25-I25-K25-M25-O25</f>
        <v>1.81898940354586e-11</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58" t="s">
        <v>69</v>
      </c>
      <c r="B26" s="58"/>
      <c r="C26" s="58" t="s">
        <v>70</v>
      </c>
      <c r="D26" s="58"/>
      <c r="E26" s="58"/>
      <c r="F26" s="59">
        <f>O26</f>
        <v>239731.48</v>
      </c>
      <c r="G26" s="60"/>
      <c r="H26" s="61" t="s">
        <v>71</v>
      </c>
      <c r="I26" s="80"/>
      <c r="J26" s="80"/>
      <c r="K26" s="80"/>
      <c r="L26" s="80"/>
      <c r="M26" s="81"/>
      <c r="N26" s="58" t="s">
        <v>72</v>
      </c>
      <c r="O26" s="82">
        <f>T13+T14-D14</f>
        <v>239731.48</v>
      </c>
      <c r="P26" s="83"/>
      <c r="Q26" s="83"/>
      <c r="R26" s="83"/>
      <c r="S26" s="83"/>
      <c r="T26" s="83"/>
      <c r="U26" s="114"/>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58"/>
      <c r="B27" s="58"/>
      <c r="C27" s="58" t="s">
        <v>73</v>
      </c>
      <c r="D27" s="58"/>
      <c r="E27" s="58"/>
      <c r="F27" s="59">
        <v>0</v>
      </c>
      <c r="G27" s="60"/>
      <c r="H27" s="62"/>
      <c r="I27" s="84"/>
      <c r="J27" s="84"/>
      <c r="K27" s="84"/>
      <c r="L27" s="84"/>
      <c r="M27" s="85"/>
      <c r="N27" s="58" t="s">
        <v>74</v>
      </c>
      <c r="O27" s="86">
        <f>O26</f>
        <v>239731.48</v>
      </c>
      <c r="P27" s="87"/>
      <c r="Q27" s="87"/>
      <c r="R27" s="87"/>
      <c r="S27" s="87"/>
      <c r="T27" s="87"/>
      <c r="U27" s="115"/>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L29" s="1">
        <f>C4*0.02</f>
        <v>26333.62</v>
      </c>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f>C25/C4</f>
        <v>1</v>
      </c>
      <c r="L30" s="1">
        <f>L29-I8</f>
        <v>5017.62</v>
      </c>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3"/>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workbookViewId="0">
      <selection activeCell="E12" sqref="E12"/>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2</v>
      </c>
      <c r="D2" s="7"/>
      <c r="E2" s="7"/>
      <c r="F2" s="7"/>
      <c r="G2" s="7"/>
      <c r="H2" s="8" t="s">
        <v>3</v>
      </c>
      <c r="I2" s="64"/>
      <c r="J2" s="7"/>
      <c r="K2" s="7"/>
      <c r="L2" s="7"/>
      <c r="M2" s="7"/>
      <c r="N2" s="7"/>
      <c r="O2" s="65" t="s">
        <v>4</v>
      </c>
      <c r="P2" s="65"/>
      <c r="Q2" s="88">
        <v>10038</v>
      </c>
      <c r="R2" s="66" t="s">
        <v>5</v>
      </c>
      <c r="S2" s="66"/>
      <c r="T2" s="89"/>
      <c r="U2" s="90"/>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1332276</v>
      </c>
      <c r="D3" s="9"/>
      <c r="E3" s="9"/>
      <c r="F3" s="9" t="s">
        <v>7</v>
      </c>
      <c r="G3" s="10">
        <v>43300</v>
      </c>
      <c r="H3" s="6" t="s">
        <v>8</v>
      </c>
      <c r="I3" s="6"/>
      <c r="J3" s="20" t="s">
        <v>75</v>
      </c>
      <c r="K3" s="20"/>
      <c r="L3" s="20"/>
      <c r="M3" s="20"/>
      <c r="N3" s="20"/>
      <c r="O3" s="6" t="s">
        <v>10</v>
      </c>
      <c r="P3" s="6"/>
      <c r="Q3" s="20" t="s">
        <v>11</v>
      </c>
      <c r="R3" s="91" t="s">
        <v>12</v>
      </c>
      <c r="S3" s="92"/>
      <c r="T3" s="93" t="s">
        <v>13</v>
      </c>
      <c r="U3" s="93"/>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v>1332276</v>
      </c>
      <c r="D4" s="9"/>
      <c r="E4" s="9"/>
      <c r="F4" s="9" t="s">
        <v>15</v>
      </c>
      <c r="G4" s="11"/>
      <c r="H4" s="6" t="s">
        <v>16</v>
      </c>
      <c r="I4" s="6"/>
      <c r="J4" s="20" t="s">
        <v>17</v>
      </c>
      <c r="K4" s="20"/>
      <c r="L4" s="20"/>
      <c r="M4" s="20"/>
      <c r="N4" s="20"/>
      <c r="O4" s="6" t="s">
        <v>18</v>
      </c>
      <c r="P4" s="6"/>
      <c r="Q4" s="67" t="s">
        <v>19</v>
      </c>
      <c r="R4" s="9" t="s">
        <v>20</v>
      </c>
      <c r="S4" s="67" t="s">
        <v>21</v>
      </c>
      <c r="T4" s="94" t="s">
        <v>22</v>
      </c>
      <c r="U4" s="95"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96" t="s">
        <v>29</v>
      </c>
      <c r="R5" s="97"/>
      <c r="S5" s="97"/>
      <c r="T5" s="94" t="s">
        <v>30</v>
      </c>
      <c r="U5" s="98"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99" t="s">
        <v>37</v>
      </c>
      <c r="R6" s="100"/>
      <c r="S6" s="100"/>
      <c r="T6" s="94"/>
      <c r="U6" s="98"/>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66" t="s">
        <v>45</v>
      </c>
      <c r="L7" s="66" t="s">
        <v>46</v>
      </c>
      <c r="M7" s="9" t="s">
        <v>45</v>
      </c>
      <c r="N7" s="6" t="s">
        <v>46</v>
      </c>
      <c r="O7" s="6" t="s">
        <v>45</v>
      </c>
      <c r="P7" s="6" t="s">
        <v>46</v>
      </c>
      <c r="Q7" s="9" t="s">
        <v>47</v>
      </c>
      <c r="R7" s="9" t="s">
        <v>48</v>
      </c>
      <c r="S7" s="9" t="s">
        <v>49</v>
      </c>
      <c r="T7" s="94"/>
      <c r="U7" s="98"/>
      <c r="XEI7" s="4"/>
      <c r="XEJ7" s="4"/>
      <c r="XEK7" s="4"/>
      <c r="XEL7" s="4"/>
      <c r="XEM7" s="4"/>
      <c r="XEN7" s="4"/>
      <c r="XEO7" s="4"/>
      <c r="XEP7" s="4"/>
      <c r="XEQ7" s="4"/>
      <c r="XER7" s="4"/>
      <c r="XES7" s="4"/>
      <c r="XET7" s="4"/>
      <c r="XEU7" s="4"/>
      <c r="XEV7" s="4"/>
      <c r="XEW7" s="4"/>
      <c r="XEX7" s="4"/>
      <c r="XEY7" s="4"/>
      <c r="XEZ7" s="4"/>
      <c r="XFA7" s="4"/>
      <c r="XFB7" s="4"/>
      <c r="XFC7" s="4"/>
      <c r="XFD7" s="4"/>
    </row>
    <row r="8" s="1" customFormat="1" ht="28" customHeight="1" spans="1:16384">
      <c r="A8" s="20">
        <v>1</v>
      </c>
      <c r="B8" s="21">
        <v>43498</v>
      </c>
      <c r="C8" s="22">
        <v>1065800</v>
      </c>
      <c r="D8" s="23"/>
      <c r="E8" s="24" t="s">
        <v>50</v>
      </c>
      <c r="F8" s="25"/>
      <c r="G8" s="23"/>
      <c r="H8" s="26">
        <v>0.02</v>
      </c>
      <c r="I8" s="23">
        <v>21316</v>
      </c>
      <c r="J8" s="46"/>
      <c r="K8" s="20">
        <v>16085</v>
      </c>
      <c r="L8" s="20" t="s">
        <v>51</v>
      </c>
      <c r="M8" s="23">
        <v>500</v>
      </c>
      <c r="N8" s="67" t="s">
        <v>52</v>
      </c>
      <c r="O8" s="68"/>
      <c r="P8" s="9"/>
      <c r="Q8" s="101" t="s">
        <v>53</v>
      </c>
      <c r="R8" s="9"/>
      <c r="S8" s="9"/>
      <c r="T8" s="102">
        <v>17760</v>
      </c>
      <c r="U8" s="77"/>
      <c r="XEI8" s="4"/>
      <c r="XEJ8" s="4"/>
      <c r="XEK8" s="4"/>
      <c r="XEL8" s="4"/>
      <c r="XEM8" s="4"/>
      <c r="XEN8" s="4"/>
      <c r="XEO8" s="4"/>
      <c r="XEP8" s="4"/>
      <c r="XEQ8" s="4"/>
      <c r="XER8" s="4"/>
      <c r="XES8" s="4"/>
      <c r="XET8" s="4"/>
      <c r="XEU8" s="4"/>
      <c r="XEV8" s="4"/>
      <c r="XEW8" s="4"/>
      <c r="XEX8" s="4"/>
      <c r="XEY8" s="4"/>
      <c r="XEZ8" s="4"/>
      <c r="XFA8" s="4"/>
      <c r="XFB8" s="4"/>
      <c r="XFC8" s="4"/>
      <c r="XFD8" s="4"/>
    </row>
    <row r="9" s="1" customFormat="1" ht="25" customHeight="1" spans="1:16384">
      <c r="A9" s="27"/>
      <c r="B9" s="28"/>
      <c r="C9" s="29"/>
      <c r="D9" s="37">
        <v>574271.8</v>
      </c>
      <c r="E9" s="24" t="s">
        <v>54</v>
      </c>
      <c r="F9" s="24"/>
      <c r="G9" s="32"/>
      <c r="H9" s="33"/>
      <c r="I9" s="69"/>
      <c r="J9" s="70"/>
      <c r="K9" s="71"/>
      <c r="L9" s="27"/>
      <c r="M9" s="69"/>
      <c r="N9" s="72"/>
      <c r="O9" s="73"/>
      <c r="P9" s="74"/>
      <c r="Q9" s="101" t="s">
        <v>55</v>
      </c>
      <c r="R9" s="9"/>
      <c r="S9" s="9"/>
      <c r="T9" s="102">
        <v>101911.8</v>
      </c>
      <c r="U9" s="77"/>
      <c r="XEI9" s="4"/>
      <c r="XEJ9" s="4"/>
      <c r="XEK9" s="4"/>
      <c r="XEL9" s="4"/>
      <c r="XEM9" s="4"/>
      <c r="XEN9" s="4"/>
      <c r="XEO9" s="4"/>
      <c r="XEP9" s="4"/>
      <c r="XEQ9" s="4"/>
      <c r="XER9" s="4"/>
      <c r="XES9" s="4"/>
      <c r="XET9" s="4"/>
      <c r="XEU9" s="4"/>
      <c r="XEV9" s="4"/>
      <c r="XEW9" s="4"/>
      <c r="XEX9" s="4"/>
      <c r="XEY9" s="4"/>
      <c r="XEZ9" s="4"/>
      <c r="XFA9" s="4"/>
      <c r="XFB9" s="4"/>
      <c r="XFC9" s="4"/>
      <c r="XFD9" s="4"/>
    </row>
    <row r="10" s="1" customFormat="1" ht="24" customHeight="1" spans="1:16384">
      <c r="A10" s="27"/>
      <c r="B10" s="28"/>
      <c r="C10" s="34"/>
      <c r="D10" s="37">
        <v>-477386.8</v>
      </c>
      <c r="E10" s="24" t="s">
        <v>56</v>
      </c>
      <c r="F10" s="31"/>
      <c r="G10" s="32"/>
      <c r="H10" s="33"/>
      <c r="I10" s="69"/>
      <c r="J10" s="35"/>
      <c r="K10" s="27"/>
      <c r="L10" s="27"/>
      <c r="M10" s="69"/>
      <c r="N10" s="72"/>
      <c r="O10" s="73"/>
      <c r="P10" s="74"/>
      <c r="Q10" s="101" t="s">
        <v>57</v>
      </c>
      <c r="R10" s="9"/>
      <c r="S10" s="9"/>
      <c r="T10" s="102">
        <v>392060</v>
      </c>
      <c r="U10" s="77"/>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25" customHeight="1" spans="1:16384">
      <c r="A11" s="27"/>
      <c r="B11" s="28"/>
      <c r="C11" s="29"/>
      <c r="D11" s="30"/>
      <c r="E11" s="31"/>
      <c r="F11" s="31"/>
      <c r="G11" s="35"/>
      <c r="H11" s="33"/>
      <c r="I11" s="69"/>
      <c r="J11" s="70"/>
      <c r="K11" s="71"/>
      <c r="L11" s="71"/>
      <c r="M11" s="69"/>
      <c r="N11" s="72"/>
      <c r="O11" s="75"/>
      <c r="P11" s="76"/>
      <c r="Q11" s="101" t="s">
        <v>58</v>
      </c>
      <c r="R11" s="9"/>
      <c r="S11" s="9"/>
      <c r="T11" s="102">
        <v>550512.2</v>
      </c>
      <c r="U11" s="77"/>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27" customHeight="1" spans="1:16384">
      <c r="A12" s="27"/>
      <c r="B12" s="28"/>
      <c r="C12" s="34"/>
      <c r="D12" s="30"/>
      <c r="E12" s="36"/>
      <c r="F12" s="31"/>
      <c r="G12" s="35"/>
      <c r="H12" s="33"/>
      <c r="I12" s="69"/>
      <c r="J12" s="35"/>
      <c r="K12" s="27"/>
      <c r="L12" s="27"/>
      <c r="M12" s="69"/>
      <c r="N12" s="72"/>
      <c r="O12" s="73"/>
      <c r="P12" s="9"/>
      <c r="Q12" s="101" t="s">
        <v>59</v>
      </c>
      <c r="R12" s="9"/>
      <c r="S12" s="9"/>
      <c r="T12" s="102">
        <v>62540</v>
      </c>
      <c r="U12" s="77"/>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38" customHeight="1" spans="1:16384">
      <c r="A13" s="27">
        <v>2</v>
      </c>
      <c r="B13" s="28"/>
      <c r="C13" s="34"/>
      <c r="D13" s="30"/>
      <c r="E13" s="31"/>
      <c r="F13" s="31"/>
      <c r="G13" s="35"/>
      <c r="H13" s="33"/>
      <c r="I13" s="69"/>
      <c r="J13" s="35"/>
      <c r="K13" s="71"/>
      <c r="L13" s="71"/>
      <c r="M13" s="69"/>
      <c r="N13" s="72"/>
      <c r="O13" s="116"/>
      <c r="P13" s="76"/>
      <c r="Q13" s="103"/>
      <c r="R13" s="74"/>
      <c r="S13" s="74"/>
      <c r="T13" s="104"/>
      <c r="U13" s="71"/>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42" customHeight="1" spans="1:16384">
      <c r="A14" s="27"/>
      <c r="B14" s="42"/>
      <c r="C14" s="34"/>
      <c r="D14" s="30"/>
      <c r="E14" s="31"/>
      <c r="F14" s="31"/>
      <c r="G14" s="35"/>
      <c r="H14" s="33"/>
      <c r="I14" s="69"/>
      <c r="J14" s="35"/>
      <c r="K14" s="27"/>
      <c r="L14" s="27"/>
      <c r="M14" s="69"/>
      <c r="N14" s="72"/>
      <c r="O14" s="73"/>
      <c r="P14" s="74"/>
      <c r="Q14" s="107"/>
      <c r="R14" s="74"/>
      <c r="S14" s="74"/>
      <c r="T14" s="104"/>
      <c r="U14" s="111"/>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37" customHeight="1" spans="1:16384">
      <c r="A15" s="27"/>
      <c r="B15" s="40"/>
      <c r="C15" s="34"/>
      <c r="D15" s="41"/>
      <c r="E15" s="31"/>
      <c r="F15" s="31"/>
      <c r="G15" s="35"/>
      <c r="H15" s="33"/>
      <c r="I15" s="69"/>
      <c r="J15" s="35"/>
      <c r="K15" s="71"/>
      <c r="L15" s="71"/>
      <c r="M15" s="69"/>
      <c r="N15" s="72"/>
      <c r="O15" s="73"/>
      <c r="P15" s="74"/>
      <c r="Q15" s="103"/>
      <c r="R15" s="74"/>
      <c r="S15" s="74"/>
      <c r="T15" s="104"/>
      <c r="U15" s="111"/>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27"/>
      <c r="B16" s="42"/>
      <c r="C16" s="34"/>
      <c r="D16" s="43"/>
      <c r="E16" s="31"/>
      <c r="F16" s="31"/>
      <c r="G16" s="32"/>
      <c r="H16" s="33"/>
      <c r="I16" s="69"/>
      <c r="J16" s="69"/>
      <c r="K16" s="27"/>
      <c r="L16" s="27"/>
      <c r="M16" s="69"/>
      <c r="N16" s="72"/>
      <c r="O16" s="69"/>
      <c r="P16" s="72"/>
      <c r="Q16" s="107"/>
      <c r="R16" s="74"/>
      <c r="S16" s="74"/>
      <c r="T16" s="108"/>
      <c r="U16" s="111"/>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20"/>
      <c r="B17" s="44"/>
      <c r="C17" s="22"/>
      <c r="D17" s="45"/>
      <c r="E17" s="46"/>
      <c r="F17" s="47"/>
      <c r="G17" s="48"/>
      <c r="H17" s="49"/>
      <c r="I17" s="23"/>
      <c r="J17" s="23"/>
      <c r="K17" s="23"/>
      <c r="L17" s="23"/>
      <c r="M17" s="23"/>
      <c r="N17" s="67"/>
      <c r="O17" s="23"/>
      <c r="P17" s="67"/>
      <c r="Q17" s="105"/>
      <c r="R17" s="9"/>
      <c r="S17" s="9"/>
      <c r="T17" s="109"/>
      <c r="U17" s="106"/>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20"/>
      <c r="B18" s="44"/>
      <c r="C18" s="22"/>
      <c r="D18" s="45"/>
      <c r="E18" s="24"/>
      <c r="F18" s="24"/>
      <c r="G18" s="48"/>
      <c r="H18" s="50"/>
      <c r="I18" s="23"/>
      <c r="J18" s="23"/>
      <c r="K18" s="46"/>
      <c r="L18" s="46"/>
      <c r="M18" s="23"/>
      <c r="N18" s="67"/>
      <c r="O18" s="23"/>
      <c r="P18" s="67"/>
      <c r="Q18" s="105"/>
      <c r="R18" s="9"/>
      <c r="S18" s="9"/>
      <c r="T18" s="109"/>
      <c r="U18" s="106"/>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20"/>
      <c r="B19" s="44"/>
      <c r="C19" s="51"/>
      <c r="D19" s="45"/>
      <c r="E19" s="46"/>
      <c r="F19" s="47"/>
      <c r="G19" s="48"/>
      <c r="H19" s="49"/>
      <c r="I19" s="23"/>
      <c r="J19" s="23"/>
      <c r="K19" s="23"/>
      <c r="L19" s="23"/>
      <c r="M19" s="23"/>
      <c r="N19" s="67"/>
      <c r="O19" s="23"/>
      <c r="P19" s="67"/>
      <c r="Q19" s="110"/>
      <c r="R19" s="9"/>
      <c r="S19" s="9"/>
      <c r="T19" s="109"/>
      <c r="U19" s="111"/>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20"/>
      <c r="B20" s="44"/>
      <c r="C20" s="22"/>
      <c r="D20" s="45"/>
      <c r="E20" s="24"/>
      <c r="F20" s="24"/>
      <c r="G20" s="48"/>
      <c r="H20" s="50"/>
      <c r="I20" s="23"/>
      <c r="J20" s="23"/>
      <c r="K20" s="23"/>
      <c r="L20" s="23"/>
      <c r="M20" s="23"/>
      <c r="N20" s="67"/>
      <c r="O20" s="23"/>
      <c r="P20" s="67"/>
      <c r="Q20" s="110"/>
      <c r="R20" s="9"/>
      <c r="S20" s="9"/>
      <c r="T20" s="109"/>
      <c r="U20" s="111"/>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20"/>
      <c r="B21" s="44"/>
      <c r="C21" s="22"/>
      <c r="D21" s="45"/>
      <c r="E21" s="24"/>
      <c r="F21" s="24"/>
      <c r="G21" s="48"/>
      <c r="H21" s="50"/>
      <c r="I21" s="23"/>
      <c r="J21" s="23"/>
      <c r="K21" s="23"/>
      <c r="L21" s="23"/>
      <c r="M21" s="23"/>
      <c r="N21" s="67"/>
      <c r="O21" s="23"/>
      <c r="P21" s="67"/>
      <c r="Q21" s="110"/>
      <c r="R21" s="9"/>
      <c r="S21" s="9"/>
      <c r="T21" s="109"/>
      <c r="U21" s="111"/>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27"/>
      <c r="B22" s="52"/>
      <c r="C22" s="34"/>
      <c r="D22" s="43"/>
      <c r="E22" s="31"/>
      <c r="F22" s="31"/>
      <c r="G22" s="53"/>
      <c r="H22" s="54"/>
      <c r="I22" s="69"/>
      <c r="J22" s="69"/>
      <c r="K22" s="69"/>
      <c r="L22" s="69"/>
      <c r="M22" s="69"/>
      <c r="N22" s="72"/>
      <c r="O22" s="69"/>
      <c r="P22" s="72"/>
      <c r="Q22" s="112"/>
      <c r="R22" s="74"/>
      <c r="S22" s="74"/>
      <c r="T22" s="108"/>
      <c r="U22" s="111"/>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27"/>
      <c r="B23" s="52"/>
      <c r="C23" s="34"/>
      <c r="D23" s="43"/>
      <c r="E23" s="31"/>
      <c r="F23" s="31"/>
      <c r="G23" s="53"/>
      <c r="H23" s="54"/>
      <c r="I23" s="69"/>
      <c r="J23" s="69"/>
      <c r="K23" s="69"/>
      <c r="L23" s="69"/>
      <c r="M23" s="69"/>
      <c r="N23" s="72"/>
      <c r="O23" s="69"/>
      <c r="P23" s="72"/>
      <c r="Q23" s="112"/>
      <c r="R23" s="74"/>
      <c r="S23" s="74"/>
      <c r="T23" s="108"/>
      <c r="U23" s="111"/>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27"/>
      <c r="B24" s="52"/>
      <c r="C24" s="34"/>
      <c r="D24" s="43"/>
      <c r="E24" s="31"/>
      <c r="F24" s="31"/>
      <c r="G24" s="53"/>
      <c r="H24" s="54"/>
      <c r="I24" s="69"/>
      <c r="J24" s="69"/>
      <c r="K24" s="69"/>
      <c r="L24" s="69"/>
      <c r="M24" s="69"/>
      <c r="N24" s="72"/>
      <c r="O24" s="69"/>
      <c r="P24" s="72"/>
      <c r="Q24" s="112"/>
      <c r="R24" s="74"/>
      <c r="S24" s="74"/>
      <c r="T24" s="108"/>
      <c r="U24" s="111"/>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67</v>
      </c>
      <c r="B25" s="6"/>
      <c r="C25" s="55">
        <f>SUM(C8:C24)</f>
        <v>1065800</v>
      </c>
      <c r="D25" s="56">
        <f>SUM(D8:D24)</f>
        <v>96885.0000000001</v>
      </c>
      <c r="E25" s="57"/>
      <c r="F25" s="57"/>
      <c r="G25" s="57"/>
      <c r="H25" s="55" t="s">
        <v>68</v>
      </c>
      <c r="I25" s="68">
        <f>SUM(I8:I24)</f>
        <v>21316</v>
      </c>
      <c r="J25" s="57"/>
      <c r="K25" s="68">
        <f>SUM(K8:K17)</f>
        <v>16085</v>
      </c>
      <c r="L25" s="68"/>
      <c r="M25" s="68">
        <f>SUM(M8:M24)</f>
        <v>500</v>
      </c>
      <c r="N25" s="55" t="s">
        <v>68</v>
      </c>
      <c r="O25" s="68">
        <f>SUM(O8:O24)</f>
        <v>0</v>
      </c>
      <c r="P25" s="55" t="s">
        <v>68</v>
      </c>
      <c r="Q25" s="55" t="s">
        <v>68</v>
      </c>
      <c r="R25" s="55"/>
      <c r="S25" s="55"/>
      <c r="T25" s="68">
        <f>SUM(T8:T24)</f>
        <v>1124784</v>
      </c>
      <c r="U25" s="113">
        <f>D25+C25-T25-I25-K25-M25-O25</f>
        <v>0</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58" t="s">
        <v>69</v>
      </c>
      <c r="B26" s="58"/>
      <c r="C26" s="58" t="s">
        <v>70</v>
      </c>
      <c r="D26" s="58"/>
      <c r="E26" s="58"/>
      <c r="F26" s="59">
        <f>O26</f>
        <v>1124784</v>
      </c>
      <c r="G26" s="60"/>
      <c r="H26" s="61" t="s">
        <v>71</v>
      </c>
      <c r="I26" s="80"/>
      <c r="J26" s="80"/>
      <c r="K26" s="80"/>
      <c r="L26" s="80"/>
      <c r="M26" s="81"/>
      <c r="N26" s="58" t="s">
        <v>72</v>
      </c>
      <c r="O26" s="82">
        <v>1124784</v>
      </c>
      <c r="P26" s="83"/>
      <c r="Q26" s="83"/>
      <c r="R26" s="83"/>
      <c r="S26" s="83"/>
      <c r="T26" s="83"/>
      <c r="U26" s="114"/>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58"/>
      <c r="B27" s="58"/>
      <c r="C27" s="58" t="s">
        <v>73</v>
      </c>
      <c r="D27" s="58"/>
      <c r="E27" s="58"/>
      <c r="F27" s="59">
        <v>0</v>
      </c>
      <c r="G27" s="60"/>
      <c r="H27" s="62"/>
      <c r="I27" s="84"/>
      <c r="J27" s="84"/>
      <c r="K27" s="84"/>
      <c r="L27" s="84"/>
      <c r="M27" s="85"/>
      <c r="N27" s="58" t="s">
        <v>74</v>
      </c>
      <c r="O27" s="86">
        <f>O26</f>
        <v>1124784</v>
      </c>
      <c r="P27" s="87"/>
      <c r="Q27" s="87"/>
      <c r="R27" s="87"/>
      <c r="S27" s="87"/>
      <c r="T27" s="87"/>
      <c r="U27" s="115"/>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3"/>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workbookViewId="0">
      <selection activeCell="O27" sqref="O27:U27"/>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76</v>
      </c>
      <c r="D2" s="7"/>
      <c r="E2" s="7"/>
      <c r="F2" s="7"/>
      <c r="G2" s="7"/>
      <c r="H2" s="8" t="s">
        <v>3</v>
      </c>
      <c r="I2" s="64"/>
      <c r="J2" s="7"/>
      <c r="K2" s="7"/>
      <c r="L2" s="7"/>
      <c r="M2" s="7"/>
      <c r="N2" s="7"/>
      <c r="O2" s="65" t="s">
        <v>4</v>
      </c>
      <c r="P2" s="65"/>
      <c r="Q2" s="88">
        <v>14549</v>
      </c>
      <c r="R2" s="66" t="s">
        <v>5</v>
      </c>
      <c r="S2" s="66"/>
      <c r="T2" s="89"/>
      <c r="U2" s="90"/>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10995576</v>
      </c>
      <c r="D3" s="9"/>
      <c r="E3" s="9"/>
      <c r="F3" s="9" t="s">
        <v>7</v>
      </c>
      <c r="G3" s="10" t="s">
        <v>77</v>
      </c>
      <c r="H3" s="6" t="s">
        <v>8</v>
      </c>
      <c r="I3" s="6"/>
      <c r="J3" s="20" t="s">
        <v>78</v>
      </c>
      <c r="K3" s="20"/>
      <c r="L3" s="20"/>
      <c r="M3" s="20"/>
      <c r="N3" s="20"/>
      <c r="O3" s="6" t="s">
        <v>10</v>
      </c>
      <c r="P3" s="6"/>
      <c r="Q3" s="20" t="s">
        <v>11</v>
      </c>
      <c r="R3" s="91" t="s">
        <v>12</v>
      </c>
      <c r="S3" s="92"/>
      <c r="T3" s="93" t="s">
        <v>13</v>
      </c>
      <c r="U3" s="93"/>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c r="D4" s="9"/>
      <c r="E4" s="9"/>
      <c r="F4" s="9" t="s">
        <v>15</v>
      </c>
      <c r="G4" s="11"/>
      <c r="H4" s="6" t="s">
        <v>16</v>
      </c>
      <c r="I4" s="6"/>
      <c r="J4" s="20" t="s">
        <v>17</v>
      </c>
      <c r="K4" s="20"/>
      <c r="L4" s="20"/>
      <c r="M4" s="20"/>
      <c r="N4" s="20"/>
      <c r="O4" s="6" t="s">
        <v>18</v>
      </c>
      <c r="P4" s="6"/>
      <c r="Q4" s="67" t="s">
        <v>19</v>
      </c>
      <c r="R4" s="9" t="s">
        <v>20</v>
      </c>
      <c r="S4" s="67" t="s">
        <v>21</v>
      </c>
      <c r="T4" s="94" t="s">
        <v>22</v>
      </c>
      <c r="U4" s="95"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96" t="s">
        <v>29</v>
      </c>
      <c r="R5" s="97"/>
      <c r="S5" s="97"/>
      <c r="T5" s="94" t="s">
        <v>30</v>
      </c>
      <c r="U5" s="98"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99" t="s">
        <v>37</v>
      </c>
      <c r="R6" s="100"/>
      <c r="S6" s="100"/>
      <c r="T6" s="94"/>
      <c r="U6" s="98"/>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66" t="s">
        <v>45</v>
      </c>
      <c r="L7" s="66" t="s">
        <v>46</v>
      </c>
      <c r="M7" s="9" t="s">
        <v>45</v>
      </c>
      <c r="N7" s="6" t="s">
        <v>46</v>
      </c>
      <c r="O7" s="6" t="s">
        <v>45</v>
      </c>
      <c r="P7" s="6" t="s">
        <v>46</v>
      </c>
      <c r="Q7" s="9" t="s">
        <v>47</v>
      </c>
      <c r="R7" s="9" t="s">
        <v>48</v>
      </c>
      <c r="S7" s="9" t="s">
        <v>49</v>
      </c>
      <c r="T7" s="94"/>
      <c r="U7" s="98"/>
      <c r="XEI7" s="4"/>
      <c r="XEJ7" s="4"/>
      <c r="XEK7" s="4"/>
      <c r="XEL7" s="4"/>
      <c r="XEM7" s="4"/>
      <c r="XEN7" s="4"/>
      <c r="XEO7" s="4"/>
      <c r="XEP7" s="4"/>
      <c r="XEQ7" s="4"/>
      <c r="XER7" s="4"/>
      <c r="XES7" s="4"/>
      <c r="XET7" s="4"/>
      <c r="XEU7" s="4"/>
      <c r="XEV7" s="4"/>
      <c r="XEW7" s="4"/>
      <c r="XEX7" s="4"/>
      <c r="XEY7" s="4"/>
      <c r="XEZ7" s="4"/>
      <c r="XFA7" s="4"/>
      <c r="XFB7" s="4"/>
      <c r="XFC7" s="4"/>
      <c r="XFD7" s="4"/>
    </row>
    <row r="8" s="1" customFormat="1" ht="47" customHeight="1" spans="1:16384">
      <c r="A8" s="20">
        <v>1</v>
      </c>
      <c r="B8" s="21">
        <v>44519</v>
      </c>
      <c r="C8" s="22">
        <v>1000000</v>
      </c>
      <c r="D8" s="23"/>
      <c r="E8" s="24" t="s">
        <v>50</v>
      </c>
      <c r="F8" s="25" t="s">
        <v>60</v>
      </c>
      <c r="G8" s="23"/>
      <c r="H8" s="26"/>
      <c r="I8" s="23" t="s">
        <v>79</v>
      </c>
      <c r="J8" s="46"/>
      <c r="K8" s="20"/>
      <c r="L8" s="20" t="s">
        <v>79</v>
      </c>
      <c r="M8" s="23"/>
      <c r="N8" s="67" t="s">
        <v>79</v>
      </c>
      <c r="O8" s="68"/>
      <c r="P8" s="9"/>
      <c r="Q8" s="101" t="s">
        <v>80</v>
      </c>
      <c r="R8" s="9">
        <v>6084000</v>
      </c>
      <c r="S8" s="9"/>
      <c r="T8" s="102">
        <v>800000</v>
      </c>
      <c r="U8" s="71"/>
      <c r="XEI8" s="4"/>
      <c r="XEJ8" s="4"/>
      <c r="XEK8" s="4"/>
      <c r="XEL8" s="4"/>
      <c r="XEM8" s="4"/>
      <c r="XEN8" s="4"/>
      <c r="XEO8" s="4"/>
      <c r="XEP8" s="4"/>
      <c r="XEQ8" s="4"/>
      <c r="XER8" s="4"/>
      <c r="XES8" s="4"/>
      <c r="XET8" s="4"/>
      <c r="XEU8" s="4"/>
      <c r="XEV8" s="4"/>
      <c r="XEW8" s="4"/>
      <c r="XEX8" s="4"/>
      <c r="XEY8" s="4"/>
      <c r="XEZ8" s="4"/>
      <c r="XFA8" s="4"/>
      <c r="XFB8" s="4"/>
      <c r="XFC8" s="4"/>
      <c r="XFD8" s="4"/>
    </row>
    <row r="9" s="1" customFormat="1" ht="58" customHeight="1" spans="1:16384">
      <c r="A9" s="27">
        <v>2</v>
      </c>
      <c r="B9" s="28">
        <v>44579</v>
      </c>
      <c r="C9" s="29"/>
      <c r="D9" s="30">
        <v>549839.7</v>
      </c>
      <c r="E9" s="31" t="s">
        <v>81</v>
      </c>
      <c r="F9" s="31"/>
      <c r="G9" s="32"/>
      <c r="H9" s="33"/>
      <c r="I9" s="69" t="s">
        <v>79</v>
      </c>
      <c r="J9" s="70"/>
      <c r="K9" s="71"/>
      <c r="L9" s="27" t="s">
        <v>79</v>
      </c>
      <c r="M9" s="69"/>
      <c r="N9" s="72" t="s">
        <v>79</v>
      </c>
      <c r="O9" s="73"/>
      <c r="P9" s="74"/>
      <c r="Q9" s="103" t="s">
        <v>82</v>
      </c>
      <c r="R9" s="74"/>
      <c r="S9" s="74"/>
      <c r="T9" s="104">
        <v>431900</v>
      </c>
      <c r="U9" s="77"/>
      <c r="XEI9" s="4"/>
      <c r="XEJ9" s="4"/>
      <c r="XEK9" s="4"/>
      <c r="XEL9" s="4"/>
      <c r="XEM9" s="4"/>
      <c r="XEN9" s="4"/>
      <c r="XEO9" s="4"/>
      <c r="XEP9" s="4"/>
      <c r="XEQ9" s="4"/>
      <c r="XER9" s="4"/>
      <c r="XES9" s="4"/>
      <c r="XET9" s="4"/>
      <c r="XEU9" s="4"/>
      <c r="XEV9" s="4"/>
      <c r="XEW9" s="4"/>
      <c r="XEX9" s="4"/>
      <c r="XEY9" s="4"/>
      <c r="XEZ9" s="4"/>
      <c r="XFA9" s="4"/>
      <c r="XFB9" s="4"/>
      <c r="XFC9" s="4"/>
      <c r="XFD9" s="4"/>
    </row>
    <row r="10" s="1" customFormat="1" ht="55" customHeight="1" spans="1:16384">
      <c r="A10" s="27"/>
      <c r="B10" s="28"/>
      <c r="C10" s="34"/>
      <c r="D10" s="30"/>
      <c r="E10" s="31"/>
      <c r="F10" s="31"/>
      <c r="G10" s="32"/>
      <c r="H10" s="33"/>
      <c r="I10" s="69"/>
      <c r="J10" s="35"/>
      <c r="K10" s="27"/>
      <c r="L10" s="27"/>
      <c r="M10" s="69"/>
      <c r="N10" s="72"/>
      <c r="O10" s="73"/>
      <c r="P10" s="74"/>
      <c r="Q10" s="103" t="s">
        <v>83</v>
      </c>
      <c r="R10" s="74"/>
      <c r="S10" s="74"/>
      <c r="T10" s="104">
        <v>117939.7</v>
      </c>
      <c r="U10" s="77"/>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30" customHeight="1" spans="1:16384">
      <c r="A11" s="27"/>
      <c r="B11" s="28"/>
      <c r="C11" s="29"/>
      <c r="D11" s="30"/>
      <c r="E11" s="31"/>
      <c r="F11" s="31"/>
      <c r="G11" s="35"/>
      <c r="H11" s="33"/>
      <c r="I11" s="69"/>
      <c r="J11" s="70"/>
      <c r="K11" s="71"/>
      <c r="L11" s="71"/>
      <c r="M11" s="69"/>
      <c r="N11" s="72"/>
      <c r="O11" s="75"/>
      <c r="P11" s="76"/>
      <c r="Q11" s="103"/>
      <c r="R11" s="74"/>
      <c r="S11" s="74"/>
      <c r="T11" s="104"/>
      <c r="U11" s="77"/>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31" customHeight="1" spans="1:16384">
      <c r="A12" s="27"/>
      <c r="B12" s="28"/>
      <c r="C12" s="34"/>
      <c r="D12" s="30"/>
      <c r="E12" s="36"/>
      <c r="F12" s="31"/>
      <c r="G12" s="35"/>
      <c r="H12" s="33"/>
      <c r="I12" s="69"/>
      <c r="J12" s="35"/>
      <c r="K12" s="27"/>
      <c r="L12" s="27"/>
      <c r="M12" s="69"/>
      <c r="N12" s="72"/>
      <c r="O12" s="73"/>
      <c r="P12" s="74"/>
      <c r="Q12" s="103"/>
      <c r="R12" s="74"/>
      <c r="S12" s="74"/>
      <c r="T12" s="104"/>
      <c r="U12" s="77"/>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42" customHeight="1" spans="1:16384">
      <c r="A13" s="20"/>
      <c r="B13" s="21"/>
      <c r="C13" s="22"/>
      <c r="D13" s="37"/>
      <c r="E13" s="24"/>
      <c r="F13" s="24"/>
      <c r="G13" s="38"/>
      <c r="H13" s="26"/>
      <c r="I13" s="23"/>
      <c r="J13" s="38"/>
      <c r="K13" s="77"/>
      <c r="L13" s="77"/>
      <c r="M13" s="23"/>
      <c r="N13" s="67"/>
      <c r="O13" s="78"/>
      <c r="P13" s="79"/>
      <c r="Q13" s="101"/>
      <c r="R13" s="9"/>
      <c r="S13" s="9"/>
      <c r="T13" s="102"/>
      <c r="U13" s="77"/>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29" customHeight="1" spans="1:16384">
      <c r="A14" s="20"/>
      <c r="B14" s="39"/>
      <c r="C14" s="22"/>
      <c r="D14" s="37"/>
      <c r="E14" s="24"/>
      <c r="F14" s="24"/>
      <c r="G14" s="38"/>
      <c r="H14" s="26"/>
      <c r="I14" s="23"/>
      <c r="J14" s="38"/>
      <c r="K14" s="20"/>
      <c r="L14" s="20"/>
      <c r="M14" s="23"/>
      <c r="N14" s="67"/>
      <c r="O14" s="68"/>
      <c r="P14" s="9"/>
      <c r="Q14" s="105"/>
      <c r="R14" s="9"/>
      <c r="S14" s="9"/>
      <c r="T14" s="102"/>
      <c r="U14" s="106"/>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42" customHeight="1" spans="1:16384">
      <c r="A15" s="27"/>
      <c r="B15" s="40"/>
      <c r="C15" s="34"/>
      <c r="D15" s="41"/>
      <c r="E15" s="31"/>
      <c r="F15" s="31"/>
      <c r="G15" s="35"/>
      <c r="H15" s="33"/>
      <c r="I15" s="69"/>
      <c r="J15" s="35"/>
      <c r="K15" s="71"/>
      <c r="L15" s="71"/>
      <c r="M15" s="69"/>
      <c r="N15" s="72"/>
      <c r="O15" s="73"/>
      <c r="P15" s="74"/>
      <c r="Q15" s="103"/>
      <c r="R15" s="74"/>
      <c r="S15" s="74"/>
      <c r="T15" s="104"/>
      <c r="U15" s="106"/>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27"/>
      <c r="B16" s="42"/>
      <c r="C16" s="34"/>
      <c r="D16" s="43"/>
      <c r="E16" s="31"/>
      <c r="F16" s="31"/>
      <c r="G16" s="32"/>
      <c r="H16" s="33"/>
      <c r="I16" s="69"/>
      <c r="J16" s="69"/>
      <c r="K16" s="27"/>
      <c r="L16" s="27"/>
      <c r="M16" s="69"/>
      <c r="N16" s="72"/>
      <c r="O16" s="69"/>
      <c r="P16" s="72"/>
      <c r="Q16" s="107"/>
      <c r="R16" s="74"/>
      <c r="S16" s="74"/>
      <c r="T16" s="108"/>
      <c r="U16" s="106"/>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20"/>
      <c r="B17" s="44"/>
      <c r="C17" s="22"/>
      <c r="D17" s="45"/>
      <c r="E17" s="46"/>
      <c r="F17" s="47"/>
      <c r="G17" s="48"/>
      <c r="H17" s="49"/>
      <c r="I17" s="23"/>
      <c r="J17" s="23"/>
      <c r="K17" s="23"/>
      <c r="L17" s="23"/>
      <c r="M17" s="23"/>
      <c r="N17" s="67"/>
      <c r="O17" s="23"/>
      <c r="P17" s="67"/>
      <c r="Q17" s="105"/>
      <c r="R17" s="9"/>
      <c r="S17" s="9"/>
      <c r="T17" s="109"/>
      <c r="U17" s="106"/>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20"/>
      <c r="B18" s="44"/>
      <c r="C18" s="22"/>
      <c r="D18" s="45"/>
      <c r="E18" s="24"/>
      <c r="F18" s="24"/>
      <c r="G18" s="48"/>
      <c r="H18" s="50"/>
      <c r="I18" s="23"/>
      <c r="J18" s="23"/>
      <c r="K18" s="46"/>
      <c r="L18" s="46"/>
      <c r="M18" s="23"/>
      <c r="N18" s="67"/>
      <c r="O18" s="23"/>
      <c r="P18" s="67"/>
      <c r="Q18" s="105"/>
      <c r="R18" s="9"/>
      <c r="S18" s="9"/>
      <c r="T18" s="109"/>
      <c r="U18" s="106"/>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20"/>
      <c r="B19" s="44"/>
      <c r="C19" s="51"/>
      <c r="D19" s="45"/>
      <c r="E19" s="46"/>
      <c r="F19" s="47"/>
      <c r="G19" s="48"/>
      <c r="H19" s="49"/>
      <c r="I19" s="23"/>
      <c r="J19" s="23"/>
      <c r="K19" s="23"/>
      <c r="L19" s="23"/>
      <c r="M19" s="23"/>
      <c r="N19" s="67"/>
      <c r="O19" s="23"/>
      <c r="P19" s="67"/>
      <c r="Q19" s="110"/>
      <c r="R19" s="9"/>
      <c r="S19" s="9"/>
      <c r="T19" s="109"/>
      <c r="U19" s="111"/>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20"/>
      <c r="B20" s="44"/>
      <c r="C20" s="22"/>
      <c r="D20" s="45"/>
      <c r="E20" s="24"/>
      <c r="F20" s="24"/>
      <c r="G20" s="48"/>
      <c r="H20" s="50"/>
      <c r="I20" s="23"/>
      <c r="J20" s="23"/>
      <c r="K20" s="23"/>
      <c r="L20" s="23"/>
      <c r="M20" s="23"/>
      <c r="N20" s="67"/>
      <c r="O20" s="23"/>
      <c r="P20" s="67"/>
      <c r="Q20" s="110"/>
      <c r="R20" s="9"/>
      <c r="S20" s="9"/>
      <c r="T20" s="109"/>
      <c r="U20" s="111"/>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20"/>
      <c r="B21" s="44"/>
      <c r="C21" s="22"/>
      <c r="D21" s="45"/>
      <c r="E21" s="24"/>
      <c r="F21" s="24"/>
      <c r="G21" s="48"/>
      <c r="H21" s="50"/>
      <c r="I21" s="23"/>
      <c r="J21" s="23"/>
      <c r="K21" s="23"/>
      <c r="L21" s="23"/>
      <c r="M21" s="23"/>
      <c r="N21" s="67"/>
      <c r="O21" s="23"/>
      <c r="P21" s="67"/>
      <c r="Q21" s="110"/>
      <c r="R21" s="9"/>
      <c r="S21" s="9"/>
      <c r="T21" s="109"/>
      <c r="U21" s="111"/>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27"/>
      <c r="B22" s="52"/>
      <c r="C22" s="34"/>
      <c r="D22" s="43"/>
      <c r="E22" s="31"/>
      <c r="F22" s="31"/>
      <c r="G22" s="53"/>
      <c r="H22" s="54"/>
      <c r="I22" s="69"/>
      <c r="J22" s="69"/>
      <c r="K22" s="69"/>
      <c r="L22" s="69"/>
      <c r="M22" s="69"/>
      <c r="N22" s="72"/>
      <c r="O22" s="69"/>
      <c r="P22" s="72"/>
      <c r="Q22" s="112"/>
      <c r="R22" s="74"/>
      <c r="S22" s="74"/>
      <c r="T22" s="108"/>
      <c r="U22" s="111"/>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27"/>
      <c r="B23" s="52"/>
      <c r="C23" s="34"/>
      <c r="D23" s="43"/>
      <c r="E23" s="31"/>
      <c r="F23" s="31"/>
      <c r="G23" s="53"/>
      <c r="H23" s="54"/>
      <c r="I23" s="69"/>
      <c r="J23" s="69"/>
      <c r="K23" s="69"/>
      <c r="L23" s="69"/>
      <c r="M23" s="69"/>
      <c r="N23" s="72"/>
      <c r="O23" s="69"/>
      <c r="P23" s="72"/>
      <c r="Q23" s="112"/>
      <c r="R23" s="74"/>
      <c r="S23" s="74"/>
      <c r="T23" s="108"/>
      <c r="U23" s="111"/>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27"/>
      <c r="B24" s="52"/>
      <c r="C24" s="34"/>
      <c r="D24" s="43"/>
      <c r="E24" s="31"/>
      <c r="F24" s="31"/>
      <c r="G24" s="53"/>
      <c r="H24" s="54"/>
      <c r="I24" s="69"/>
      <c r="J24" s="69"/>
      <c r="K24" s="69"/>
      <c r="L24" s="69"/>
      <c r="M24" s="69"/>
      <c r="N24" s="72"/>
      <c r="O24" s="69"/>
      <c r="P24" s="72"/>
      <c r="Q24" s="112"/>
      <c r="R24" s="74"/>
      <c r="S24" s="74"/>
      <c r="T24" s="108"/>
      <c r="U24" s="111"/>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67</v>
      </c>
      <c r="B25" s="6"/>
      <c r="C25" s="55">
        <f>SUM(C8:C24)</f>
        <v>1000000</v>
      </c>
      <c r="D25" s="56">
        <f>SUM(D8:D24)</f>
        <v>549839.7</v>
      </c>
      <c r="E25" s="57"/>
      <c r="F25" s="57"/>
      <c r="G25" s="57"/>
      <c r="H25" s="55" t="s">
        <v>68</v>
      </c>
      <c r="I25" s="68">
        <f>SUM(I8:I24)</f>
        <v>0</v>
      </c>
      <c r="J25" s="57"/>
      <c r="K25" s="68">
        <f>SUM(K8:K17)</f>
        <v>0</v>
      </c>
      <c r="L25" s="68"/>
      <c r="M25" s="68">
        <f>SUM(M8:M24)</f>
        <v>0</v>
      </c>
      <c r="N25" s="55" t="s">
        <v>68</v>
      </c>
      <c r="O25" s="68">
        <f>SUM(O8:O24)</f>
        <v>0</v>
      </c>
      <c r="P25" s="55" t="s">
        <v>68</v>
      </c>
      <c r="Q25" s="55" t="s">
        <v>68</v>
      </c>
      <c r="R25" s="55"/>
      <c r="S25" s="55"/>
      <c r="T25" s="68">
        <f>SUM(T8:T24)</f>
        <v>1349839.7</v>
      </c>
      <c r="U25" s="113">
        <f>D25+C25-T25-I25-K25-M25-O25</f>
        <v>200000</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58" t="s">
        <v>69</v>
      </c>
      <c r="B26" s="58"/>
      <c r="C26" s="58" t="s">
        <v>70</v>
      </c>
      <c r="D26" s="58"/>
      <c r="E26" s="58"/>
      <c r="F26" s="59">
        <f>O26</f>
        <v>549839.7</v>
      </c>
      <c r="G26" s="60"/>
      <c r="H26" s="61" t="s">
        <v>71</v>
      </c>
      <c r="I26" s="80"/>
      <c r="J26" s="80"/>
      <c r="K26" s="80"/>
      <c r="L26" s="80"/>
      <c r="M26" s="81"/>
      <c r="N26" s="58" t="s">
        <v>72</v>
      </c>
      <c r="O26" s="82">
        <v>549839.7</v>
      </c>
      <c r="P26" s="83"/>
      <c r="Q26" s="83"/>
      <c r="R26" s="83"/>
      <c r="S26" s="83"/>
      <c r="T26" s="83"/>
      <c r="U26" s="114"/>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58"/>
      <c r="B27" s="58"/>
      <c r="C27" s="58" t="s">
        <v>73</v>
      </c>
      <c r="D27" s="58"/>
      <c r="E27" s="58"/>
      <c r="F27" s="59">
        <v>0</v>
      </c>
      <c r="G27" s="60"/>
      <c r="H27" s="62"/>
      <c r="I27" s="84"/>
      <c r="J27" s="84"/>
      <c r="K27" s="84"/>
      <c r="L27" s="84"/>
      <c r="M27" s="85"/>
      <c r="N27" s="58" t="s">
        <v>74</v>
      </c>
      <c r="O27" s="86">
        <f>O26</f>
        <v>549839.7</v>
      </c>
      <c r="P27" s="87"/>
      <c r="Q27" s="87"/>
      <c r="R27" s="87"/>
      <c r="S27" s="87"/>
      <c r="T27" s="87"/>
      <c r="U27" s="115"/>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3"/>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Microsoft</Company>
  <Application>Kingsoft Office</Application>
  <HeadingPairs>
    <vt:vector size="2" baseType="variant">
      <vt:variant>
        <vt:lpstr>工作表</vt:lpstr>
      </vt:variant>
      <vt:variant>
        <vt:i4>3</vt:i4>
      </vt:variant>
    </vt:vector>
  </HeadingPairs>
  <TitlesOfParts>
    <vt:vector size="3" baseType="lpstr">
      <vt:lpstr>前期</vt:lpstr>
      <vt:lpstr>2-1</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朱敏</cp:lastModifiedBy>
  <dcterms:created xsi:type="dcterms:W3CDTF">2017-01-11T04:48:00Z</dcterms:created>
  <dcterms:modified xsi:type="dcterms:W3CDTF">2022-04-11T05:55:25Z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3F37E98531884951B6DF6B1578A6F1AE</vt:lpwstr>
  </property>
</Properties>
</file>