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vmlDrawing" PartName="/xl/drawings/vmlDrawing1.v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Target="xl/workbook.xml" Type="http://schemas.openxmlformats.org/officeDocument/2006/relationships/officeDocument" Id="rId1"/><Relationship Target="docProps/app.xml" Type="http://schemas.openxmlformats.org/officeDocument/2006/relationships/extended-properties" Id="rId2"/><Relationship Target="docProps/core.xml" Type="http://schemas.openxmlformats.org/package/2006/relationships/metadata/core-properties" Id="rId3"/></Relationships>
</file>

<file path=xl/workbook.xml><?xml version="1.0" encoding="utf-8"?>
<workbook xmlns="http://schemas.openxmlformats.org/spreadsheetml/2006/main" xmlns:r="http://schemas.openxmlformats.org/officeDocument/2006/relationships" xmlns:xdr="http://schemas.openxmlformats.org/drawingml/2006/spreadsheetDrawing" xmlns:ns4="http://schemas.microsoft.com/office/excel/2006/main" xmlns:ns5="http://schemas.microsoft.com/office/excel/2008/2/main">
  <workbookPr date1904="false"/>
  <bookViews>
    <workbookView activeTab="0"/>
  </bookViews>
  <sheets>
    <sheet name="Sheet1" sheetId="1" r:id="rId3"/>
  </sheets>
</workbook>
</file>

<file path=xl/comments1.xml><?xml version="1.0" encoding="utf-8"?>
<comments xmlns="http://schemas.openxmlformats.org/spreadsheetml/2006/main" xmlns:r="http://schemas.openxmlformats.org/officeDocument/2006/relationships" xmlns:xdr="http://schemas.openxmlformats.org/drawingml/2006/spreadsheetDrawing" xmlns:ns4="http://schemas.microsoft.com/office/excel/2006/main" xmlns:ns5="http://schemas.microsoft.com/office/excel/2008/2/main">
  <authors>
    <author>9e6ae94a-fc59-48e6-aab9-94027feddabc</author>
    <author>ab334f47-0ad4-4c1c-aa05-845e3a8d6a06</author>
    <author>bae310e7-f7ca-4e63-b26f-2cbd5622731d</author>
  </authors>
  <commentList>
    <comment ref="A47" authorId="0">
      <text>
        <t xml:space="preserve">孙立梅: ※紫罂粟※~: cw05:
当地未缴，本地代扣代缴，含税价*0.0003。
</t>
      </text>
    </comment>
    <comment ref="A48" authorId="1">
      <text>
        <t xml:space="preserve">孙立梅: ※紫罂粟※~: cw05:
当地未缴，本地代扣代缴，不含税销售额*0.0006
</t>
      </text>
    </comment>
    <comment ref="G55" authorId="2">
      <text>
        <t xml:space="preserve">孙立梅: ※紫罂粟※~: Administrator:
每一次开票没扣税款
</t>
      </text>
    </comment>
  </commentList>
</comments>
</file>

<file path=xl/sharedStrings.xml><?xml version="1.0" encoding="utf-8"?>
<sst xmlns="http://schemas.openxmlformats.org/spreadsheetml/2006/main" count="200" uniqueCount="95">
  <si>
    <t>贵池区秋江街道2018年道路扩面延伸工程三标段</t>
  </si>
  <si>
    <t>中标日期</t>
  </si>
  <si>
    <t>2018.9.29</t>
  </si>
  <si>
    <t>中标价</t>
  </si>
  <si>
    <t>阮道顺</t>
  </si>
  <si>
    <t>建设单位</t>
  </si>
  <si>
    <t>池州市贵池区人民政府秋江街道办事处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</si>
  <si>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</si>
  <si>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</si>
  <si>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</si>
  <si>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</si>
  <si>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</si>
  <si>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</si>
  <si>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</si>
  <si>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</si>
  <si>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</si>
  <si>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</si>
  <si>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</si>
  <si>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</si>
  <si>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</si>
  <si>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</si>
  <si>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2018.2.1</t>
  </si>
  <si>
    <t>徽行</t>
  </si>
  <si>
    <t>2020.1.21</t>
  </si>
  <si>
    <t>2021.1.20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</si>
  <si>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</si>
  <si>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</si>
  <si>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</si>
  <si>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</si>
  <si>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</si>
  <si>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</si>
  <si>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</si>
  <si>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</si>
  <si>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</si>
  <si>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</si>
  <si>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</si>
  <si>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</si>
  <si>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</si>
  <si>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</si>
  <si>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2018.12.27</t>
  </si>
  <si>
    <t>专票</t>
  </si>
  <si>
    <t>2018-2019</t>
  </si>
  <si>
    <t>池州永济矿业有限公司</t>
  </si>
  <si>
    <t>石子</t>
  </si>
  <si>
    <t>有</t>
  </si>
  <si>
    <t>无</t>
  </si>
  <si>
    <t>2019.1.122</t>
  </si>
  <si>
    <t>池州求卓商贸有限公司</t>
  </si>
  <si>
    <t>水泥</t>
  </si>
  <si>
    <t>2019.2.28</t>
  </si>
  <si>
    <t>2018.3.14</t>
  </si>
  <si>
    <t>2018.10.23</t>
  </si>
  <si>
    <t>太平洋财保</t>
  </si>
  <si>
    <t>保险费</t>
  </si>
  <si>
    <t>2018.10.15</t>
  </si>
  <si>
    <t>池州市公共资源交易</t>
  </si>
  <si>
    <t>代理费</t>
  </si>
  <si>
    <t>2020.1.15</t>
  </si>
  <si>
    <t>普票</t>
  </si>
  <si>
    <t>2020.1.16</t>
  </si>
  <si>
    <t>孙兰红</t>
  </si>
  <si>
    <t>黄沙、石子</t>
  </si>
  <si>
    <t>吴敏花</t>
  </si>
  <si>
    <t>施工费</t>
  </si>
  <si>
    <t>王新上</t>
  </si>
  <si>
    <t>机械租赁</t>
  </si>
  <si>
    <t>普代</t>
  </si>
  <si>
    <t xml:space="preserve">扣 费 明 细 </t>
  </si>
  <si>
    <t>管理费0.03</t>
  </si>
  <si>
    <t>增值税及附加</t>
  </si>
  <si>
    <t>企税</t>
  </si>
  <si>
    <t>外经证</t>
  </si>
  <si>
    <t>项目经理占用费</t>
  </si>
  <si>
    <t>扣</t>
  </si>
  <si>
    <t>应提供成本</t>
  </si>
  <si>
    <t>可支付金额</t>
  </si>
  <si>
    <t>尚需提供成本</t>
  </si>
  <si>
    <t>公司代缴税金：</t>
  </si>
  <si>
    <t>税种</t>
  </si>
  <si>
    <t>税额</t>
  </si>
  <si>
    <t>2019-1-14开票税额</t>
  </si>
  <si>
    <t>2020-1-16开票税额</t>
  </si>
  <si>
    <t>终结清算补扣</t>
  </si>
  <si>
    <t>企业所得税</t>
  </si>
  <si>
    <t>增值税</t>
  </si>
  <si>
    <t>差额</t>
  </si>
  <si>
    <t>印花税</t>
  </si>
  <si>
    <t>已交</t>
  </si>
  <si>
    <t>城市维护建设税</t>
  </si>
  <si>
    <t>水利基金</t>
  </si>
  <si>
    <t>教育费附加</t>
  </si>
  <si>
    <t>地方教育费附加</t>
  </si>
  <si>
    <t>小计</t>
  </si>
  <si>
    <t xml:space="preserve"> </t>
  </si>
  <si>
    <t>总计</t>
  </si>
</sst>
</file>

<file path=xl/styles.xml><?xml version="1.0" encoding="utf-8"?>
<styleSheet xmlns="http://schemas.openxmlformats.org/spreadsheetml/2006/main">
  <numFmts count="6">
    <numFmt numFmtId="164" formatCode="yyyy/m/d;@"/>
    <numFmt numFmtId="165" formatCode="yy/m/d;@"/>
    <numFmt numFmtId="166" formatCode="0.00_ "/>
    <numFmt numFmtId="167" formatCode="yyyy/m/d"/>
    <numFmt numFmtId="168" formatCode="#,##0.00_ "/>
    <numFmt numFmtId="169" formatCode="#,##0_ "/>
  </numFmts>
  <fonts count="8">
    <font>
      <sz val="11.0"/>
      <color indexed="8"/>
      <name val="Calibri"/>
      <family val="2"/>
      <scheme val="minor"/>
    </font>
    <font>
      <name val="SimSun"/>
      <sz val="11.0"/>
      <color rgb="000000"/>
      <b val="true"/>
    </font>
    <font>
      <name val="宋体"/>
      <sz val="11.0"/>
      <b val="true"/>
    </font>
    <font>
      <name val="宋体"/>
      <sz val="9.0"/>
    </font>
    <font>
      <name val="ˎ̥"/>
      <sz val="9.0"/>
      <color rgb="333333"/>
    </font>
    <font>
      <name val="宋体"/>
      <sz val="9.0"/>
      <b val="true"/>
    </font>
    <font>
      <name val="SimSun"/>
      <sz val="9.0"/>
    </font>
    <font>
      <name val="宋体"/>
      <sz val="9.0"/>
      <color rgb="FF0000"/>
      <b val="true"/>
    </font>
  </fonts>
  <fills count="5">
    <fill>
      <patternFill patternType="none"/>
    </fill>
    <fill>
      <patternFill patternType="darkGray"/>
    </fill>
    <fill>
      <patternFill patternType="solid"/>
    </fill>
    <fill>
      <patternFill patternType="solid">
        <fgColor rgb="EBF1DD"/>
      </patternFill>
    </fill>
    <fill>
      <patternFill patternType="solid">
        <fgColor rgb="FFFFFF"/>
      </patternFill>
    </fill>
  </fills>
  <borders count="36">
    <border>
      <left/>
      <right/>
      <top/>
      <bottom/>
      <diagonal/>
    </border>
    <border>
      <bottom style="thin"/>
    </border>
    <border>
      <bottom style="thin">
        <color rgb="000000"/>
      </bottom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>
        <color rgb="000000"/>
      </top>
      <bottom style="thin"/>
    </border>
    <border>
      <left style="thin"/>
      <right style="thin"/>
      <top style="thin">
        <color rgb="000000"/>
      </top>
      <bottom style="thin">
        <color rgb="000000"/>
      </bottom>
    </border>
    <border>
      <left style="thin">
        <color rgb="000000"/>
      </left>
      <right style="thin"/>
      <top style="thin">
        <color rgb="000000"/>
      </top>
      <bottom style="thin">
        <color rgb="000000"/>
      </bottom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  <border>
      <top style="thin">
        <color rgb="000000"/>
      </top>
      <bottom style="thin"/>
    </border>
    <border>
      <top style="thin">
        <color rgb="000000"/>
      </top>
      <bottom style="thin">
        <color rgb="000000"/>
      </bottom>
    </border>
    <border>
      <right style="thin"/>
      <top style="thin"/>
      <bottom style="thin"/>
    </border>
    <border>
      <right style="thin"/>
      <top style="thin">
        <color rgb="000000"/>
      </top>
      <bottom style="thin"/>
    </border>
    <border>
      <right style="thin"/>
      <top style="thin">
        <color rgb="000000"/>
      </top>
      <bottom style="thin">
        <color rgb="000000"/>
      </bottom>
    </border>
    <border>
      <right style="thin">
        <color rgb="000000"/>
      </right>
      <top style="thin">
        <color rgb="000000"/>
      </top>
      <bottom style="thin">
        <color rgb="000000"/>
      </bottom>
    </border>
    <border>
      <left style="thin"/>
    </border>
    <border>
      <left style="thin"/>
      <right style="thin"/>
    </border>
    <border>
      <left style="thin">
        <color rgb="000000"/>
      </left>
      <right style="thin"/>
    </border>
    <border>
      <left style="thin">
        <color rgb="000000"/>
      </left>
      <right style="thin">
        <color rgb="000000"/>
      </right>
    </border>
    <border>
      <left style="thin"/>
      <bottom style="thin"/>
    </border>
    <border>
      <left style="thin"/>
      <right style="thin"/>
      <bottom style="thin"/>
    </border>
    <border>
      <left style="thin"/>
      <right style="thin"/>
      <bottom style="thin">
        <color rgb="000000"/>
      </bottom>
    </border>
    <border>
      <left style="thin">
        <color rgb="000000"/>
      </left>
      <right style="thin"/>
      <bottom style="thin">
        <color rgb="000000"/>
      </bottom>
    </border>
    <border>
      <left style="thin">
        <color rgb="000000"/>
      </left>
      <right style="thin">
        <color rgb="000000"/>
      </right>
      <bottom style="thin">
        <color rgb="000000"/>
      </bottom>
    </border>
    <border>
      <left style="thin">
        <color rgb="9BBB59"/>
      </left>
      <right style="thin"/>
      <top style="thin">
        <color rgb="000000"/>
      </top>
      <bottom style="thin">
        <color rgb="000000"/>
      </bottom>
    </border>
    <border>
      <left style="thin">
        <color rgb="9BBB59"/>
      </left>
      <right style="thin">
        <color rgb="9BBB59"/>
      </right>
      <top style="thin">
        <color rgb="000000"/>
      </top>
      <bottom style="thin">
        <color rgb="000000"/>
      </bottom>
    </border>
    <border>
      <left style="thin">
        <color rgb="9BBB59"/>
      </left>
      <right style="thin">
        <color rgb="000000"/>
      </right>
      <top style="thin">
        <color rgb="000000"/>
      </top>
      <bottom style="thin">
        <color rgb="000000"/>
      </bottom>
    </border>
    <border>
      <left style="thin"/>
      <top style="thin">
        <color rgb="000000"/>
      </top>
      <bottom style="thin"/>
    </border>
    <border>
      <left style="thin"/>
      <top style="thin">
        <color rgb="000000"/>
      </top>
      <bottom style="thin">
        <color rgb="000000"/>
      </bottom>
    </border>
    <border>
      <left style="thin">
        <color rgb="000000"/>
      </left>
      <top style="thin">
        <color rgb="000000"/>
      </top>
      <bottom style="thin">
        <color rgb="000000"/>
      </bottom>
    </border>
    <border>
      <left style="thin"/>
      <right style="thin"/>
      <top style="thin">
        <color rgb="FFFFFF"/>
      </top>
      <bottom style="thin"/>
    </border>
    <border>
      <left style="thin"/>
      <right style="thin"/>
      <top style="thin">
        <color rgb="FFFFFF"/>
      </top>
      <bottom style="thin">
        <color rgb="FFFFFF"/>
      </bottom>
    </border>
    <border>
      <left style="thin">
        <color rgb="FFFFFF"/>
      </left>
      <right style="thin"/>
      <top style="thin">
        <color rgb="FFFFFF"/>
      </top>
      <bottom style="thin">
        <color rgb="FFFFFF"/>
      </bottom>
    </border>
    <border>
      <left style="thin">
        <color rgb="FFFFFF"/>
      </left>
      <right style="thin">
        <color rgb="FFFFFF"/>
      </right>
      <top style="thin">
        <color rgb="FFFFFF"/>
      </top>
      <bottom style="thin">
        <color rgb="FFFFFF"/>
      </bottom>
    </border>
  </borders>
  <cellStyleXfs count="1">
    <xf numFmtId="0" fontId="0" fillId="0" borderId="0"/>
  </cellStyleXfs>
  <cellXfs count="54">
    <xf numFmtId="0" fontId="0" fillId="0" borderId="0" xfId="0"/>
    <xf numFmtId="164" fontId="1" fillId="0" borderId="2" xfId="0" applyNumberFormat="true" applyFont="true" applyBorder="true">
      <alignment wrapText="false" horizontal="center" vertical="center"/>
    </xf>
    <xf numFmtId="165" fontId="2" fillId="0" borderId="2" xfId="0" applyNumberFormat="true" applyFont="true" applyBorder="true">
      <alignment wrapText="false" horizontal="center" vertical="center"/>
    </xf>
    <xf numFmtId="166" fontId="2" fillId="0" borderId="2" xfId="0" applyNumberFormat="true" applyFont="true" applyBorder="true">
      <alignment wrapText="false" horizontal="center" vertical="center"/>
    </xf>
    <xf numFmtId="165" fontId="2" fillId="0" borderId="0" xfId="0" applyNumberFormat="true" applyFont="true">
      <alignment wrapText="false" horizontal="center" vertical="center"/>
    </xf>
    <xf numFmtId="0" fontId="3" fillId="0" borderId="0" xfId="0" applyNumberFormat="true" applyFont="true">
      <alignment wrapText="false" horizontal="center" vertical="center"/>
    </xf>
    <xf numFmtId="164" fontId="3" fillId="0" borderId="10" xfId="0" applyNumberFormat="true" applyFont="true" applyBorder="true">
      <alignment wrapText="false" horizontal="center" vertical="center"/>
    </xf>
    <xf numFmtId="167" fontId="4" fillId="0" borderId="0" xfId="0" applyNumberFormat="true" applyFont="true">
      <alignment wrapText="false" horizontal="center" vertical="bottom"/>
    </xf>
    <xf numFmtId="168" fontId="3" fillId="0" borderId="10" xfId="0" applyNumberFormat="true" applyFont="true" applyBorder="true">
      <alignment wrapText="false" horizontal="center" vertical="center"/>
    </xf>
    <xf numFmtId="166" fontId="3" fillId="0" borderId="10" xfId="0" applyNumberFormat="true" applyFont="true" applyBorder="true">
      <alignment wrapText="false" horizontal="center" vertical="center"/>
    </xf>
    <xf numFmtId="165" fontId="3" fillId="0" borderId="10" xfId="0" applyNumberFormat="true" applyFont="true" applyBorder="true">
      <alignment wrapText="false" horizontal="center" vertical="center"/>
    </xf>
    <xf numFmtId="166" fontId="3" fillId="0" borderId="12" xfId="0" applyNumberFormat="true" applyFont="true" applyBorder="true">
      <alignment wrapText="false" horizontal="center" vertical="center"/>
    </xf>
    <xf numFmtId="165" fontId="3" fillId="0" borderId="16" xfId="0" applyNumberFormat="true" applyFont="true" applyBorder="true">
      <alignment wrapText="false" horizontal="center" vertical="center"/>
    </xf>
    <xf numFmtId="166" fontId="2" fillId="0" borderId="0" xfId="0" applyNumberFormat="true" applyFont="true">
      <alignment wrapText="false" horizontal="center" vertical="center"/>
    </xf>
    <xf numFmtId="164" fontId="3" fillId="0" borderId="0" xfId="0" applyNumberFormat="true" applyFont="true">
      <alignment wrapText="false" horizontal="center" vertical="center"/>
    </xf>
    <xf numFmtId="164" fontId="5" fillId="0" borderId="10" xfId="0" applyNumberFormat="true" applyFont="true" applyBorder="true">
      <alignment wrapText="false" horizontal="center" vertical="center"/>
    </xf>
    <xf numFmtId="166" fontId="5" fillId="0" borderId="10" xfId="0" applyNumberFormat="true" applyFont="true" applyBorder="true">
      <alignment wrapText="false" horizontal="center" vertical="center"/>
    </xf>
    <xf numFmtId="168" fontId="5" fillId="0" borderId="10" xfId="0" applyNumberFormat="true" applyFont="true" applyBorder="true">
      <alignment wrapText="false" horizontal="center" vertical="center"/>
    </xf>
    <xf numFmtId="0" fontId="5" fillId="0" borderId="10" xfId="0" applyNumberFormat="true" applyFont="true" applyBorder="true">
      <alignment wrapText="false" horizontal="center" vertical="center"/>
    </xf>
    <xf numFmtId="9" fontId="3" fillId="0" borderId="10" xfId="0" applyNumberFormat="true" applyFont="true" applyBorder="true">
      <alignment wrapText="false" horizontal="center" vertical="center"/>
    </xf>
    <xf numFmtId="0" fontId="3" fillId="0" borderId="10" xfId="0" applyNumberFormat="true" applyFont="true" applyBorder="true">
      <alignment wrapText="false" horizontal="center" vertical="center"/>
    </xf>
    <xf numFmtId="166" fontId="3" fillId="0" borderId="0" xfId="0" applyNumberFormat="true" applyFont="true">
      <alignment wrapText="false" horizontal="center" vertical="center"/>
    </xf>
    <xf numFmtId="168" fontId="3" fillId="0" borderId="0" xfId="0" applyNumberFormat="true" applyFont="true">
      <alignment wrapText="false" horizontal="center" vertical="center"/>
    </xf>
    <xf numFmtId="10" fontId="3" fillId="0" borderId="0" xfId="0" applyNumberFormat="true" applyFont="true">
      <alignment wrapText="false" horizontal="center" vertical="center"/>
    </xf>
    <xf numFmtId="10" fontId="5" fillId="0" borderId="10" xfId="0" applyNumberFormat="true" applyFont="true" applyBorder="true">
      <alignment wrapText="false" horizontal="center" vertical="center"/>
    </xf>
    <xf numFmtId="0" fontId="3" fillId="0" borderId="10" xfId="0" applyNumberFormat="true" applyFont="true" applyBorder="true">
      <alignment wrapText="false" horizontal="center" vertical="bottom"/>
    </xf>
    <xf numFmtId="0" fontId="3" fillId="0" borderId="10" xfId="0" applyNumberFormat="true" applyFont="true" applyBorder="true">
      <alignment wrapText="true" horizontal="center" vertical="center"/>
    </xf>
    <xf numFmtId="168" fontId="3" fillId="0" borderId="20" xfId="0" applyNumberFormat="true" applyFont="true" applyBorder="true">
      <alignment wrapText="false" horizontal="center" vertical="center"/>
    </xf>
    <xf numFmtId="166" fontId="3" fillId="0" borderId="20" xfId="0" applyNumberFormat="true" applyFont="true" applyBorder="true">
      <alignment wrapText="false" horizontal="center" vertical="center"/>
    </xf>
    <xf numFmtId="168" fontId="3" fillId="0" borderId="25" xfId="0" applyNumberFormat="true" applyFont="true" applyBorder="true">
      <alignment wrapText="false" horizontal="center" vertical="center"/>
    </xf>
    <xf numFmtId="166" fontId="3" fillId="0" borderId="25" xfId="0" applyNumberFormat="true" applyFont="true" applyBorder="true">
      <alignment wrapText="false" horizontal="center" vertical="center"/>
    </xf>
    <xf numFmtId="10" fontId="3" fillId="0" borderId="10" xfId="0" applyNumberFormat="true" applyFont="true" applyBorder="true">
      <alignment wrapText="false" horizontal="center" vertical="center"/>
    </xf>
    <xf numFmtId="169" fontId="3" fillId="0" borderId="10" xfId="0" applyNumberFormat="true" applyFont="true" applyBorder="true">
      <alignment wrapText="false" horizontal="center" vertical="center"/>
    </xf>
    <xf numFmtId="168" fontId="6" fillId="0" borderId="10" xfId="0" applyNumberFormat="true" applyFont="true" applyBorder="true">
      <alignment wrapText="false" horizontal="center" vertical="center"/>
    </xf>
    <xf numFmtId="0" fontId="6" fillId="0" borderId="10" xfId="0" applyNumberFormat="true" applyFont="true" applyBorder="true">
      <alignment wrapText="false" horizontal="center" vertical="center"/>
    </xf>
    <xf numFmtId="0" fontId="5" fillId="3" borderId="10" xfId="0" applyNumberFormat="true" applyFont="true" applyFill="true" applyBorder="true">
      <alignment wrapText="false" horizontal="center" vertical="center"/>
    </xf>
    <xf numFmtId="0" fontId="5" fillId="3" borderId="27" xfId="0" applyNumberFormat="true" applyFont="true" applyFill="true" applyBorder="true">
      <alignment wrapText="false" horizontal="center" vertical="center"/>
    </xf>
    <xf numFmtId="0" fontId="5" fillId="3" borderId="28" xfId="0" applyNumberFormat="true" applyFont="true" applyFill="true" applyBorder="true">
      <alignment wrapText="false" horizontal="center" vertical="center"/>
    </xf>
    <xf numFmtId="0" fontId="3" fillId="3" borderId="10" xfId="0" applyNumberFormat="true" applyFont="true" applyFill="true" applyBorder="true">
      <alignment wrapText="false" horizontal="center" vertical="center"/>
    </xf>
    <xf numFmtId="0" fontId="3" fillId="3" borderId="28" xfId="0" applyNumberFormat="true" applyFont="true" applyFill="true" applyBorder="true">
      <alignment wrapText="false" horizontal="center" vertical="center"/>
    </xf>
    <xf numFmtId="0" fontId="3" fillId="0" borderId="16" xfId="0" applyNumberFormat="true" applyFont="true" applyBorder="true">
      <alignment wrapText="false" horizontal="center" vertical="center"/>
    </xf>
    <xf numFmtId="166" fontId="5" fillId="0" borderId="31" xfId="0" applyNumberFormat="true" applyFont="true" applyBorder="true">
      <alignment wrapText="false" horizontal="center" vertical="center"/>
    </xf>
    <xf numFmtId="0" fontId="5" fillId="0" borderId="16" xfId="0" applyNumberFormat="true" applyFont="true" applyBorder="true">
      <alignment wrapText="false" horizontal="center" vertical="center"/>
    </xf>
    <xf numFmtId="164" fontId="5" fillId="0" borderId="0" xfId="0" applyNumberFormat="true" applyFont="true">
      <alignment wrapText="false" horizontal="center" vertical="center"/>
    </xf>
    <xf numFmtId="166" fontId="5" fillId="0" borderId="0" xfId="0" applyNumberFormat="true" applyFont="true">
      <alignment wrapText="false" horizontal="center" vertical="center"/>
    </xf>
    <xf numFmtId="168" fontId="5" fillId="0" borderId="0" xfId="0" applyNumberFormat="true" applyFont="true">
      <alignment wrapText="false" horizontal="center" vertical="center"/>
    </xf>
    <xf numFmtId="0" fontId="5" fillId="0" borderId="0" xfId="0" applyNumberFormat="true" applyFont="true">
      <alignment wrapText="false" horizontal="center" vertical="center"/>
    </xf>
    <xf numFmtId="10" fontId="5" fillId="0" borderId="0" xfId="0" applyNumberFormat="true" applyFont="true">
      <alignment wrapText="false" horizontal="center" vertical="center"/>
    </xf>
    <xf numFmtId="165" fontId="3" fillId="0" borderId="0" xfId="0" applyNumberFormat="true" applyFont="true">
      <alignment wrapText="false" horizontal="center" vertical="center"/>
    </xf>
    <xf numFmtId="165" fontId="5" fillId="0" borderId="10" xfId="0" applyNumberFormat="true" applyFont="true" applyBorder="true">
      <alignment wrapText="false" horizontal="center" vertical="center"/>
    </xf>
    <xf numFmtId="166" fontId="7" fillId="0" borderId="0" xfId="0" applyNumberFormat="true" applyFont="true">
      <alignment wrapText="false" horizontal="center" vertical="center"/>
    </xf>
    <xf numFmtId="168" fontId="7" fillId="4" borderId="35" xfId="0" applyNumberFormat="true" applyFont="true" applyFill="true" applyBorder="true">
      <alignment wrapText="false" horizontal="center" vertical="center"/>
    </xf>
    <xf numFmtId="166" fontId="7" fillId="4" borderId="35" xfId="0" applyNumberFormat="true" applyFont="true" applyFill="true" applyBorder="true">
      <alignment wrapText="false" horizontal="center" vertical="center"/>
    </xf>
    <xf numFmtId="0" fontId="7" fillId="4" borderId="35" xfId="0" applyNumberFormat="true" applyFont="true" applyFill="true" applyBorder="true">
      <alignment wrapText="false" horizontal="center" vertical="center"/>
    </xf>
  </cellXfs>
</styleSheet>
</file>

<file path=xl/_rels/workbook.xml.rels><?xml version="1.0" encoding="UTF-8" standalone="yes"?><Relationships xmlns="http://schemas.openxmlformats.org/package/2006/relationships"><Relationship Target="sharedStrings.xml" Type="http://schemas.openxmlformats.org/officeDocument/2006/relationships/sharedStrings" Id="rId1"/><Relationship Target="styles.xml" Type="http://schemas.openxmlformats.org/officeDocument/2006/relationships/styles" Id="rId2"/><Relationship Target="worksheets/sheet1.xml" Type="http://schemas.openxmlformats.org/officeDocument/2006/relationships/worksheet" Id="rId3"/></Relationships>
</file>

<file path=xl/worksheets/_rels/sheet1.xml.rels><?xml version="1.0" encoding="UTF-8" standalone="yes"?><Relationships xmlns="http://schemas.openxmlformats.org/package/2006/relationships"><Relationship Target="../comments1.xml" Type="http://schemas.openxmlformats.org/officeDocument/2006/relationships/comments" Id="rId1"/><Relationship Target="../drawings/vmlDrawing1.vml" Type="http://schemas.openxmlformats.org/officeDocument/2006/relationships/vmlDrawing" Id="rId2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ns4="http://schemas.microsoft.com/office/excel/2006/main" xmlns:ns5="http://schemas.microsoft.com/office/excel/2008/2/main">
  <dimension ref="A1"/>
  <sheetViews>
    <sheetView tabSelected="true" workbookViewId="0"/>
  </sheetViews>
  <cols>
    <col min="1" max="1" width="11.28515625" hidden="false" customWidth="true"/>
    <col min="2" max="2" width="13.5703125" hidden="false" customWidth="true"/>
    <col min="3" max="3" width="6.85546875" hidden="false" customWidth="true"/>
    <col min="4" max="4" width="13.7109375" hidden="false" customWidth="true"/>
    <col min="5" max="5" width="6.85546875" hidden="false" customWidth="true"/>
    <col min="6" max="6" width="13.5703125" hidden="false" customWidth="true"/>
    <col min="7" max="7" width="19.28515625" hidden="false" customWidth="true"/>
    <col min="8" max="8" width="16.28515625" hidden="false" customWidth="true"/>
    <col min="9" max="9" width="14.28515625" hidden="false" customWidth="true"/>
    <col min="10" max="10" width="11.42578125" hidden="false" customWidth="true"/>
    <col min="11" max="11" width="21.5703125" hidden="false" customWidth="true"/>
    <col min="12" max="12" width="13.140625" hidden="false" customWidth="true"/>
    <col min="13" max="13" width="7.0" hidden="false" customWidth="true"/>
    <col min="14" max="14" width="6.5703125" hidden="false" customWidth="true"/>
    <col min="15" max="15" width="9.7109375" hidden="false" customWidth="true"/>
    <col min="16" max="16" width="10.28515625" hidden="false" customWidth="true"/>
    <col min="17" max="17" width="9.7109375" hidden="false" customWidth="true"/>
    <col min="18" max="18" width="9.7109375" hidden="false" customWidth="true"/>
  </cols>
  <sheetData>
    <row r="1" ht="21.0" customHeight="true">
      <c r="A1" s="1" t="s">
        <v>0</v>
      </c>
      <c r="B1" s="2"/>
      <c r="C1" s="2"/>
      <c r="D1" s="2"/>
      <c r="E1" s="2"/>
      <c r="F1" s="3"/>
      <c r="G1" s="3"/>
      <c r="H1" s="2"/>
      <c r="I1" s="3"/>
      <c r="J1" s="2"/>
      <c r="K1" s="4"/>
      <c r="L1" s="4"/>
      <c r="M1" s="5"/>
      <c r="N1" s="5"/>
      <c r="O1" s="5"/>
      <c r="P1" s="5"/>
      <c r="Q1" s="5"/>
      <c r="R1" s="5"/>
    </row>
    <row r="2">
      <c r="A2" s="6" t="s">
        <v>1</v>
      </c>
      <c r="B2" s="7" t="s">
        <v>2</v>
      </c>
      <c r="C2" s="8" t="s">
        <v>3</v>
      </c>
      <c r="D2" s="8" t="n">
        <v>2409768.56</v>
      </c>
      <c r="E2" s="8"/>
      <c r="F2" s="8" t="s">
        <v>4</v>
      </c>
      <c r="G2" s="9" t="s">
        <v>5</v>
      </c>
      <c r="H2" s="10" t="s">
        <v>6</v>
      </c>
      <c r="I2" s="11"/>
      <c r="J2" s="12"/>
      <c r="K2" s="4"/>
      <c r="L2" s="4"/>
      <c r="M2" s="5"/>
      <c r="N2" s="5"/>
      <c r="O2" s="5"/>
      <c r="P2" s="5"/>
      <c r="Q2" s="5"/>
      <c r="R2" s="5"/>
    </row>
    <row r="3">
      <c r="A3" s="6" t="s">
        <v>7</v>
      </c>
      <c r="B3" s="9"/>
      <c r="C3" s="8" t="s">
        <v>8</v>
      </c>
      <c r="D3" s="8" t="n">
        <v>2247126.63</v>
      </c>
      <c r="E3" s="5"/>
      <c r="F3" s="5"/>
      <c r="G3" s="5"/>
      <c r="H3" s="4"/>
      <c r="I3" s="13"/>
      <c r="J3" s="4"/>
      <c r="K3" s="4"/>
      <c r="L3" s="4"/>
      <c r="M3" s="5"/>
      <c r="N3" s="5"/>
      <c r="O3" s="5"/>
      <c r="P3" s="5"/>
      <c r="Q3" s="5"/>
      <c r="R3" s="5"/>
    </row>
    <row r="4">
      <c r="A4" s="14" t="s">
        <v>9</v>
      </c>
      <c r="B4" s="5"/>
      <c r="C4" s="5"/>
      <c r="D4" s="5"/>
      <c r="E4" s="5"/>
      <c r="F4" s="5"/>
      <c r="G4" s="5"/>
      <c r="H4" s="4"/>
      <c r="I4" s="13"/>
      <c r="J4" s="4"/>
      <c r="K4" s="4"/>
      <c r="L4" s="4"/>
      <c r="M4" s="5"/>
      <c r="N4" s="5"/>
      <c r="O4" s="5"/>
      <c r="P4" s="5"/>
      <c r="Q4" s="5"/>
      <c r="R4" s="5"/>
    </row>
    <row r="5">
      <c r="A5" s="15" t="s">
        <v>10</v>
      </c>
      <c r="B5" s="16" t="s">
        <v>11</v>
      </c>
      <c r="C5" s="17" t="s">
        <v>12</v>
      </c>
      <c r="D5" s="17"/>
      <c r="E5" s="17" t="s">
        <v>13</v>
      </c>
      <c r="F5" s="16"/>
      <c r="G5" s="16" t="s">
        <v>14</v>
      </c>
      <c r="H5" s="18" t="s">
        <v>15</v>
      </c>
      <c r="I5" s="16"/>
      <c r="J5" s="18"/>
      <c r="K5" s="5"/>
      <c r="L5" s="5"/>
      <c r="M5" s="5"/>
      <c r="N5" s="5"/>
      <c r="O5" s="5"/>
      <c r="P5" s="5"/>
      <c r="Q5" s="5"/>
      <c r="R5" s="5"/>
    </row>
    <row r="6">
      <c r="A6" s="15"/>
      <c r="B6" s="16"/>
      <c r="C6" s="17" t="s">
        <v>16</v>
      </c>
      <c r="D6" s="17" t="s">
        <v>17</v>
      </c>
      <c r="E6" s="17" t="s">
        <v>16</v>
      </c>
      <c r="F6" s="16" t="s">
        <v>17</v>
      </c>
      <c r="G6" s="16"/>
      <c r="H6" s="18" t="s">
        <v>18</v>
      </c>
      <c r="I6" s="16" t="s">
        <v>19</v>
      </c>
      <c r="J6" s="18" t="s">
        <v>20</v>
      </c>
      <c r="K6" s="5"/>
      <c r="L6" s="5"/>
      <c r="M6" s="5"/>
      <c r="N6" s="5"/>
      <c r="O6" s="5"/>
      <c r="P6" s="5"/>
      <c r="Q6" s="5"/>
      <c r="R6" s="5"/>
    </row>
    <row r="7">
      <c r="A7" s="14" t="n">
        <v>43489.0</v>
      </c>
      <c r="B7" s="9" t="n">
        <v>1090909.1</v>
      </c>
      <c r="C7" s="19" t="n">
        <v>0.02</v>
      </c>
      <c r="D7" s="9" t="n">
        <f>G7/(1+E7+C7)*C7</f>
        <v>0.0</v>
      </c>
      <c r="E7" s="19" t="n">
        <v>0.08</v>
      </c>
      <c r="F7" s="9" t="n">
        <f>G7/(1+C7+E7)*E7</f>
        <v>0.0</v>
      </c>
      <c r="G7" s="9" t="n">
        <v>1200000.0</v>
      </c>
      <c r="H7" s="10" t="s">
        <v>21</v>
      </c>
      <c r="I7" s="8" t="n">
        <v>1200000.0</v>
      </c>
      <c r="J7" s="20" t="s">
        <v>22</v>
      </c>
      <c r="K7" s="5"/>
      <c r="L7" s="5"/>
      <c r="M7" s="5"/>
      <c r="N7" s="5"/>
      <c r="O7" s="5"/>
      <c r="P7" s="5"/>
      <c r="Q7" s="5"/>
      <c r="R7" s="5"/>
    </row>
    <row r="8">
      <c r="A8" s="6" t="n">
        <v>43846.0</v>
      </c>
      <c r="B8" s="9" t="n">
        <v>960666.63</v>
      </c>
      <c r="C8" s="19" t="n">
        <v>0.02</v>
      </c>
      <c r="D8" s="9" t="n">
        <f>G8/(1+E8+C8)*C8</f>
        <v>0.0</v>
      </c>
      <c r="E8" s="19" t="n">
        <v>0.07</v>
      </c>
      <c r="F8" s="9" t="n">
        <f>G8/(1+C8+E8)*E8</f>
        <v>0.0</v>
      </c>
      <c r="G8" s="9" t="n">
        <v>1047126.63</v>
      </c>
      <c r="H8" s="10" t="s">
        <v>23</v>
      </c>
      <c r="I8" s="8" t="n">
        <v>979726.63</v>
      </c>
      <c r="J8" s="20" t="s">
        <v>22</v>
      </c>
      <c r="K8" s="5"/>
      <c r="L8" s="5"/>
      <c r="M8" s="5"/>
      <c r="N8" s="5"/>
      <c r="O8" s="5"/>
      <c r="P8" s="5"/>
      <c r="Q8" s="5"/>
      <c r="R8" s="5"/>
    </row>
    <row r="9">
      <c r="A9" s="6"/>
      <c r="B9" s="9"/>
      <c r="C9" s="19"/>
      <c r="D9" s="9"/>
      <c r="E9" s="19"/>
      <c r="F9" s="9"/>
      <c r="G9" s="9"/>
      <c r="H9" s="10" t="s">
        <v>24</v>
      </c>
      <c r="I9" s="8" t="n">
        <v>67400.0</v>
      </c>
      <c r="J9" s="20" t="s">
        <v>22</v>
      </c>
      <c r="K9" s="5"/>
      <c r="L9" s="5"/>
      <c r="M9" s="5"/>
      <c r="N9" s="5"/>
      <c r="O9" s="5"/>
      <c r="P9" s="5"/>
      <c r="Q9" s="5"/>
      <c r="R9" s="5"/>
    </row>
    <row r="10">
      <c r="A10" s="6"/>
      <c r="B10" s="9"/>
      <c r="C10" s="19"/>
      <c r="D10" s="9"/>
      <c r="E10" s="19"/>
      <c r="F10" s="9"/>
      <c r="G10" s="9"/>
      <c r="H10" s="10"/>
      <c r="I10" s="8"/>
      <c r="J10" s="20"/>
      <c r="K10" s="5"/>
      <c r="L10" s="5"/>
      <c r="M10" s="5"/>
      <c r="N10" s="5"/>
      <c r="O10" s="5"/>
      <c r="P10" s="5"/>
      <c r="Q10" s="5"/>
      <c r="R10" s="5"/>
    </row>
    <row r="11">
      <c r="A11" s="6"/>
      <c r="B11" s="9" t="n">
        <f>G11/(1+C11+E11)</f>
        <v>0.0</v>
      </c>
      <c r="C11" s="19" t="n">
        <v>0.02</v>
      </c>
      <c r="D11" s="9" t="n">
        <f>G11/(1+E11+C11)*C11</f>
        <v>0.0</v>
      </c>
      <c r="E11" s="19" t="n">
        <v>0.08</v>
      </c>
      <c r="F11" s="9" t="n">
        <f>G11/(1+C11+E11)*E11</f>
        <v>0.0</v>
      </c>
      <c r="G11" s="9"/>
      <c r="H11" s="10"/>
      <c r="I11" s="9"/>
      <c r="J11" s="20"/>
      <c r="K11" s="5"/>
      <c r="L11" s="5"/>
      <c r="M11" s="5"/>
      <c r="N11" s="5"/>
      <c r="O11" s="5"/>
      <c r="P11" s="5"/>
      <c r="Q11" s="21" t="n">
        <f>G7*0.5</f>
        <v>0.0</v>
      </c>
      <c r="R11" s="5"/>
    </row>
    <row r="12">
      <c r="A12" s="15" t="s">
        <v>25</v>
      </c>
      <c r="B12" s="16" t="n">
        <f>SUM(B7:B11)</f>
        <v>0.0</v>
      </c>
      <c r="C12" s="17"/>
      <c r="D12" s="16" t="n">
        <f>SUM(D7:D11)</f>
        <v>0.0</v>
      </c>
      <c r="E12" s="17"/>
      <c r="F12" s="16" t="n">
        <f>SUM(F7:F11)</f>
        <v>0.0</v>
      </c>
      <c r="G12" s="16" t="n">
        <f>SUM(G7:G11)</f>
        <v>0.0</v>
      </c>
      <c r="H12" s="20"/>
      <c r="I12" s="16" t="n">
        <f>SUM(I7:I11)</f>
        <v>0.0</v>
      </c>
      <c r="J12" s="20"/>
      <c r="K12" s="5"/>
      <c r="L12" s="5"/>
      <c r="M12" s="5"/>
      <c r="N12" s="5"/>
      <c r="O12" s="5"/>
      <c r="P12" s="5"/>
      <c r="Q12" s="5"/>
      <c r="R12" s="5"/>
    </row>
    <row r="13">
      <c r="A13" s="14" t="s">
        <v>26</v>
      </c>
      <c r="B13" s="5"/>
      <c r="C13" s="5"/>
      <c r="D13" s="5"/>
      <c r="E13" s="5"/>
      <c r="F13" s="5"/>
      <c r="G13" s="5"/>
      <c r="H13" s="5"/>
      <c r="I13" s="5"/>
      <c r="J13" s="22"/>
      <c r="K13" s="22"/>
      <c r="L13" s="23"/>
      <c r="M13" s="5"/>
      <c r="N13" s="5"/>
      <c r="O13" s="5"/>
      <c r="P13" s="5"/>
      <c r="Q13" s="5"/>
      <c r="R13" s="5"/>
    </row>
    <row r="14">
      <c r="A14" s="15" t="s">
        <v>27</v>
      </c>
      <c r="B14" s="16" t="s">
        <v>28</v>
      </c>
      <c r="C14" s="17" t="s">
        <v>29</v>
      </c>
      <c r="D14" s="17" t="s">
        <v>30</v>
      </c>
      <c r="E14" s="17" t="s">
        <v>16</v>
      </c>
      <c r="F14" s="16" t="s">
        <v>31</v>
      </c>
      <c r="G14" s="16" t="s">
        <v>14</v>
      </c>
      <c r="H14" s="17" t="s">
        <v>32</v>
      </c>
      <c r="I14" s="16" t="s">
        <v>33</v>
      </c>
      <c r="J14" s="17" t="s">
        <v>20</v>
      </c>
      <c r="K14" s="24" t="s">
        <v>34</v>
      </c>
      <c r="L14" s="18" t="s">
        <v>35</v>
      </c>
      <c r="M14" s="18" t="s">
        <v>36</v>
      </c>
      <c r="N14" s="18" t="s">
        <v>37</v>
      </c>
      <c r="O14" s="18" t="s">
        <v>38</v>
      </c>
      <c r="P14" s="20"/>
      <c r="Q14" s="5"/>
      <c r="R14" s="5"/>
    </row>
    <row r="15">
      <c r="A15" s="25" t="s">
        <v>39</v>
      </c>
      <c r="B15" s="9" t="n">
        <v>16158.25</v>
      </c>
      <c r="C15" s="8"/>
      <c r="D15" s="26" t="s">
        <v>40</v>
      </c>
      <c r="E15" s="8" t="n">
        <v>0.03</v>
      </c>
      <c r="F15" s="9" t="n">
        <v>484.75</v>
      </c>
      <c r="G15" s="9" t="n">
        <v>16643.0</v>
      </c>
      <c r="H15" s="8" t="s">
        <v>41</v>
      </c>
      <c r="I15" s="9" t="n">
        <v>1158500.0</v>
      </c>
      <c r="J15" s="8" t="s">
        <v>22</v>
      </c>
      <c r="K15" s="26" t="s">
        <v>42</v>
      </c>
      <c r="L15" s="26" t="s">
        <v>43</v>
      </c>
      <c r="M15" s="20" t="s">
        <v>44</v>
      </c>
      <c r="N15" s="20" t="s">
        <v>45</v>
      </c>
      <c r="O15" s="20"/>
      <c r="P15" s="25"/>
      <c r="Q15" s="5"/>
      <c r="R15" s="5"/>
    </row>
    <row r="16">
      <c r="A16" s="25" t="s">
        <v>39</v>
      </c>
      <c r="B16" s="9" t="n">
        <v>97087.38</v>
      </c>
      <c r="C16" s="8"/>
      <c r="D16" s="26" t="s">
        <v>40</v>
      </c>
      <c r="E16" s="8" t="n">
        <v>0.03</v>
      </c>
      <c r="F16" s="9" t="n">
        <v>2912.62</v>
      </c>
      <c r="G16" s="9" t="n">
        <v>100000.0</v>
      </c>
      <c r="H16" s="27"/>
      <c r="I16" s="28"/>
      <c r="J16" s="8" t="s">
        <v>22</v>
      </c>
      <c r="K16" s="26" t="s">
        <v>42</v>
      </c>
      <c r="L16" s="26" t="s">
        <v>43</v>
      </c>
      <c r="M16" s="20" t="s">
        <v>44</v>
      </c>
      <c r="N16" s="20" t="s">
        <v>45</v>
      </c>
      <c r="O16" s="20"/>
      <c r="P16" s="25"/>
      <c r="Q16" s="5"/>
      <c r="R16" s="5"/>
    </row>
    <row r="17">
      <c r="A17" s="25" t="s">
        <v>39</v>
      </c>
      <c r="B17" s="9" t="n">
        <v>97087.38</v>
      </c>
      <c r="C17" s="8"/>
      <c r="D17" s="26" t="s">
        <v>40</v>
      </c>
      <c r="E17" s="8" t="n">
        <v>0.03</v>
      </c>
      <c r="F17" s="9" t="n">
        <v>2912.62</v>
      </c>
      <c r="G17" s="9" t="n">
        <v>100000.0</v>
      </c>
      <c r="H17" s="27"/>
      <c r="I17" s="28"/>
      <c r="J17" s="8" t="s">
        <v>22</v>
      </c>
      <c r="K17" s="26" t="s">
        <v>42</v>
      </c>
      <c r="L17" s="26" t="s">
        <v>43</v>
      </c>
      <c r="M17" s="20" t="s">
        <v>44</v>
      </c>
      <c r="N17" s="20" t="s">
        <v>45</v>
      </c>
      <c r="O17" s="20"/>
      <c r="P17" s="25"/>
      <c r="Q17" s="5"/>
      <c r="R17" s="5"/>
    </row>
    <row r="18">
      <c r="A18" s="25" t="s">
        <v>46</v>
      </c>
      <c r="B18" s="9" t="n">
        <v>86206.9</v>
      </c>
      <c r="C18" s="8"/>
      <c r="D18" s="26" t="s">
        <v>40</v>
      </c>
      <c r="E18" s="8" t="n">
        <v>0.16</v>
      </c>
      <c r="F18" s="9" t="n">
        <v>13793.1</v>
      </c>
      <c r="G18" s="9" t="n">
        <v>100000.0</v>
      </c>
      <c r="H18" s="27"/>
      <c r="I18" s="28"/>
      <c r="J18" s="8" t="s">
        <v>22</v>
      </c>
      <c r="K18" s="26" t="s">
        <v>47</v>
      </c>
      <c r="L18" s="26" t="s">
        <v>48</v>
      </c>
      <c r="M18" s="20" t="s">
        <v>44</v>
      </c>
      <c r="N18" s="20" t="s">
        <v>45</v>
      </c>
      <c r="O18" s="20"/>
      <c r="P18" s="25"/>
      <c r="Q18" s="5"/>
      <c r="R18" s="5"/>
    </row>
    <row r="19">
      <c r="A19" s="25" t="s">
        <v>46</v>
      </c>
      <c r="B19" s="9" t="n">
        <v>86206.9</v>
      </c>
      <c r="C19" s="8"/>
      <c r="D19" s="26" t="s">
        <v>40</v>
      </c>
      <c r="E19" s="8" t="n">
        <v>0.16</v>
      </c>
      <c r="F19" s="9" t="n">
        <v>13793.1</v>
      </c>
      <c r="G19" s="9" t="n">
        <v>100000.0</v>
      </c>
      <c r="H19" s="27"/>
      <c r="I19" s="28"/>
      <c r="J19" s="8" t="s">
        <v>22</v>
      </c>
      <c r="K19" s="26" t="s">
        <v>47</v>
      </c>
      <c r="L19" s="26" t="s">
        <v>48</v>
      </c>
      <c r="M19" s="20" t="s">
        <v>44</v>
      </c>
      <c r="N19" s="20" t="s">
        <v>45</v>
      </c>
      <c r="O19" s="20"/>
      <c r="P19" s="25"/>
      <c r="Q19" s="5"/>
      <c r="R19" s="5"/>
    </row>
    <row r="20">
      <c r="A20" s="25" t="s">
        <v>46</v>
      </c>
      <c r="B20" s="9" t="n">
        <v>86206.9</v>
      </c>
      <c r="C20" s="8"/>
      <c r="D20" s="26" t="s">
        <v>40</v>
      </c>
      <c r="E20" s="8" t="n">
        <v>0.16</v>
      </c>
      <c r="F20" s="9" t="n">
        <v>13793.1</v>
      </c>
      <c r="G20" s="9" t="n">
        <v>100000.0</v>
      </c>
      <c r="H20" s="27"/>
      <c r="I20" s="28"/>
      <c r="J20" s="8" t="s">
        <v>22</v>
      </c>
      <c r="K20" s="26" t="s">
        <v>47</v>
      </c>
      <c r="L20" s="26" t="s">
        <v>48</v>
      </c>
      <c r="M20" s="20" t="s">
        <v>44</v>
      </c>
      <c r="N20" s="20" t="s">
        <v>45</v>
      </c>
      <c r="O20" s="20"/>
      <c r="P20" s="25"/>
      <c r="Q20" s="5"/>
      <c r="R20" s="5"/>
    </row>
    <row r="21">
      <c r="A21" s="25" t="s">
        <v>49</v>
      </c>
      <c r="B21" s="9" t="n">
        <v>94827.59</v>
      </c>
      <c r="C21" s="8"/>
      <c r="D21" s="26" t="s">
        <v>40</v>
      </c>
      <c r="E21" s="8" t="n">
        <v>0.16</v>
      </c>
      <c r="F21" s="9" t="n">
        <v>15172.41</v>
      </c>
      <c r="G21" s="9" t="n">
        <v>110000.0</v>
      </c>
      <c r="H21" s="27"/>
      <c r="I21" s="28"/>
      <c r="J21" s="8" t="s">
        <v>22</v>
      </c>
      <c r="K21" s="26" t="s">
        <v>47</v>
      </c>
      <c r="L21" s="26" t="s">
        <v>48</v>
      </c>
      <c r="M21" s="20" t="s">
        <v>44</v>
      </c>
      <c r="N21" s="20" t="s">
        <v>45</v>
      </c>
      <c r="O21" s="20"/>
      <c r="P21" s="25"/>
      <c r="Q21" s="5"/>
      <c r="R21" s="5"/>
    </row>
    <row r="22">
      <c r="A22" s="25" t="s">
        <v>49</v>
      </c>
      <c r="B22" s="9" t="n">
        <v>94827.59</v>
      </c>
      <c r="C22" s="8"/>
      <c r="D22" s="26" t="s">
        <v>40</v>
      </c>
      <c r="E22" s="8" t="n">
        <v>0.16</v>
      </c>
      <c r="F22" s="9" t="n">
        <v>15172.41</v>
      </c>
      <c r="G22" s="9" t="n">
        <v>110000.0</v>
      </c>
      <c r="H22" s="27"/>
      <c r="I22" s="28"/>
      <c r="J22" s="8" t="s">
        <v>22</v>
      </c>
      <c r="K22" s="26" t="s">
        <v>47</v>
      </c>
      <c r="L22" s="26" t="s">
        <v>48</v>
      </c>
      <c r="M22" s="20" t="s">
        <v>44</v>
      </c>
      <c r="N22" s="20" t="s">
        <v>45</v>
      </c>
      <c r="O22" s="20"/>
      <c r="P22" s="25"/>
      <c r="Q22" s="5"/>
      <c r="R22" s="5"/>
    </row>
    <row r="23">
      <c r="A23" s="6" t="s">
        <v>50</v>
      </c>
      <c r="B23" s="9" t="n">
        <v>86206.9</v>
      </c>
      <c r="C23" s="8"/>
      <c r="D23" s="26" t="s">
        <v>40</v>
      </c>
      <c r="E23" s="8" t="n">
        <v>0.16</v>
      </c>
      <c r="F23" s="9" t="n">
        <v>13793.1</v>
      </c>
      <c r="G23" s="9" t="n">
        <v>100000.0</v>
      </c>
      <c r="H23" s="27"/>
      <c r="I23" s="28"/>
      <c r="J23" s="8" t="s">
        <v>22</v>
      </c>
      <c r="K23" s="26" t="s">
        <v>47</v>
      </c>
      <c r="L23" s="26" t="s">
        <v>48</v>
      </c>
      <c r="M23" s="20" t="s">
        <v>44</v>
      </c>
      <c r="N23" s="20" t="s">
        <v>45</v>
      </c>
      <c r="O23" s="20"/>
      <c r="P23" s="25"/>
      <c r="Q23" s="5"/>
      <c r="R23" s="5"/>
    </row>
    <row r="24">
      <c r="A24" s="6" t="s">
        <v>50</v>
      </c>
      <c r="B24" s="9" t="n">
        <v>68965.52</v>
      </c>
      <c r="C24" s="8"/>
      <c r="D24" s="26" t="s">
        <v>40</v>
      </c>
      <c r="E24" s="8" t="n">
        <v>0.16</v>
      </c>
      <c r="F24" s="9" t="n">
        <v>11034.48</v>
      </c>
      <c r="G24" s="9" t="n">
        <v>80000.0</v>
      </c>
      <c r="H24" s="27"/>
      <c r="I24" s="28"/>
      <c r="J24" s="8" t="s">
        <v>22</v>
      </c>
      <c r="K24" s="26" t="s">
        <v>47</v>
      </c>
      <c r="L24" s="26" t="s">
        <v>48</v>
      </c>
      <c r="M24" s="20" t="s">
        <v>44</v>
      </c>
      <c r="N24" s="20" t="s">
        <v>45</v>
      </c>
      <c r="O24" s="20"/>
      <c r="P24" s="25"/>
      <c r="Q24" s="5"/>
      <c r="R24" s="5"/>
    </row>
    <row r="25">
      <c r="A25" s="6" t="s">
        <v>51</v>
      </c>
      <c r="B25" s="9" t="n">
        <v>9049.71</v>
      </c>
      <c r="C25" s="8"/>
      <c r="D25" s="26" t="s">
        <v>40</v>
      </c>
      <c r="E25" s="8" t="n">
        <v>0.06</v>
      </c>
      <c r="F25" s="9" t="n">
        <v>542.99</v>
      </c>
      <c r="G25" s="9" t="n">
        <v>9592.7</v>
      </c>
      <c r="H25" s="27"/>
      <c r="I25" s="28"/>
      <c r="J25" s="8" t="s">
        <v>22</v>
      </c>
      <c r="K25" s="26" t="s">
        <v>52</v>
      </c>
      <c r="L25" s="26" t="s">
        <v>53</v>
      </c>
      <c r="M25" s="20" t="s">
        <v>44</v>
      </c>
      <c r="N25" s="20" t="s">
        <v>45</v>
      </c>
      <c r="O25" s="20"/>
      <c r="P25" s="25"/>
      <c r="Q25" s="5"/>
      <c r="R25" s="5"/>
    </row>
    <row r="26">
      <c r="A26" s="6" t="s">
        <v>51</v>
      </c>
      <c r="B26" s="9" t="n">
        <v>1886.79</v>
      </c>
      <c r="C26" s="8"/>
      <c r="D26" s="26" t="s">
        <v>40</v>
      </c>
      <c r="E26" s="8" t="n">
        <v>0.06</v>
      </c>
      <c r="F26" s="9" t="n">
        <v>113.21</v>
      </c>
      <c r="G26" s="9" t="n">
        <v>2000.0</v>
      </c>
      <c r="H26" s="27"/>
      <c r="I26" s="28"/>
      <c r="J26" s="8" t="s">
        <v>22</v>
      </c>
      <c r="K26" s="26" t="s">
        <v>52</v>
      </c>
      <c r="L26" s="26" t="s">
        <v>53</v>
      </c>
      <c r="M26" s="20" t="s">
        <v>44</v>
      </c>
      <c r="N26" s="20" t="s">
        <v>45</v>
      </c>
      <c r="O26" s="20"/>
      <c r="P26" s="25"/>
      <c r="Q26" s="5"/>
      <c r="R26" s="5"/>
    </row>
    <row r="27">
      <c r="A27" s="6" t="s">
        <v>54</v>
      </c>
      <c r="B27" s="9" t="n">
        <v>18679.25</v>
      </c>
      <c r="C27" s="8"/>
      <c r="D27" s="26" t="s">
        <v>40</v>
      </c>
      <c r="E27" s="8" t="n">
        <v>0.06</v>
      </c>
      <c r="F27" s="9" t="n">
        <v>1120.75</v>
      </c>
      <c r="G27" s="9" t="n">
        <v>19800.0</v>
      </c>
      <c r="H27" s="29"/>
      <c r="I27" s="30"/>
      <c r="J27" s="8" t="s">
        <v>22</v>
      </c>
      <c r="K27" s="26" t="s">
        <v>55</v>
      </c>
      <c r="L27" s="26" t="s">
        <v>56</v>
      </c>
      <c r="M27" s="20" t="s">
        <v>44</v>
      </c>
      <c r="N27" s="20" t="s">
        <v>45</v>
      </c>
      <c r="O27" s="20"/>
      <c r="P27" s="25"/>
      <c r="Q27" s="5"/>
      <c r="R27" s="5"/>
    </row>
    <row r="28">
      <c r="A28" s="6" t="s">
        <v>57</v>
      </c>
      <c r="B28" s="9" t="n">
        <v>307476.0</v>
      </c>
      <c r="C28" s="8" t="n">
        <v>1.0</v>
      </c>
      <c r="D28" s="8" t="s">
        <v>58</v>
      </c>
      <c r="E28" s="8"/>
      <c r="F28" s="9" t="n">
        <v>0.0</v>
      </c>
      <c r="G28" s="9" t="n">
        <f>B28</f>
        <v>0.0</v>
      </c>
      <c r="H28" s="8" t="s">
        <v>59</v>
      </c>
      <c r="I28" s="9" t="n">
        <v>307476.0</v>
      </c>
      <c r="J28" s="8" t="s">
        <v>22</v>
      </c>
      <c r="K28" s="31" t="s">
        <v>60</v>
      </c>
      <c r="L28" s="20" t="s">
        <v>61</v>
      </c>
      <c r="M28" s="20"/>
      <c r="N28" s="20"/>
      <c r="O28" s="20"/>
      <c r="P28" s="25"/>
      <c r="Q28" s="5"/>
      <c r="R28" s="5"/>
    </row>
    <row r="29">
      <c r="A29" s="6" t="s">
        <v>57</v>
      </c>
      <c r="B29" s="9" t="n">
        <v>490000.0</v>
      </c>
      <c r="C29" s="32" t="n">
        <v>1.0</v>
      </c>
      <c r="D29" s="8" t="s">
        <v>58</v>
      </c>
      <c r="E29" s="19"/>
      <c r="F29" s="9" t="n">
        <v>0.0</v>
      </c>
      <c r="G29" s="9" t="n">
        <f>B29</f>
        <v>0.0</v>
      </c>
      <c r="H29" s="8" t="s">
        <v>59</v>
      </c>
      <c r="I29" s="9" t="n">
        <v>490000.0</v>
      </c>
      <c r="J29" s="8" t="s">
        <v>22</v>
      </c>
      <c r="K29" s="20" t="s">
        <v>62</v>
      </c>
      <c r="L29" s="20" t="s">
        <v>63</v>
      </c>
      <c r="M29" s="20"/>
      <c r="N29" s="20"/>
      <c r="O29" s="20"/>
      <c r="P29" s="20"/>
      <c r="Q29" s="5"/>
      <c r="R29" s="5"/>
    </row>
    <row r="30">
      <c r="A30" s="6" t="s">
        <v>57</v>
      </c>
      <c r="B30" s="9" t="n">
        <v>230000.0</v>
      </c>
      <c r="C30" s="32" t="n">
        <v>1.0</v>
      </c>
      <c r="D30" s="8" t="s">
        <v>58</v>
      </c>
      <c r="E30" s="19"/>
      <c r="F30" s="9" t="n">
        <v>0.0</v>
      </c>
      <c r="G30" s="9" t="n">
        <v>230000.0</v>
      </c>
      <c r="H30" s="8" t="s">
        <v>59</v>
      </c>
      <c r="I30" s="9" t="n">
        <v>54136.49</v>
      </c>
      <c r="J30" s="8" t="s">
        <v>22</v>
      </c>
      <c r="K30" s="20" t="s">
        <v>64</v>
      </c>
      <c r="L30" s="20" t="s">
        <v>65</v>
      </c>
      <c r="M30" s="20"/>
      <c r="N30" s="20"/>
      <c r="O30" s="20"/>
      <c r="P30" s="20"/>
      <c r="Q30" s="5"/>
      <c r="R30" s="5"/>
    </row>
    <row r="31">
      <c r="A31" s="6" t="n">
        <v>44222.0</v>
      </c>
      <c r="B31" s="9" t="n">
        <v>62988.98</v>
      </c>
      <c r="C31" s="32" t="n">
        <v>1.0</v>
      </c>
      <c r="D31" s="33" t="s">
        <v>66</v>
      </c>
      <c r="E31" s="19"/>
      <c r="F31" s="9"/>
      <c r="G31" s="9" t="n">
        <v>62988.98</v>
      </c>
      <c r="H31" s="10" t="n">
        <v>44223.0</v>
      </c>
      <c r="I31" s="9" t="n">
        <v>62988.98</v>
      </c>
      <c r="J31" s="8" t="s">
        <v>22</v>
      </c>
      <c r="K31" s="34" t="s">
        <v>64</v>
      </c>
      <c r="L31" s="34" t="s">
        <v>63</v>
      </c>
      <c r="M31" s="20"/>
      <c r="N31" s="20"/>
      <c r="O31" s="20"/>
      <c r="P31" s="20"/>
      <c r="Q31" s="5"/>
      <c r="R31" s="5"/>
    </row>
    <row r="32">
      <c r="A32" s="6"/>
      <c r="B32" s="9"/>
      <c r="C32" s="32"/>
      <c r="D32" s="8"/>
      <c r="E32" s="19"/>
      <c r="F32" s="9"/>
      <c r="G32" s="9"/>
      <c r="H32" s="10"/>
      <c r="I32" s="9"/>
      <c r="J32" s="20"/>
      <c r="K32" s="20"/>
      <c r="L32" s="20"/>
      <c r="M32" s="20"/>
      <c r="N32" s="20"/>
      <c r="O32" s="20"/>
      <c r="P32" s="20"/>
      <c r="Q32" s="5"/>
      <c r="R32" s="5"/>
    </row>
    <row r="33">
      <c r="A33" s="6"/>
      <c r="B33" s="9"/>
      <c r="C33" s="32"/>
      <c r="D33" s="8"/>
      <c r="E33" s="19"/>
      <c r="F33" s="9"/>
      <c r="G33" s="9"/>
      <c r="H33" s="10"/>
      <c r="I33" s="9"/>
      <c r="J33" s="20"/>
      <c r="K33" s="35" t="s">
        <v>67</v>
      </c>
      <c r="L33" s="36"/>
      <c r="M33" s="36"/>
      <c r="N33" s="36"/>
      <c r="O33" s="36"/>
      <c r="P33" s="37"/>
      <c r="Q33" s="5"/>
      <c r="R33" s="5"/>
    </row>
    <row r="34">
      <c r="A34" s="6"/>
      <c r="B34" s="9"/>
      <c r="C34" s="32"/>
      <c r="D34" s="8"/>
      <c r="E34" s="19"/>
      <c r="F34" s="9"/>
      <c r="G34" s="9"/>
      <c r="H34" s="10"/>
      <c r="I34" s="9"/>
      <c r="J34" s="20"/>
      <c r="K34" s="38" t="s">
        <v>68</v>
      </c>
      <c r="L34" s="38" t="s">
        <v>69</v>
      </c>
      <c r="M34" s="38" t="s">
        <v>70</v>
      </c>
      <c r="N34" s="39"/>
      <c r="O34" s="38" t="s">
        <v>71</v>
      </c>
      <c r="P34" s="38" t="s">
        <v>72</v>
      </c>
      <c r="Q34" s="5"/>
      <c r="R34" s="5"/>
    </row>
    <row r="35">
      <c r="A35" s="6"/>
      <c r="B35" s="9" t="n">
        <v>36000.0</v>
      </c>
      <c r="C35" s="32"/>
      <c r="D35" s="8"/>
      <c r="E35" s="19"/>
      <c r="F35" s="9"/>
      <c r="G35" s="9" t="n">
        <v>36000.0</v>
      </c>
      <c r="H35" s="10" t="n">
        <v>43668.0</v>
      </c>
      <c r="I35" s="9" t="n">
        <v>41500.0</v>
      </c>
      <c r="J35" s="20" t="s">
        <v>73</v>
      </c>
      <c r="K35" s="20" t="n">
        <v>36000.0</v>
      </c>
      <c r="L35" s="20" t="n">
        <v>0.0</v>
      </c>
      <c r="M35" s="20" t="n">
        <v>0.0</v>
      </c>
      <c r="N35" s="40"/>
      <c r="O35" s="20" t="n">
        <v>500.0</v>
      </c>
      <c r="P35" s="20" t="n">
        <v>5000.0</v>
      </c>
      <c r="Q35" s="5"/>
      <c r="R35" s="5"/>
    </row>
    <row r="36">
      <c r="A36" s="6"/>
      <c r="B36" s="9"/>
      <c r="C36" s="32"/>
      <c r="D36" s="8"/>
      <c r="E36" s="19"/>
      <c r="F36" s="9"/>
      <c r="G36" s="9"/>
      <c r="H36" s="10" t="n">
        <v>43851.0</v>
      </c>
      <c r="I36" s="9" t="n">
        <f>K36+L36+M36+O36+P36</f>
        <v>0.0</v>
      </c>
      <c r="J36" s="20" t="s">
        <v>73</v>
      </c>
      <c r="K36" s="20" t="n">
        <v>31413.8</v>
      </c>
      <c r="L36" s="20" t="n">
        <v>54868.83</v>
      </c>
      <c r="M36" s="20" t="n">
        <v>41031.51</v>
      </c>
      <c r="N36" s="40"/>
      <c r="O36" s="20" t="n">
        <f>300+500</f>
        <v>0.0</v>
      </c>
      <c r="P36" s="20"/>
      <c r="Q36" s="5"/>
      <c r="R36" s="5"/>
    </row>
    <row r="37">
      <c r="A37" s="6"/>
      <c r="B37" s="9"/>
      <c r="C37" s="32"/>
      <c r="D37" s="8"/>
      <c r="E37" s="19"/>
      <c r="F37" s="9"/>
      <c r="G37" s="9"/>
      <c r="H37" s="10" t="n">
        <v>44224.0</v>
      </c>
      <c r="I37" s="9" t="n">
        <f>K37+L37+M37+O37+P37</f>
        <v>0.0</v>
      </c>
      <c r="J37" s="20" t="s">
        <v>73</v>
      </c>
      <c r="K37" s="20"/>
      <c r="L37" s="20"/>
      <c r="M37" s="20" t="n">
        <v>3911.02</v>
      </c>
      <c r="N37" s="40"/>
      <c r="O37" s="20" t="n">
        <v>500.0</v>
      </c>
      <c r="P37" s="20"/>
      <c r="Q37" s="5"/>
      <c r="R37" s="5"/>
    </row>
    <row r="38">
      <c r="A38" s="6"/>
      <c r="B38" s="9"/>
      <c r="C38" s="32"/>
      <c r="D38" s="8"/>
      <c r="E38" s="19"/>
      <c r="F38" s="9"/>
      <c r="G38" s="9"/>
      <c r="H38" s="10"/>
      <c r="I38" s="9"/>
      <c r="J38" s="20"/>
      <c r="K38" s="20"/>
      <c r="L38" s="20"/>
      <c r="M38" s="20"/>
      <c r="N38" s="40"/>
      <c r="O38" s="20"/>
      <c r="P38" s="20"/>
      <c r="Q38" s="5"/>
      <c r="R38" s="5"/>
    </row>
    <row r="39">
      <c r="A39" s="6"/>
      <c r="B39" s="9"/>
      <c r="C39" s="32"/>
      <c r="D39" s="8"/>
      <c r="E39" s="19"/>
      <c r="F39" s="9"/>
      <c r="G39" s="9"/>
      <c r="H39" s="10"/>
      <c r="I39" s="9"/>
      <c r="J39" s="20"/>
      <c r="K39" s="20"/>
      <c r="L39" s="20"/>
      <c r="M39" s="20"/>
      <c r="N39" s="40"/>
      <c r="O39" s="20"/>
      <c r="P39" s="20"/>
      <c r="Q39" s="5"/>
      <c r="R39" s="5"/>
    </row>
    <row r="40">
      <c r="A40" s="6"/>
      <c r="B40" s="9"/>
      <c r="C40" s="32"/>
      <c r="D40" s="20"/>
      <c r="E40" s="19"/>
      <c r="F40" s="9"/>
      <c r="G40" s="9"/>
      <c r="H40" s="10"/>
      <c r="I40" s="9"/>
      <c r="J40" s="20"/>
      <c r="K40" s="20"/>
      <c r="L40" s="20"/>
      <c r="M40" s="20"/>
      <c r="N40" s="40"/>
      <c r="O40" s="20"/>
      <c r="P40" s="20"/>
      <c r="Q40" s="5"/>
      <c r="R40" s="5"/>
    </row>
    <row r="41">
      <c r="A41" s="15" t="s">
        <v>25</v>
      </c>
      <c r="B41" s="16" t="n">
        <f>SUM(B15:B40)</f>
        <v>0.0</v>
      </c>
      <c r="C41" s="17"/>
      <c r="D41" s="18"/>
      <c r="E41" s="18"/>
      <c r="F41" s="16" t="n">
        <f>SUM(F15:F40)</f>
        <v>0.0</v>
      </c>
      <c r="G41" s="41" t="n">
        <f>SUM(G15:G40)</f>
        <v>0.0</v>
      </c>
      <c r="H41" s="18"/>
      <c r="I41" s="16" t="n">
        <f>SUM(I15:I40)</f>
        <v>0.0</v>
      </c>
      <c r="J41" s="40"/>
      <c r="K41" s="18" t="n">
        <f>SUM(K35:K40)</f>
        <v>0.0</v>
      </c>
      <c r="L41" s="18" t="n">
        <f>SUM(L35:L40)</f>
        <v>0.0</v>
      </c>
      <c r="M41" s="18" t="n">
        <f>SUM(M35:M40)</f>
        <v>0.0</v>
      </c>
      <c r="N41" s="42"/>
      <c r="O41" s="18" t="n">
        <f>SUM(O35:O40)</f>
        <v>0.0</v>
      </c>
      <c r="P41" s="18" t="n">
        <f>SUM(P35:P40)</f>
        <v>0.0</v>
      </c>
      <c r="Q41" s="5"/>
      <c r="R41" s="5"/>
    </row>
    <row r="42">
      <c r="A42" s="43" t="s">
        <v>74</v>
      </c>
      <c r="B42" s="44" t="n">
        <f>(B12*0.92)</f>
        <v>0.0</v>
      </c>
      <c r="C42" s="45"/>
      <c r="D42" s="46"/>
      <c r="E42" s="46"/>
      <c r="F42" s="44"/>
      <c r="G42" s="44" t="n">
        <f>G12-G41</f>
        <v>0.0</v>
      </c>
      <c r="H42" s="18" t="s">
        <v>75</v>
      </c>
      <c r="I42" s="16" t="n">
        <f>I12-I41</f>
        <v>0.0</v>
      </c>
      <c r="J42" s="5"/>
      <c r="K42" s="47"/>
      <c r="L42" s="5"/>
      <c r="M42" s="5"/>
      <c r="N42" s="5"/>
      <c r="O42" s="5"/>
      <c r="P42" s="5"/>
      <c r="Q42" s="5"/>
      <c r="R42" s="5"/>
    </row>
    <row r="43">
      <c r="A43" s="43" t="s">
        <v>76</v>
      </c>
      <c r="B43" s="44" t="n">
        <f>B42-B41</f>
        <v>0.0</v>
      </c>
      <c r="C43" s="45"/>
      <c r="D43" s="46"/>
      <c r="E43" s="46"/>
      <c r="F43" s="44"/>
      <c r="G43" s="44"/>
      <c r="H43" s="46"/>
      <c r="I43" s="44"/>
      <c r="J43" s="5"/>
      <c r="K43" s="47"/>
      <c r="L43" s="5"/>
      <c r="M43" s="5"/>
      <c r="N43" s="5"/>
      <c r="O43" s="5"/>
      <c r="P43" s="5"/>
      <c r="Q43" s="5"/>
      <c r="R43" s="5"/>
    </row>
    <row r="44">
      <c r="A44" s="14" t="s">
        <v>77</v>
      </c>
      <c r="B44" s="5"/>
      <c r="C44" s="48"/>
      <c r="D44" s="5"/>
      <c r="E44" s="5"/>
      <c r="F44" s="5"/>
      <c r="G44" s="5"/>
      <c r="H44" s="5"/>
      <c r="I44" s="5"/>
      <c r="J44" s="23"/>
      <c r="K44" s="5"/>
      <c r="L44" s="5"/>
      <c r="M44" s="5"/>
      <c r="N44" s="5"/>
      <c r="O44" s="5"/>
      <c r="P44" s="5"/>
      <c r="Q44" s="5"/>
      <c r="R44" s="5"/>
    </row>
    <row r="45">
      <c r="A45" s="15" t="s">
        <v>78</v>
      </c>
      <c r="B45" s="16" t="s">
        <v>79</v>
      </c>
      <c r="C45" s="20"/>
      <c r="D45" s="18" t="s">
        <v>78</v>
      </c>
      <c r="E45" s="17" t="s">
        <v>16</v>
      </c>
      <c r="F45" s="16" t="s">
        <v>79</v>
      </c>
      <c r="G45" s="16" t="s">
        <v>80</v>
      </c>
      <c r="H45" s="15" t="s">
        <v>81</v>
      </c>
      <c r="I45" s="9" t="s">
        <v>82</v>
      </c>
      <c r="J45" s="23"/>
      <c r="K45" s="44"/>
      <c r="L45" s="5"/>
      <c r="M45" s="5"/>
      <c r="N45" s="5"/>
      <c r="O45" s="5"/>
      <c r="P45" s="5"/>
      <c r="Q45" s="5"/>
      <c r="R45" s="5"/>
    </row>
    <row r="46">
      <c r="A46" s="6" t="s">
        <v>83</v>
      </c>
      <c r="B46" s="9" t="n">
        <f>(B42-B41)*0.25</f>
        <v>0.0</v>
      </c>
      <c r="C46" s="20"/>
      <c r="D46" s="49" t="s">
        <v>84</v>
      </c>
      <c r="E46" s="18" t="s">
        <v>85</v>
      </c>
      <c r="F46" s="16" t="n">
        <f>F12-F41</f>
        <v>0.0</v>
      </c>
      <c r="G46" s="16" t="n">
        <v>0.0</v>
      </c>
      <c r="H46" s="16" t="n">
        <f>F7+F8-F41</f>
        <v>0.0</v>
      </c>
      <c r="I46" s="9"/>
      <c r="J46" s="21"/>
      <c r="K46" s="44"/>
      <c r="L46" s="5"/>
      <c r="M46" s="5"/>
      <c r="N46" s="5"/>
      <c r="O46" s="5"/>
      <c r="P46" s="5"/>
      <c r="Q46" s="5"/>
      <c r="R46" s="5"/>
    </row>
    <row r="47">
      <c r="A47" s="6" t="s">
        <v>86</v>
      </c>
      <c r="B47" s="9" t="s">
        <v>87</v>
      </c>
      <c r="C47" s="20"/>
      <c r="D47" s="10" t="s">
        <v>88</v>
      </c>
      <c r="E47" s="8" t="n">
        <v>0.05</v>
      </c>
      <c r="F47" s="9" t="n">
        <f>F46*E47</f>
        <v>0.0</v>
      </c>
      <c r="G47" s="9" t="n">
        <f>G46*E47</f>
        <v>0.0</v>
      </c>
      <c r="H47" s="9" t="n">
        <f>H46*E47</f>
        <v>0.0</v>
      </c>
      <c r="I47" s="9"/>
      <c r="J47" s="21"/>
      <c r="K47" s="21"/>
      <c r="L47" s="5"/>
      <c r="M47" s="5"/>
      <c r="N47" s="5"/>
      <c r="O47" s="5"/>
      <c r="P47" s="5"/>
      <c r="Q47" s="5"/>
      <c r="R47" s="5"/>
    </row>
    <row r="48">
      <c r="A48" s="6" t="s">
        <v>89</v>
      </c>
      <c r="B48" s="9" t="s">
        <v>87</v>
      </c>
      <c r="C48" s="20"/>
      <c r="D48" s="10" t="s">
        <v>90</v>
      </c>
      <c r="E48" s="8" t="n">
        <v>0.03</v>
      </c>
      <c r="F48" s="9" t="n">
        <f>F46*E48</f>
        <v>0.0</v>
      </c>
      <c r="G48" s="9" t="n">
        <f>G46*E48</f>
        <v>0.0</v>
      </c>
      <c r="H48" s="9" t="n">
        <f>H46*E48</f>
        <v>0.0</v>
      </c>
      <c r="I48" s="9"/>
      <c r="J48" s="21"/>
      <c r="K48" s="21"/>
      <c r="L48" s="5"/>
      <c r="M48" s="5"/>
      <c r="N48" s="5"/>
      <c r="O48" s="5"/>
      <c r="P48" s="5"/>
      <c r="Q48" s="5"/>
      <c r="R48" s="5"/>
    </row>
    <row r="49">
      <c r="A49" s="6"/>
      <c r="B49" s="9"/>
      <c r="C49" s="20"/>
      <c r="D49" s="10" t="s">
        <v>91</v>
      </c>
      <c r="E49" s="8" t="n">
        <v>0.02</v>
      </c>
      <c r="F49" s="9" t="n">
        <f>F46*E49</f>
        <v>0.0</v>
      </c>
      <c r="G49" s="9" t="n">
        <f>G46*E49</f>
        <v>0.0</v>
      </c>
      <c r="H49" s="9" t="n">
        <f>H46*E49</f>
        <v>0.0</v>
      </c>
      <c r="I49" s="9"/>
      <c r="J49" s="21"/>
      <c r="K49" s="21"/>
      <c r="L49" s="5"/>
      <c r="M49" s="5"/>
      <c r="N49" s="5"/>
      <c r="O49" s="5"/>
      <c r="P49" s="5"/>
      <c r="Q49" s="5"/>
      <c r="R49" s="5"/>
    </row>
    <row r="50">
      <c r="A50" s="15" t="s">
        <v>92</v>
      </c>
      <c r="B50" s="16" t="n">
        <f>SUM(B46:B49)</f>
        <v>0.0</v>
      </c>
      <c r="C50" s="20"/>
      <c r="D50" s="49" t="s">
        <v>92</v>
      </c>
      <c r="E50" s="49"/>
      <c r="F50" s="16" t="n">
        <f>SUM(F46:F49)</f>
        <v>0.0</v>
      </c>
      <c r="G50" s="16" t="n">
        <f>SUM(G46:G49)</f>
        <v>0.0</v>
      </c>
      <c r="H50" s="16" t="n">
        <f>SUM(H46:H49)</f>
        <v>0.0</v>
      </c>
      <c r="I50" s="16"/>
      <c r="J50" s="44"/>
      <c r="K50" s="44"/>
      <c r="L50" s="5"/>
      <c r="M50" s="5"/>
      <c r="N50" s="5"/>
      <c r="O50" s="5"/>
      <c r="P50" s="5"/>
      <c r="Q50" s="5"/>
      <c r="R50" s="5" t="s">
        <v>93</v>
      </c>
    </row>
    <row r="51">
      <c r="A51" s="5"/>
      <c r="B51" s="5"/>
      <c r="C51" s="48"/>
      <c r="D51" s="8" t="s">
        <v>86</v>
      </c>
      <c r="E51" s="20" t="n">
        <v>3.0E-4</v>
      </c>
      <c r="F51" s="9" t="n">
        <v>0.0</v>
      </c>
      <c r="G51" s="9"/>
      <c r="H51" s="9"/>
      <c r="I51" s="9"/>
      <c r="J51" s="23"/>
      <c r="K51" s="21"/>
      <c r="L51" s="5"/>
      <c r="M51" s="5"/>
      <c r="N51" s="5"/>
      <c r="O51" s="5"/>
      <c r="P51" s="5"/>
      <c r="Q51" s="5"/>
      <c r="R51" s="5"/>
    </row>
    <row r="52">
      <c r="A52" s="5"/>
      <c r="B52" s="5"/>
      <c r="C52" s="48"/>
      <c r="D52" s="8" t="s">
        <v>89</v>
      </c>
      <c r="E52" s="20" t="n">
        <v>6.0E-4</v>
      </c>
      <c r="F52" s="9" t="n">
        <v>0.0</v>
      </c>
      <c r="G52" s="9"/>
      <c r="H52" s="9" t="n">
        <v>0.0</v>
      </c>
      <c r="I52" s="9"/>
      <c r="J52" s="23"/>
      <c r="K52" s="21"/>
      <c r="L52" s="5"/>
      <c r="M52" s="5"/>
      <c r="N52" s="5"/>
      <c r="O52" s="5"/>
      <c r="P52" s="5"/>
      <c r="Q52" s="5"/>
      <c r="R52" s="5"/>
    </row>
    <row r="53">
      <c r="A53" s="5"/>
      <c r="B53" s="5"/>
      <c r="C53" s="48"/>
      <c r="D53" s="17" t="s">
        <v>92</v>
      </c>
      <c r="E53" s="18"/>
      <c r="F53" s="16" t="n">
        <f>F52+F51</f>
        <v>0.0</v>
      </c>
      <c r="G53" s="16"/>
      <c r="H53" s="16" t="n">
        <f>H52</f>
        <v>0.0</v>
      </c>
      <c r="I53" s="9"/>
      <c r="J53" s="23"/>
      <c r="K53" s="44"/>
      <c r="L53" s="5"/>
      <c r="M53" s="5"/>
      <c r="N53" s="5"/>
      <c r="O53" s="5"/>
      <c r="P53" s="5"/>
      <c r="Q53" s="5"/>
      <c r="R53" s="5"/>
    </row>
    <row r="54">
      <c r="A54" s="5"/>
      <c r="B54" s="5"/>
      <c r="C54" s="48"/>
      <c r="D54" s="17" t="s">
        <v>83</v>
      </c>
      <c r="E54" s="16" t="n">
        <v>0.02</v>
      </c>
      <c r="F54" s="16" t="n">
        <f>E54*G12</f>
        <v>0.0</v>
      </c>
      <c r="G54" s="16" t="n">
        <v>0.0</v>
      </c>
      <c r="H54" s="16" t="n">
        <f>B12*E54</f>
        <v>0.0</v>
      </c>
      <c r="I54" s="9" t="n">
        <f>F54-H54</f>
        <v>0.0</v>
      </c>
      <c r="J54" s="23"/>
      <c r="K54" s="44"/>
      <c r="L54" s="5"/>
      <c r="M54" s="5"/>
      <c r="N54" s="5"/>
      <c r="O54" s="5"/>
      <c r="P54" s="5"/>
      <c r="Q54" s="5"/>
      <c r="R54" s="5"/>
    </row>
    <row r="55">
      <c r="A55" s="5"/>
      <c r="B55" s="5"/>
      <c r="C55" s="48"/>
      <c r="D55" s="8" t="s">
        <v>94</v>
      </c>
      <c r="E55" s="8"/>
      <c r="F55" s="16" t="n">
        <f>F50+F53+F54</f>
        <v>0.0</v>
      </c>
      <c r="G55" s="16" t="n">
        <f>G50+G53+G54</f>
        <v>0.0</v>
      </c>
      <c r="H55" s="17" t="n">
        <f>H50+H53+H54</f>
        <v>0.0</v>
      </c>
      <c r="I55" s="16" t="n">
        <f>I54+I53</f>
        <v>0.0</v>
      </c>
      <c r="J55" s="23"/>
      <c r="K55" s="44"/>
      <c r="L55" s="5"/>
      <c r="M55" s="5"/>
      <c r="N55" s="5"/>
      <c r="O55" s="5"/>
      <c r="P55" s="5"/>
      <c r="Q55" s="5"/>
      <c r="R55" s="5"/>
    </row>
    <row r="56">
      <c r="A56" s="5"/>
      <c r="B56" s="5"/>
      <c r="C56" s="48"/>
      <c r="D56" s="5"/>
      <c r="E56" s="5"/>
      <c r="F56" s="5"/>
      <c r="G56" s="50"/>
      <c r="H56" s="5"/>
      <c r="I56" s="50"/>
      <c r="J56" s="50"/>
      <c r="K56" s="5"/>
      <c r="L56" s="5"/>
      <c r="M56" s="5"/>
      <c r="N56" s="5"/>
      <c r="O56" s="5"/>
      <c r="P56" s="5"/>
      <c r="Q56" s="5"/>
      <c r="R56" s="5"/>
    </row>
    <row r="57">
      <c r="A57" s="5"/>
      <c r="B57" s="5"/>
      <c r="C57" s="48"/>
      <c r="D57" s="5"/>
      <c r="E57" s="5"/>
      <c r="F57" s="5"/>
      <c r="G57" s="50"/>
      <c r="H57" s="51"/>
      <c r="I57" s="50"/>
      <c r="J57" s="50"/>
      <c r="K57" s="5"/>
      <c r="L57" s="5"/>
      <c r="M57" s="5"/>
      <c r="N57" s="5"/>
      <c r="O57" s="5"/>
      <c r="P57" s="5"/>
      <c r="Q57" s="5"/>
      <c r="R57" s="5"/>
    </row>
    <row r="58">
      <c r="A58" s="5"/>
      <c r="B58" s="5"/>
      <c r="C58" s="48"/>
      <c r="D58" s="5"/>
      <c r="E58" s="5"/>
      <c r="F58" s="5"/>
      <c r="G58" s="5"/>
      <c r="H58" s="5"/>
      <c r="I58" s="50"/>
      <c r="J58" s="52"/>
      <c r="K58" s="53"/>
      <c r="L58" s="5"/>
      <c r="M58" s="5"/>
      <c r="N58" s="5"/>
      <c r="O58" s="5"/>
      <c r="P58" s="5"/>
      <c r="Q58" s="5"/>
      <c r="R58" s="5"/>
    </row>
    <row r="59">
      <c r="A59" s="5"/>
      <c r="B59" s="5"/>
      <c r="C59" s="48"/>
      <c r="D59" s="5"/>
      <c r="E59" s="5"/>
      <c r="F59" s="5"/>
      <c r="G59" s="5"/>
      <c r="H59" s="5"/>
      <c r="I59" s="5"/>
      <c r="J59" s="23"/>
      <c r="K59" s="5"/>
      <c r="L59" s="5"/>
      <c r="M59" s="5"/>
      <c r="N59" s="5"/>
      <c r="O59" s="5"/>
      <c r="P59" s="5"/>
      <c r="Q59" s="5"/>
      <c r="R59" s="5"/>
    </row>
    <row r="60">
      <c r="A60" s="5"/>
      <c r="B60" s="5"/>
      <c r="C60" s="48"/>
      <c r="D60" s="5"/>
      <c r="E60" s="5"/>
      <c r="F60" s="5"/>
      <c r="G60" s="5"/>
      <c r="H60" s="5"/>
      <c r="I60" s="5"/>
      <c r="J60" s="23"/>
      <c r="K60" s="5"/>
      <c r="L60" s="5"/>
      <c r="M60" s="5"/>
      <c r="N60" s="5"/>
      <c r="O60" s="5"/>
      <c r="P60" s="5"/>
      <c r="Q60" s="5"/>
      <c r="R60" s="5"/>
    </row>
    <row r="61">
      <c r="A61" s="5"/>
      <c r="B61" s="5"/>
      <c r="C61" s="48"/>
      <c r="D61" s="5"/>
      <c r="E61" s="5"/>
      <c r="F61" s="5"/>
      <c r="G61" s="5"/>
      <c r="H61" s="5"/>
      <c r="I61" s="5"/>
      <c r="J61" s="23"/>
      <c r="K61" s="5"/>
      <c r="L61" s="5"/>
      <c r="M61" s="5"/>
      <c r="N61" s="5"/>
      <c r="O61" s="5"/>
      <c r="P61" s="5"/>
      <c r="Q61" s="5"/>
      <c r="R61" s="5"/>
    </row>
    <row r="62">
      <c r="A62" s="5"/>
      <c r="B62" s="5"/>
      <c r="C62" s="48"/>
      <c r="D62" s="5"/>
      <c r="E62" s="5"/>
      <c r="F62" s="5"/>
      <c r="G62" s="5"/>
      <c r="H62" s="5"/>
      <c r="I62" s="5"/>
      <c r="J62" s="23"/>
      <c r="K62" s="5"/>
      <c r="L62" s="5"/>
      <c r="M62" s="5"/>
      <c r="N62" s="5"/>
      <c r="O62" s="5"/>
      <c r="P62" s="5"/>
      <c r="Q62" s="5"/>
      <c r="R62" s="5"/>
    </row>
    <row r="63">
      <c r="A63" s="5"/>
      <c r="B63" s="5"/>
      <c r="C63" s="48"/>
      <c r="D63" s="5"/>
      <c r="E63" s="5"/>
      <c r="F63" s="5"/>
      <c r="G63" s="5"/>
      <c r="H63" s="5"/>
      <c r="I63" s="5"/>
      <c r="J63" s="23"/>
      <c r="K63" s="5"/>
      <c r="L63" s="5"/>
      <c r="M63" s="5"/>
      <c r="N63" s="5"/>
      <c r="O63" s="5"/>
      <c r="P63" s="5"/>
      <c r="Q63" s="5"/>
      <c r="R63" s="5"/>
    </row>
    <row r="64">
      <c r="A64" s="5"/>
      <c r="B64" s="5"/>
      <c r="C64" s="48"/>
      <c r="D64" s="5"/>
      <c r="E64" s="5"/>
      <c r="F64" s="5"/>
      <c r="G64" s="5"/>
      <c r="H64" s="5"/>
      <c r="I64" s="5"/>
      <c r="J64" s="23"/>
      <c r="K64" s="5"/>
      <c r="L64" s="5"/>
      <c r="M64" s="5"/>
      <c r="N64" s="5"/>
      <c r="O64" s="5"/>
      <c r="P64" s="5"/>
      <c r="Q64" s="5"/>
      <c r="R64" s="5"/>
    </row>
    <row r="65">
      <c r="A65" s="5"/>
      <c r="B65" s="5"/>
      <c r="C65" s="48"/>
      <c r="D65" s="5"/>
      <c r="E65" s="5"/>
      <c r="F65" s="5"/>
      <c r="G65" s="5"/>
      <c r="H65" s="5"/>
      <c r="I65" s="5"/>
      <c r="J65" s="23"/>
      <c r="K65" s="5"/>
      <c r="L65" s="5"/>
      <c r="M65" s="5"/>
      <c r="N65" s="5"/>
      <c r="O65" s="5"/>
      <c r="P65" s="5"/>
      <c r="Q65" s="5"/>
      <c r="R65" s="5"/>
    </row>
    <row r="66">
      <c r="A66" s="5"/>
      <c r="B66" s="5"/>
      <c r="C66" s="48"/>
      <c r="D66" s="5"/>
      <c r="E66" s="5"/>
      <c r="F66" s="5"/>
      <c r="G66" s="5"/>
      <c r="H66" s="5"/>
      <c r="I66" s="5"/>
      <c r="J66" s="23"/>
      <c r="K66" s="5"/>
      <c r="L66" s="5"/>
      <c r="M66" s="5"/>
      <c r="N66" s="5"/>
      <c r="O66" s="5"/>
      <c r="P66" s="5"/>
      <c r="Q66" s="5"/>
      <c r="R66" s="5"/>
    </row>
    <row r="67">
      <c r="A67" s="5"/>
      <c r="B67" s="5"/>
      <c r="C67" s="48"/>
      <c r="D67" s="5"/>
      <c r="E67" s="5"/>
      <c r="F67" s="5"/>
      <c r="G67" s="5"/>
      <c r="H67" s="5"/>
      <c r="I67" s="5"/>
      <c r="J67" s="23"/>
      <c r="K67" s="5"/>
      <c r="L67" s="5"/>
      <c r="M67" s="5"/>
      <c r="N67" s="5"/>
      <c r="O67" s="5"/>
      <c r="P67" s="5"/>
      <c r="Q67" s="5"/>
      <c r="R67" s="5"/>
    </row>
    <row r="68">
      <c r="A68" s="5"/>
      <c r="B68" s="5"/>
      <c r="C68" s="48"/>
      <c r="D68" s="5"/>
      <c r="E68" s="5"/>
      <c r="F68" s="5"/>
      <c r="G68" s="5"/>
      <c r="H68" s="5"/>
      <c r="I68" s="5"/>
      <c r="J68" s="23"/>
      <c r="K68" s="5"/>
      <c r="L68" s="5"/>
      <c r="M68" s="5"/>
      <c r="N68" s="5"/>
      <c r="O68" s="5"/>
      <c r="P68" s="5"/>
      <c r="Q68" s="5"/>
      <c r="R68" s="5"/>
    </row>
    <row r="69">
      <c r="A69" s="5"/>
      <c r="B69" s="5"/>
      <c r="C69" s="48"/>
      <c r="D69" s="5"/>
      <c r="E69" s="5"/>
      <c r="F69" s="5"/>
      <c r="G69" s="5"/>
      <c r="H69" s="5"/>
      <c r="I69" s="5"/>
      <c r="J69" s="23"/>
      <c r="K69" s="5"/>
      <c r="L69" s="5"/>
      <c r="M69" s="5"/>
      <c r="N69" s="5"/>
      <c r="O69" s="5"/>
      <c r="P69" s="5"/>
      <c r="Q69" s="5"/>
      <c r="R69" s="5"/>
    </row>
    <row r="70">
      <c r="A70" s="5"/>
      <c r="B70" s="5"/>
      <c r="C70" s="48"/>
      <c r="D70" s="5"/>
      <c r="E70" s="5"/>
      <c r="F70" s="5"/>
      <c r="G70" s="5"/>
      <c r="H70" s="5"/>
      <c r="I70" s="5"/>
      <c r="J70" s="23"/>
      <c r="K70" s="5"/>
      <c r="L70" s="5"/>
      <c r="M70" s="5"/>
      <c r="N70" s="5"/>
      <c r="O70" s="5"/>
      <c r="P70" s="5"/>
      <c r="Q70" s="5"/>
      <c r="R70" s="5"/>
    </row>
    <row r="71">
      <c r="A71" s="5"/>
      <c r="B71" s="5"/>
      <c r="C71" s="48"/>
      <c r="D71" s="5"/>
      <c r="E71" s="5"/>
      <c r="F71" s="5"/>
      <c r="G71" s="5"/>
      <c r="H71" s="5"/>
      <c r="I71" s="5"/>
      <c r="J71" s="23"/>
      <c r="K71" s="5"/>
      <c r="L71" s="5"/>
      <c r="M71" s="5"/>
      <c r="N71" s="5"/>
      <c r="O71" s="5"/>
      <c r="P71" s="5"/>
      <c r="Q71" s="5"/>
      <c r="R71" s="5"/>
    </row>
    <row r="72">
      <c r="A72" s="5"/>
      <c r="B72" s="5"/>
      <c r="C72" s="48"/>
      <c r="D72" s="5"/>
      <c r="E72" s="5"/>
      <c r="F72" s="5"/>
      <c r="G72" s="5"/>
      <c r="H72" s="5"/>
      <c r="I72" s="5"/>
      <c r="J72" s="23"/>
      <c r="K72" s="5"/>
      <c r="L72" s="5"/>
      <c r="M72" s="5"/>
      <c r="N72" s="5"/>
      <c r="O72" s="5"/>
      <c r="P72" s="5"/>
      <c r="Q72" s="5"/>
      <c r="R72" s="5"/>
    </row>
    <row r="73">
      <c r="A73" s="5"/>
      <c r="B73" s="5"/>
      <c r="C73" s="48"/>
      <c r="D73" s="5"/>
      <c r="E73" s="5"/>
      <c r="F73" s="5"/>
      <c r="G73" s="5"/>
      <c r="H73" s="5"/>
      <c r="I73" s="5"/>
      <c r="J73" s="23"/>
      <c r="K73" s="5"/>
      <c r="L73" s="5"/>
      <c r="M73" s="5"/>
      <c r="N73" s="5"/>
      <c r="O73" s="5"/>
      <c r="P73" s="5"/>
      <c r="Q73" s="5"/>
      <c r="R73" s="5"/>
    </row>
    <row r="74">
      <c r="A74" s="5"/>
      <c r="B74" s="5"/>
      <c r="C74" s="48"/>
      <c r="D74" s="5"/>
      <c r="E74" s="5"/>
      <c r="F74" s="5"/>
      <c r="G74" s="5"/>
      <c r="H74" s="5"/>
      <c r="I74" s="5"/>
      <c r="J74" s="23"/>
      <c r="K74" s="5"/>
      <c r="L74" s="5"/>
      <c r="M74" s="5"/>
      <c r="N74" s="5"/>
      <c r="O74" s="5"/>
      <c r="P74" s="5"/>
      <c r="Q74" s="5"/>
      <c r="R74" s="5"/>
    </row>
    <row r="75">
      <c r="A75" s="5"/>
      <c r="B75" s="5"/>
      <c r="C75" s="5"/>
      <c r="D75" s="5"/>
      <c r="E75" s="5"/>
      <c r="F75" s="5"/>
      <c r="G75" s="5"/>
      <c r="H75" s="5"/>
      <c r="I75" s="5"/>
      <c r="J75" s="23"/>
      <c r="K75" s="5"/>
      <c r="L75" s="5"/>
      <c r="M75" s="5"/>
      <c r="N75" s="5"/>
      <c r="O75" s="5"/>
      <c r="P75" s="5"/>
      <c r="Q75" s="5"/>
      <c r="R75" s="5"/>
    </row>
    <row r="76">
      <c r="A76" s="5"/>
      <c r="B76" s="5"/>
      <c r="C76" s="5"/>
      <c r="D76" s="5"/>
      <c r="E76" s="5"/>
      <c r="F76" s="5"/>
      <c r="G76" s="5"/>
      <c r="H76" s="5"/>
      <c r="I76" s="5"/>
      <c r="J76" s="23"/>
      <c r="K76" s="5"/>
      <c r="L76" s="5"/>
      <c r="M76" s="5"/>
      <c r="N76" s="5"/>
      <c r="O76" s="5"/>
      <c r="P76" s="5"/>
      <c r="Q76" s="5"/>
      <c r="R76" s="5"/>
    </row>
    <row r="77">
      <c r="A77" s="5"/>
      <c r="B77" s="5"/>
      <c r="C77" s="5"/>
      <c r="D77" s="5"/>
      <c r="E77" s="5"/>
      <c r="F77" s="5"/>
      <c r="G77" s="5"/>
      <c r="H77" s="5"/>
      <c r="I77" s="5"/>
      <c r="J77" s="23"/>
      <c r="K77" s="5"/>
      <c r="L77" s="5"/>
      <c r="M77" s="5"/>
      <c r="N77" s="5"/>
      <c r="O77" s="5"/>
      <c r="P77" s="5"/>
      <c r="Q77" s="5"/>
      <c r="R77" s="5"/>
    </row>
    <row r="78">
      <c r="A78" s="5"/>
      <c r="B78" s="5"/>
      <c r="C78" s="5"/>
      <c r="D78" s="5"/>
      <c r="E78" s="5"/>
      <c r="F78" s="5"/>
      <c r="G78" s="5"/>
      <c r="H78" s="5"/>
      <c r="I78" s="5"/>
      <c r="J78" s="23"/>
      <c r="K78" s="5"/>
      <c r="L78" s="5"/>
      <c r="M78" s="5"/>
      <c r="N78" s="5"/>
      <c r="O78" s="5"/>
      <c r="P78" s="5"/>
      <c r="Q78" s="5"/>
      <c r="R78" s="5"/>
    </row>
    <row r="79">
      <c r="A79" s="5"/>
      <c r="B79" s="5"/>
      <c r="C79" s="5"/>
      <c r="D79" s="5"/>
      <c r="E79" s="5"/>
      <c r="F79" s="5"/>
      <c r="G79" s="5"/>
      <c r="H79" s="5"/>
      <c r="I79" s="5"/>
      <c r="J79" s="23"/>
      <c r="K79" s="5"/>
      <c r="L79" s="5"/>
      <c r="M79" s="5"/>
      <c r="N79" s="5"/>
      <c r="O79" s="5"/>
      <c r="P79" s="5"/>
      <c r="Q79" s="5"/>
      <c r="R79" s="5"/>
    </row>
    <row r="80">
      <c r="A80" s="5"/>
      <c r="B80" s="5"/>
      <c r="C80" s="5"/>
      <c r="D80" s="5"/>
      <c r="E80" s="5"/>
      <c r="F80" s="5"/>
      <c r="G80" s="5"/>
      <c r="H80" s="5"/>
      <c r="I80" s="5"/>
      <c r="J80" s="23"/>
      <c r="K80" s="5"/>
      <c r="L80" s="5"/>
      <c r="M80" s="5"/>
      <c r="N80" s="5"/>
      <c r="O80" s="5"/>
      <c r="P80" s="5"/>
      <c r="Q80" s="5"/>
      <c r="R80" s="5"/>
    </row>
    <row r="81">
      <c r="A81" s="5"/>
      <c r="B81" s="5"/>
      <c r="C81" s="5"/>
      <c r="D81" s="5"/>
      <c r="E81" s="5"/>
      <c r="F81" s="5"/>
      <c r="G81" s="5"/>
      <c r="H81" s="5"/>
      <c r="I81" s="5"/>
      <c r="J81" s="23"/>
      <c r="K81" s="5"/>
      <c r="L81" s="5"/>
      <c r="M81" s="5"/>
      <c r="N81" s="5"/>
      <c r="O81" s="5"/>
      <c r="P81" s="5"/>
      <c r="Q81" s="5"/>
      <c r="R81" s="5"/>
    </row>
    <row r="82">
      <c r="A82" s="5"/>
      <c r="B82" s="5"/>
      <c r="C82" s="5"/>
      <c r="D82" s="5"/>
      <c r="E82" s="5"/>
      <c r="F82" s="5"/>
      <c r="G82" s="5"/>
      <c r="H82" s="5"/>
      <c r="I82" s="5"/>
      <c r="J82" s="23"/>
      <c r="K82" s="5"/>
      <c r="L82" s="5"/>
      <c r="M82" s="5"/>
      <c r="N82" s="5"/>
      <c r="O82" s="5"/>
      <c r="P82" s="5"/>
      <c r="Q82" s="5"/>
      <c r="R82" s="5"/>
    </row>
    <row r="83">
      <c r="A83" s="5"/>
      <c r="B83" s="5"/>
      <c r="C83" s="5"/>
      <c r="D83" s="5"/>
      <c r="E83" s="5"/>
      <c r="F83" s="5"/>
      <c r="G83" s="5"/>
      <c r="H83" s="5"/>
      <c r="I83" s="5"/>
      <c r="J83" s="23"/>
      <c r="K83" s="5"/>
      <c r="L83" s="5"/>
      <c r="M83" s="5"/>
      <c r="N83" s="5"/>
      <c r="O83" s="5"/>
      <c r="P83" s="5"/>
      <c r="Q83" s="5"/>
      <c r="R83" s="5"/>
    </row>
    <row r="84">
      <c r="A84" s="5"/>
      <c r="B84" s="5"/>
      <c r="C84" s="5"/>
      <c r="D84" s="5"/>
      <c r="E84" s="5"/>
      <c r="F84" s="5"/>
      <c r="G84" s="5"/>
      <c r="H84" s="5"/>
      <c r="I84" s="5"/>
      <c r="J84" s="23"/>
      <c r="K84" s="5"/>
      <c r="L84" s="5"/>
      <c r="M84" s="5"/>
      <c r="N84" s="5"/>
      <c r="O84" s="5"/>
      <c r="P84" s="5"/>
      <c r="Q84" s="5"/>
      <c r="R84" s="5"/>
    </row>
    <row r="85">
      <c r="A85" s="5"/>
      <c r="B85" s="5"/>
      <c r="C85" s="5"/>
      <c r="D85" s="5"/>
      <c r="E85" s="5"/>
      <c r="F85" s="5"/>
      <c r="G85" s="5"/>
      <c r="H85" s="5"/>
      <c r="I85" s="5"/>
      <c r="J85" s="23"/>
      <c r="K85" s="5"/>
      <c r="L85" s="5"/>
      <c r="M85" s="5"/>
      <c r="N85" s="5"/>
      <c r="O85" s="5"/>
      <c r="P85" s="5"/>
      <c r="Q85" s="5"/>
      <c r="R85" s="5"/>
    </row>
    <row r="86">
      <c r="A86" s="5"/>
      <c r="B86" s="5"/>
      <c r="C86" s="5"/>
      <c r="D86" s="5"/>
      <c r="E86" s="5"/>
      <c r="F86" s="5"/>
      <c r="G86" s="5"/>
      <c r="H86" s="5"/>
      <c r="I86" s="5"/>
      <c r="J86" s="23"/>
      <c r="K86" s="5"/>
      <c r="L86" s="5"/>
      <c r="M86" s="5"/>
      <c r="N86" s="5"/>
      <c r="O86" s="5"/>
      <c r="P86" s="5"/>
      <c r="Q86" s="5"/>
      <c r="R86" s="5"/>
    </row>
    <row r="87">
      <c r="A87" s="5"/>
      <c r="B87" s="5"/>
      <c r="C87" s="5"/>
      <c r="D87" s="5"/>
      <c r="E87" s="5"/>
      <c r="F87" s="5"/>
      <c r="G87" s="5"/>
      <c r="H87" s="5"/>
      <c r="I87" s="5"/>
      <c r="J87" s="23"/>
      <c r="K87" s="5"/>
      <c r="L87" s="5"/>
      <c r="M87" s="5"/>
      <c r="N87" s="5"/>
      <c r="O87" s="5"/>
      <c r="P87" s="5"/>
      <c r="Q87" s="5"/>
      <c r="R87" s="5"/>
    </row>
    <row r="88">
      <c r="A88" s="5"/>
      <c r="B88" s="5"/>
      <c r="C88" s="5"/>
      <c r="D88" s="5"/>
      <c r="E88" s="5"/>
      <c r="F88" s="5"/>
      <c r="G88" s="5"/>
      <c r="H88" s="5"/>
      <c r="I88" s="5"/>
      <c r="J88" s="23"/>
      <c r="K88" s="5"/>
      <c r="L88" s="5"/>
      <c r="M88" s="5"/>
      <c r="N88" s="5"/>
      <c r="O88" s="5"/>
      <c r="P88" s="5"/>
      <c r="Q88" s="5"/>
      <c r="R88" s="5"/>
    </row>
    <row r="89">
      <c r="A89" s="5"/>
      <c r="B89" s="5"/>
      <c r="C89" s="5"/>
      <c r="D89" s="5"/>
      <c r="E89" s="5"/>
      <c r="F89" s="5"/>
      <c r="G89" s="5"/>
      <c r="H89" s="5"/>
      <c r="I89" s="5"/>
      <c r="J89" s="23"/>
      <c r="K89" s="5"/>
      <c r="L89" s="5"/>
      <c r="M89" s="5"/>
      <c r="N89" s="5"/>
      <c r="O89" s="5"/>
      <c r="P89" s="5"/>
      <c r="Q89" s="5"/>
      <c r="R89" s="5"/>
    </row>
    <row r="90">
      <c r="A90" s="5"/>
      <c r="B90" s="5"/>
      <c r="C90" s="5"/>
      <c r="D90" s="5"/>
      <c r="E90" s="5"/>
      <c r="F90" s="5"/>
      <c r="G90" s="5"/>
      <c r="H90" s="5"/>
      <c r="I90" s="5"/>
      <c r="J90" s="23"/>
      <c r="K90" s="5"/>
      <c r="L90" s="5"/>
      <c r="M90" s="5"/>
      <c r="N90" s="5"/>
      <c r="O90" s="5"/>
      <c r="P90" s="5"/>
      <c r="Q90" s="5"/>
      <c r="R90" s="5"/>
    </row>
    <row r="91">
      <c r="A91" s="5"/>
      <c r="B91" s="5"/>
      <c r="C91" s="5"/>
      <c r="D91" s="5"/>
      <c r="E91" s="5"/>
      <c r="F91" s="5"/>
      <c r="G91" s="5"/>
      <c r="H91" s="5"/>
      <c r="I91" s="5"/>
      <c r="J91" s="23"/>
      <c r="K91" s="5"/>
      <c r="L91" s="5"/>
      <c r="M91" s="5"/>
      <c r="N91" s="5"/>
      <c r="O91" s="5"/>
      <c r="P91" s="5"/>
      <c r="Q91" s="5"/>
      <c r="R91" s="5"/>
    </row>
    <row r="92">
      <c r="A92" s="5"/>
      <c r="B92" s="5"/>
      <c r="C92" s="5"/>
      <c r="D92" s="5"/>
      <c r="E92" s="5"/>
      <c r="F92" s="5"/>
      <c r="G92" s="5"/>
      <c r="H92" s="5"/>
      <c r="I92" s="5"/>
      <c r="J92" s="23"/>
      <c r="K92" s="5"/>
      <c r="L92" s="5"/>
      <c r="M92" s="5"/>
      <c r="N92" s="5"/>
      <c r="O92" s="5"/>
      <c r="P92" s="5"/>
      <c r="Q92" s="5"/>
      <c r="R92" s="5"/>
    </row>
    <row r="93">
      <c r="A93" s="5"/>
      <c r="B93" s="5"/>
      <c r="C93" s="5"/>
      <c r="D93" s="5"/>
      <c r="E93" s="5"/>
      <c r="F93" s="5"/>
      <c r="G93" s="5"/>
      <c r="H93" s="5"/>
      <c r="I93" s="5"/>
      <c r="J93" s="23"/>
      <c r="K93" s="5"/>
      <c r="L93" s="5"/>
      <c r="M93" s="5"/>
      <c r="N93" s="5"/>
      <c r="O93" s="5"/>
      <c r="P93" s="5"/>
      <c r="Q93" s="5"/>
      <c r="R93" s="5"/>
    </row>
    <row r="94">
      <c r="A94" s="5"/>
      <c r="B94" s="5"/>
      <c r="C94" s="5"/>
      <c r="D94" s="5"/>
      <c r="E94" s="5"/>
      <c r="F94" s="5"/>
      <c r="G94" s="5"/>
      <c r="H94" s="5"/>
      <c r="I94" s="5"/>
      <c r="J94" s="23"/>
      <c r="K94" s="5"/>
      <c r="L94" s="5"/>
      <c r="M94" s="5"/>
      <c r="N94" s="5"/>
      <c r="O94" s="5"/>
      <c r="P94" s="5"/>
      <c r="Q94" s="5"/>
      <c r="R94" s="5"/>
    </row>
    <row r="95">
      <c r="A95" s="5"/>
      <c r="B95" s="5"/>
      <c r="C95" s="5"/>
      <c r="D95" s="5"/>
      <c r="E95" s="5"/>
      <c r="F95" s="5"/>
      <c r="G95" s="5"/>
      <c r="H95" s="5"/>
      <c r="I95" s="5"/>
      <c r="J95" s="23"/>
      <c r="K95" s="5"/>
      <c r="L95" s="5"/>
      <c r="M95" s="5"/>
      <c r="N95" s="5"/>
      <c r="O95" s="5"/>
      <c r="P95" s="5"/>
      <c r="Q95" s="5"/>
      <c r="R95" s="5"/>
    </row>
    <row r="96">
      <c r="A96" s="5"/>
      <c r="B96" s="5"/>
      <c r="C96" s="5"/>
      <c r="D96" s="5"/>
      <c r="E96" s="5"/>
      <c r="F96" s="5"/>
      <c r="G96" s="5"/>
      <c r="H96" s="5"/>
      <c r="I96" s="5"/>
      <c r="J96" s="23"/>
      <c r="K96" s="5"/>
      <c r="L96" s="5"/>
      <c r="M96" s="5"/>
      <c r="N96" s="5"/>
      <c r="O96" s="5"/>
      <c r="P96" s="5"/>
      <c r="Q96" s="5"/>
      <c r="R96" s="5"/>
    </row>
    <row r="97">
      <c r="A97" s="5"/>
      <c r="B97" s="5"/>
      <c r="C97" s="5"/>
      <c r="D97" s="5"/>
      <c r="E97" s="5"/>
      <c r="F97" s="5"/>
      <c r="G97" s="5"/>
      <c r="H97" s="5"/>
      <c r="I97" s="5"/>
      <c r="J97" s="23"/>
      <c r="K97" s="5"/>
      <c r="L97" s="5"/>
      <c r="M97" s="5"/>
      <c r="N97" s="5"/>
      <c r="O97" s="5"/>
      <c r="P97" s="5"/>
      <c r="Q97" s="5"/>
      <c r="R97" s="5"/>
    </row>
    <row r="98">
      <c r="A98" s="5"/>
      <c r="B98" s="5"/>
      <c r="C98" s="5"/>
      <c r="D98" s="5"/>
      <c r="E98" s="5"/>
      <c r="F98" s="5"/>
      <c r="G98" s="5"/>
      <c r="H98" s="5"/>
      <c r="I98" s="5"/>
      <c r="J98" s="23"/>
      <c r="K98" s="5"/>
      <c r="L98" s="5"/>
      <c r="M98" s="5"/>
      <c r="N98" s="5"/>
      <c r="O98" s="5"/>
      <c r="P98" s="5"/>
      <c r="Q98" s="5"/>
      <c r="R98" s="5"/>
    </row>
    <row r="99">
      <c r="A99" s="5"/>
      <c r="B99" s="5"/>
      <c r="C99" s="5"/>
      <c r="D99" s="5"/>
      <c r="E99" s="5"/>
      <c r="F99" s="5"/>
      <c r="G99" s="5"/>
      <c r="H99" s="5"/>
      <c r="I99" s="5"/>
      <c r="J99" s="23"/>
      <c r="K99" s="5"/>
      <c r="L99" s="5"/>
      <c r="M99" s="5"/>
      <c r="N99" s="5"/>
      <c r="O99" s="5"/>
      <c r="P99" s="5"/>
      <c r="Q99" s="5"/>
      <c r="R99" s="5"/>
    </row>
    <row r="100">
      <c r="A100" s="5"/>
      <c r="B100" s="5"/>
      <c r="C100" s="5"/>
      <c r="D100" s="5"/>
      <c r="E100" s="5"/>
      <c r="F100" s="5"/>
      <c r="G100" s="5"/>
      <c r="H100" s="5"/>
      <c r="I100" s="5"/>
      <c r="J100" s="23"/>
      <c r="K100" s="5"/>
      <c r="L100" s="5"/>
      <c r="M100" s="5"/>
      <c r="N100" s="5"/>
      <c r="O100" s="5"/>
      <c r="P100" s="5"/>
      <c r="Q100" s="5"/>
      <c r="R100" s="5"/>
    </row>
    <row r="101">
      <c r="A101" s="5"/>
      <c r="B101" s="5"/>
      <c r="C101" s="5"/>
      <c r="D101" s="5"/>
      <c r="E101" s="5"/>
      <c r="F101" s="5"/>
      <c r="G101" s="5"/>
      <c r="H101" s="5"/>
      <c r="I101" s="5"/>
      <c r="J101" s="23"/>
      <c r="K101" s="5"/>
      <c r="L101" s="5"/>
      <c r="M101" s="5"/>
      <c r="N101" s="5"/>
      <c r="O101" s="5"/>
      <c r="P101" s="5"/>
      <c r="Q101" s="5"/>
      <c r="R101" s="5"/>
    </row>
    <row r="102">
      <c r="A102" s="5"/>
      <c r="B102" s="5"/>
      <c r="C102" s="5"/>
      <c r="D102" s="5"/>
      <c r="E102" s="5"/>
      <c r="F102" s="5"/>
      <c r="G102" s="5"/>
      <c r="H102" s="5"/>
      <c r="I102" s="5"/>
      <c r="J102" s="23"/>
      <c r="K102" s="5"/>
      <c r="L102" s="5"/>
      <c r="M102" s="5"/>
      <c r="N102" s="5"/>
      <c r="O102" s="5"/>
      <c r="P102" s="5"/>
      <c r="Q102" s="5"/>
      <c r="R102" s="5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23"/>
      <c r="K103" s="5"/>
      <c r="L103" s="5"/>
      <c r="M103" s="5"/>
      <c r="N103" s="5"/>
      <c r="O103" s="5"/>
      <c r="P103" s="5"/>
      <c r="Q103" s="5"/>
      <c r="R103" s="5"/>
    </row>
    <row r="104">
      <c r="A104" s="5"/>
      <c r="B104" s="5"/>
      <c r="C104" s="5"/>
      <c r="D104" s="5"/>
      <c r="E104" s="5"/>
      <c r="F104" s="5"/>
      <c r="G104" s="5"/>
      <c r="H104" s="5"/>
      <c r="I104" s="5"/>
      <c r="J104" s="23"/>
      <c r="K104" s="5"/>
      <c r="L104" s="5"/>
      <c r="M104" s="5"/>
      <c r="N104" s="5"/>
      <c r="O104" s="5"/>
      <c r="P104" s="5"/>
      <c r="Q104" s="5"/>
      <c r="R104" s="5"/>
    </row>
    <row r="105">
      <c r="A105" s="5"/>
      <c r="B105" s="5"/>
      <c r="C105" s="5"/>
      <c r="D105" s="5"/>
      <c r="E105" s="5"/>
      <c r="F105" s="5"/>
      <c r="G105" s="5"/>
      <c r="H105" s="5"/>
      <c r="I105" s="5"/>
      <c r="J105" s="23"/>
      <c r="K105" s="5"/>
      <c r="L105" s="5"/>
      <c r="M105" s="5"/>
      <c r="N105" s="5"/>
      <c r="O105" s="5"/>
      <c r="P105" s="5"/>
      <c r="Q105" s="5"/>
      <c r="R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23"/>
      <c r="K106" s="5"/>
      <c r="L106" s="5"/>
      <c r="M106" s="5"/>
      <c r="N106" s="5"/>
      <c r="O106" s="5"/>
      <c r="P106" s="5"/>
      <c r="Q106" s="5"/>
      <c r="R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23"/>
      <c r="K107" s="5"/>
      <c r="L107" s="5"/>
      <c r="M107" s="5"/>
      <c r="N107" s="5"/>
      <c r="O107" s="5"/>
      <c r="P107" s="5"/>
      <c r="Q107" s="5"/>
      <c r="R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23"/>
      <c r="K108" s="5"/>
      <c r="L108" s="5"/>
      <c r="M108" s="5"/>
      <c r="N108" s="5"/>
      <c r="O108" s="5"/>
      <c r="P108" s="5"/>
      <c r="Q108" s="5"/>
      <c r="R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23"/>
      <c r="K109" s="5"/>
      <c r="L109" s="5"/>
      <c r="M109" s="5"/>
      <c r="N109" s="5"/>
      <c r="O109" s="5"/>
      <c r="P109" s="5"/>
      <c r="Q109" s="5"/>
      <c r="R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23"/>
      <c r="K110" s="5"/>
      <c r="L110" s="5"/>
      <c r="M110" s="5"/>
      <c r="N110" s="5"/>
      <c r="O110" s="5"/>
      <c r="P110" s="5"/>
      <c r="Q110" s="5"/>
      <c r="R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23"/>
      <c r="K111" s="5"/>
      <c r="L111" s="5"/>
      <c r="M111" s="5"/>
      <c r="N111" s="5"/>
      <c r="O111" s="5"/>
      <c r="P111" s="5"/>
      <c r="Q111" s="5"/>
      <c r="R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23"/>
      <c r="K112" s="5"/>
      <c r="L112" s="5"/>
      <c r="M112" s="5"/>
      <c r="N112" s="5"/>
      <c r="O112" s="5"/>
      <c r="P112" s="5"/>
      <c r="Q112" s="5"/>
      <c r="R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23"/>
      <c r="K113" s="5"/>
      <c r="L113" s="5"/>
      <c r="M113" s="5"/>
      <c r="N113" s="5"/>
      <c r="O113" s="5"/>
      <c r="P113" s="5"/>
      <c r="Q113" s="5"/>
      <c r="R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23"/>
      <c r="K114" s="5"/>
      <c r="L114" s="5"/>
      <c r="M114" s="5"/>
      <c r="N114" s="5"/>
      <c r="O114" s="5"/>
      <c r="P114" s="5"/>
      <c r="Q114" s="5"/>
      <c r="R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23"/>
      <c r="K115" s="5"/>
      <c r="L115" s="5"/>
      <c r="M115" s="5"/>
      <c r="N115" s="5"/>
      <c r="O115" s="5"/>
      <c r="P115" s="5"/>
      <c r="Q115" s="5"/>
      <c r="R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23"/>
      <c r="K116" s="5"/>
      <c r="L116" s="5"/>
      <c r="M116" s="5"/>
      <c r="N116" s="5"/>
      <c r="O116" s="5"/>
      <c r="P116" s="5"/>
      <c r="Q116" s="5"/>
      <c r="R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23"/>
      <c r="K117" s="5"/>
      <c r="L117" s="5"/>
      <c r="M117" s="5"/>
      <c r="N117" s="5"/>
      <c r="O117" s="5"/>
      <c r="P117" s="5"/>
      <c r="Q117" s="5"/>
      <c r="R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23"/>
      <c r="K118" s="5"/>
      <c r="L118" s="5"/>
      <c r="M118" s="5"/>
      <c r="N118" s="5"/>
      <c r="O118" s="5"/>
      <c r="P118" s="5"/>
      <c r="Q118" s="5"/>
      <c r="R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23"/>
      <c r="K119" s="5"/>
      <c r="L119" s="5"/>
      <c r="M119" s="5"/>
      <c r="N119" s="5"/>
      <c r="O119" s="5"/>
      <c r="P119" s="5"/>
      <c r="Q119" s="5"/>
      <c r="R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23"/>
      <c r="K120" s="5"/>
      <c r="L120" s="5"/>
      <c r="M120" s="5"/>
      <c r="N120" s="5"/>
      <c r="O120" s="5"/>
      <c r="P120" s="5"/>
      <c r="Q120" s="5"/>
      <c r="R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23"/>
      <c r="K121" s="5"/>
      <c r="L121" s="5"/>
      <c r="M121" s="5"/>
      <c r="N121" s="5"/>
      <c r="O121" s="5"/>
      <c r="P121" s="5"/>
      <c r="Q121" s="5"/>
      <c r="R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23"/>
      <c r="K122" s="5"/>
      <c r="L122" s="5"/>
      <c r="M122" s="5"/>
      <c r="N122" s="5"/>
      <c r="O122" s="5"/>
      <c r="P122" s="5"/>
      <c r="Q122" s="5"/>
      <c r="R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23"/>
      <c r="K123" s="5"/>
      <c r="L123" s="5"/>
      <c r="M123" s="5"/>
      <c r="N123" s="5"/>
      <c r="O123" s="5"/>
      <c r="P123" s="5"/>
      <c r="Q123" s="5"/>
      <c r="R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23"/>
      <c r="K124" s="5"/>
      <c r="L124" s="5"/>
      <c r="M124" s="5"/>
      <c r="N124" s="5"/>
      <c r="O124" s="5"/>
      <c r="P124" s="5"/>
      <c r="Q124" s="5"/>
      <c r="R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23"/>
      <c r="K125" s="5"/>
      <c r="L125" s="5"/>
      <c r="M125" s="5"/>
      <c r="N125" s="5"/>
      <c r="O125" s="5"/>
      <c r="P125" s="5"/>
      <c r="Q125" s="5"/>
      <c r="R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23"/>
      <c r="K126" s="5"/>
      <c r="L126" s="5"/>
      <c r="M126" s="5"/>
      <c r="N126" s="5"/>
      <c r="O126" s="5"/>
      <c r="P126" s="5"/>
      <c r="Q126" s="5"/>
      <c r="R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23"/>
      <c r="K127" s="5"/>
      <c r="L127" s="5"/>
      <c r="M127" s="5"/>
      <c r="N127" s="5"/>
      <c r="O127" s="5"/>
      <c r="P127" s="5"/>
      <c r="Q127" s="5"/>
      <c r="R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23"/>
      <c r="K128" s="5"/>
      <c r="L128" s="5"/>
      <c r="M128" s="5"/>
      <c r="N128" s="5"/>
      <c r="O128" s="5"/>
      <c r="P128" s="5"/>
      <c r="Q128" s="5"/>
      <c r="R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23"/>
      <c r="K129" s="5"/>
      <c r="L129" s="5"/>
      <c r="M129" s="5"/>
      <c r="N129" s="5"/>
      <c r="O129" s="5"/>
      <c r="P129" s="5"/>
      <c r="Q129" s="5"/>
      <c r="R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23"/>
      <c r="K130" s="5"/>
      <c r="L130" s="5"/>
      <c r="M130" s="5"/>
      <c r="N130" s="5"/>
      <c r="O130" s="5"/>
      <c r="P130" s="5"/>
      <c r="Q130" s="5"/>
      <c r="R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23"/>
      <c r="K131" s="5"/>
      <c r="L131" s="5"/>
      <c r="M131" s="5"/>
      <c r="N131" s="5"/>
      <c r="O131" s="5"/>
      <c r="P131" s="5"/>
      <c r="Q131" s="5"/>
      <c r="R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23"/>
      <c r="K132" s="5"/>
      <c r="L132" s="5"/>
      <c r="M132" s="5"/>
      <c r="N132" s="5"/>
      <c r="O132" s="5"/>
      <c r="P132" s="5"/>
      <c r="Q132" s="5"/>
      <c r="R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23"/>
      <c r="K133" s="5"/>
      <c r="L133" s="5"/>
      <c r="M133" s="5"/>
      <c r="N133" s="5"/>
      <c r="O133" s="5"/>
      <c r="P133" s="5"/>
      <c r="Q133" s="5"/>
      <c r="R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23"/>
      <c r="K134" s="5"/>
      <c r="L134" s="5"/>
      <c r="M134" s="5"/>
      <c r="N134" s="5"/>
      <c r="O134" s="5"/>
      <c r="P134" s="5"/>
      <c r="Q134" s="5"/>
      <c r="R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23"/>
      <c r="K135" s="5"/>
      <c r="L135" s="5"/>
      <c r="M135" s="5"/>
      <c r="N135" s="5"/>
      <c r="O135" s="5"/>
      <c r="P135" s="5"/>
      <c r="Q135" s="5"/>
      <c r="R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23"/>
      <c r="K136" s="5"/>
      <c r="L136" s="5"/>
      <c r="M136" s="5"/>
      <c r="N136" s="5"/>
      <c r="O136" s="5"/>
      <c r="P136" s="5"/>
      <c r="Q136" s="5"/>
      <c r="R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23"/>
      <c r="K137" s="5"/>
      <c r="L137" s="5"/>
      <c r="M137" s="5"/>
      <c r="N137" s="5"/>
      <c r="O137" s="5"/>
      <c r="P137" s="5"/>
      <c r="Q137" s="5"/>
      <c r="R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23"/>
      <c r="K138" s="5"/>
      <c r="L138" s="5"/>
      <c r="M138" s="5"/>
      <c r="N138" s="5"/>
      <c r="O138" s="5"/>
      <c r="P138" s="5"/>
      <c r="Q138" s="5"/>
      <c r="R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23"/>
      <c r="K139" s="5"/>
      <c r="L139" s="5"/>
      <c r="M139" s="5"/>
      <c r="N139" s="5"/>
      <c r="O139" s="5"/>
      <c r="P139" s="5"/>
      <c r="Q139" s="5"/>
      <c r="R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23"/>
      <c r="K140" s="5"/>
      <c r="L140" s="5"/>
      <c r="M140" s="5"/>
      <c r="N140" s="5"/>
      <c r="O140" s="5"/>
      <c r="P140" s="5"/>
      <c r="Q140" s="5"/>
      <c r="R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23"/>
      <c r="K141" s="5"/>
      <c r="L141" s="5"/>
      <c r="M141" s="5"/>
      <c r="N141" s="5"/>
      <c r="O141" s="5"/>
      <c r="P141" s="5"/>
      <c r="Q141" s="5"/>
      <c r="R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23"/>
      <c r="K142" s="5"/>
      <c r="L142" s="5"/>
      <c r="M142" s="5"/>
      <c r="N142" s="5"/>
      <c r="O142" s="5"/>
      <c r="P142" s="5"/>
      <c r="Q142" s="5"/>
      <c r="R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23"/>
      <c r="K143" s="5"/>
      <c r="L143" s="5"/>
      <c r="M143" s="5"/>
      <c r="N143" s="5"/>
      <c r="O143" s="5"/>
      <c r="P143" s="5"/>
      <c r="Q143" s="5"/>
      <c r="R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23"/>
      <c r="K144" s="5"/>
      <c r="L144" s="5"/>
      <c r="M144" s="5"/>
      <c r="N144" s="5"/>
      <c r="O144" s="5"/>
      <c r="P144" s="5"/>
      <c r="Q144" s="5"/>
      <c r="R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23"/>
      <c r="K145" s="5"/>
      <c r="L145" s="5"/>
      <c r="M145" s="5"/>
      <c r="N145" s="5"/>
      <c r="O145" s="5"/>
      <c r="P145" s="5"/>
      <c r="Q145" s="5"/>
      <c r="R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23"/>
      <c r="K146" s="5"/>
      <c r="L146" s="5"/>
      <c r="M146" s="5"/>
      <c r="N146" s="5"/>
      <c r="O146" s="5"/>
      <c r="P146" s="5"/>
      <c r="Q146" s="5"/>
      <c r="R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23"/>
      <c r="K147" s="5"/>
      <c r="L147" s="5"/>
      <c r="M147" s="5"/>
      <c r="N147" s="5"/>
      <c r="O147" s="5"/>
      <c r="P147" s="5"/>
      <c r="Q147" s="5"/>
      <c r="R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23"/>
      <c r="K148" s="5"/>
      <c r="L148" s="5"/>
      <c r="M148" s="5"/>
      <c r="N148" s="5"/>
      <c r="O148" s="5"/>
      <c r="P148" s="5"/>
      <c r="Q148" s="5"/>
      <c r="R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23"/>
      <c r="K149" s="5"/>
      <c r="L149" s="5"/>
      <c r="M149" s="5"/>
      <c r="N149" s="5"/>
      <c r="O149" s="5"/>
      <c r="P149" s="5"/>
      <c r="Q149" s="5"/>
      <c r="R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23"/>
      <c r="K150" s="5"/>
      <c r="L150" s="5"/>
      <c r="M150" s="5"/>
      <c r="N150" s="5"/>
      <c r="O150" s="5"/>
      <c r="P150" s="5"/>
      <c r="Q150" s="5"/>
      <c r="R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23"/>
      <c r="K151" s="5"/>
      <c r="L151" s="5"/>
      <c r="M151" s="5"/>
      <c r="N151" s="5"/>
      <c r="O151" s="5"/>
      <c r="P151" s="5"/>
      <c r="Q151" s="5"/>
      <c r="R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23"/>
      <c r="K152" s="5"/>
      <c r="L152" s="5"/>
      <c r="M152" s="5"/>
      <c r="N152" s="5"/>
      <c r="O152" s="5"/>
      <c r="P152" s="5"/>
      <c r="Q152" s="5"/>
      <c r="R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23"/>
      <c r="K153" s="5"/>
      <c r="L153" s="5"/>
      <c r="M153" s="5"/>
      <c r="N153" s="5"/>
      <c r="O153" s="5"/>
      <c r="P153" s="5"/>
      <c r="Q153" s="5"/>
      <c r="R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23"/>
      <c r="K154" s="5"/>
      <c r="L154" s="5"/>
      <c r="M154" s="5"/>
      <c r="N154" s="5"/>
      <c r="O154" s="5"/>
      <c r="P154" s="5"/>
      <c r="Q154" s="5"/>
      <c r="R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23"/>
      <c r="K155" s="5"/>
      <c r="L155" s="5"/>
      <c r="M155" s="5"/>
      <c r="N155" s="5"/>
      <c r="O155" s="5"/>
      <c r="P155" s="5"/>
      <c r="Q155" s="5"/>
      <c r="R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23"/>
      <c r="K156" s="5"/>
      <c r="L156" s="5"/>
      <c r="M156" s="5"/>
      <c r="N156" s="5"/>
      <c r="O156" s="5"/>
      <c r="P156" s="5"/>
      <c r="Q156" s="5"/>
      <c r="R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23"/>
      <c r="K157" s="5"/>
      <c r="L157" s="5"/>
      <c r="M157" s="5"/>
      <c r="N157" s="5"/>
      <c r="O157" s="5"/>
      <c r="P157" s="5"/>
      <c r="Q157" s="5"/>
      <c r="R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23"/>
      <c r="K158" s="5"/>
      <c r="L158" s="5"/>
      <c r="M158" s="5"/>
      <c r="N158" s="5"/>
      <c r="O158" s="5"/>
      <c r="P158" s="5"/>
      <c r="Q158" s="5"/>
      <c r="R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23"/>
      <c r="K159" s="5"/>
      <c r="L159" s="5"/>
      <c r="M159" s="5"/>
      <c r="N159" s="5"/>
      <c r="O159" s="5"/>
      <c r="P159" s="5"/>
      <c r="Q159" s="5"/>
      <c r="R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23"/>
      <c r="K160" s="5"/>
      <c r="L160" s="5"/>
      <c r="M160" s="5"/>
      <c r="N160" s="5"/>
      <c r="O160" s="5"/>
      <c r="P160" s="5"/>
      <c r="Q160" s="5"/>
      <c r="R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23"/>
      <c r="K161" s="5"/>
      <c r="L161" s="5"/>
      <c r="M161" s="5"/>
      <c r="N161" s="5"/>
      <c r="O161" s="5"/>
      <c r="P161" s="5"/>
      <c r="Q161" s="5"/>
      <c r="R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23"/>
      <c r="K162" s="5"/>
      <c r="L162" s="5"/>
      <c r="M162" s="5"/>
      <c r="N162" s="5"/>
      <c r="O162" s="5"/>
      <c r="P162" s="5"/>
      <c r="Q162" s="5"/>
      <c r="R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23"/>
      <c r="K163" s="5"/>
      <c r="L163" s="5"/>
      <c r="M163" s="5"/>
      <c r="N163" s="5"/>
      <c r="O163" s="5"/>
      <c r="P163" s="5"/>
      <c r="Q163" s="5"/>
      <c r="R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23"/>
      <c r="K164" s="5"/>
      <c r="L164" s="5"/>
      <c r="M164" s="5"/>
      <c r="N164" s="5"/>
      <c r="O164" s="5"/>
      <c r="P164" s="5"/>
      <c r="Q164" s="5"/>
      <c r="R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23"/>
      <c r="K165" s="5"/>
      <c r="L165" s="5"/>
      <c r="M165" s="5"/>
      <c r="N165" s="5"/>
      <c r="O165" s="5"/>
      <c r="P165" s="5"/>
      <c r="Q165" s="5"/>
      <c r="R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23"/>
      <c r="K166" s="5"/>
      <c r="L166" s="5"/>
      <c r="M166" s="5"/>
      <c r="N166" s="5"/>
      <c r="O166" s="5"/>
      <c r="P166" s="5"/>
      <c r="Q166" s="5"/>
      <c r="R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23"/>
      <c r="K167" s="5"/>
      <c r="L167" s="5"/>
      <c r="M167" s="5"/>
      <c r="N167" s="5"/>
      <c r="O167" s="5"/>
      <c r="P167" s="5"/>
      <c r="Q167" s="5"/>
      <c r="R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23"/>
      <c r="K168" s="5"/>
      <c r="L168" s="5"/>
      <c r="M168" s="5"/>
      <c r="N168" s="5"/>
      <c r="O168" s="5"/>
      <c r="P168" s="5"/>
      <c r="Q168" s="5"/>
      <c r="R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23"/>
      <c r="K169" s="5"/>
      <c r="L169" s="5"/>
      <c r="M169" s="5"/>
      <c r="N169" s="5"/>
      <c r="O169" s="5"/>
      <c r="P169" s="5"/>
      <c r="Q169" s="5"/>
      <c r="R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23"/>
      <c r="K170" s="5"/>
      <c r="L170" s="5"/>
      <c r="M170" s="5"/>
      <c r="N170" s="5"/>
      <c r="O170" s="5"/>
      <c r="P170" s="5"/>
      <c r="Q170" s="5"/>
      <c r="R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23"/>
      <c r="K171" s="5"/>
      <c r="L171" s="5"/>
      <c r="M171" s="5"/>
      <c r="N171" s="5"/>
      <c r="O171" s="5"/>
      <c r="P171" s="5"/>
      <c r="Q171" s="5"/>
      <c r="R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23"/>
      <c r="K172" s="5"/>
      <c r="L172" s="5"/>
      <c r="M172" s="5"/>
      <c r="N172" s="5"/>
      <c r="O172" s="5"/>
      <c r="P172" s="5"/>
      <c r="Q172" s="5"/>
      <c r="R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23"/>
      <c r="K173" s="5"/>
      <c r="L173" s="5"/>
      <c r="M173" s="5"/>
      <c r="N173" s="5"/>
      <c r="O173" s="5"/>
      <c r="P173" s="5"/>
      <c r="Q173" s="5"/>
      <c r="R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23"/>
      <c r="K174" s="5"/>
      <c r="L174" s="5"/>
      <c r="M174" s="5"/>
      <c r="N174" s="5"/>
      <c r="O174" s="5"/>
      <c r="P174" s="5"/>
      <c r="Q174" s="5"/>
      <c r="R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23"/>
      <c r="K175" s="5"/>
      <c r="L175" s="5"/>
      <c r="M175" s="5"/>
      <c r="N175" s="5"/>
      <c r="O175" s="5"/>
      <c r="P175" s="5"/>
      <c r="Q175" s="5"/>
      <c r="R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23"/>
      <c r="K176" s="5"/>
      <c r="L176" s="5"/>
      <c r="M176" s="5"/>
      <c r="N176" s="5"/>
      <c r="O176" s="5"/>
      <c r="P176" s="5"/>
      <c r="Q176" s="5"/>
      <c r="R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23"/>
      <c r="K177" s="5"/>
      <c r="L177" s="5"/>
      <c r="M177" s="5"/>
      <c r="N177" s="5"/>
      <c r="O177" s="5"/>
      <c r="P177" s="5"/>
      <c r="Q177" s="5"/>
      <c r="R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23"/>
      <c r="K178" s="5"/>
      <c r="L178" s="5"/>
      <c r="M178" s="5"/>
      <c r="N178" s="5"/>
      <c r="O178" s="5"/>
      <c r="P178" s="5"/>
      <c r="Q178" s="5"/>
      <c r="R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23"/>
      <c r="K179" s="5"/>
      <c r="L179" s="5"/>
      <c r="M179" s="5"/>
      <c r="N179" s="5"/>
      <c r="O179" s="5"/>
      <c r="P179" s="5"/>
      <c r="Q179" s="5"/>
      <c r="R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23"/>
      <c r="K180" s="5"/>
      <c r="L180" s="5"/>
      <c r="M180" s="5"/>
      <c r="N180" s="5"/>
      <c r="O180" s="5"/>
      <c r="P180" s="5"/>
      <c r="Q180" s="5"/>
      <c r="R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23"/>
      <c r="K181" s="5"/>
      <c r="L181" s="5"/>
      <c r="M181" s="5"/>
      <c r="N181" s="5"/>
      <c r="O181" s="5"/>
      <c r="P181" s="5"/>
      <c r="Q181" s="5"/>
      <c r="R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23"/>
      <c r="K182" s="5"/>
      <c r="L182" s="5"/>
      <c r="M182" s="5"/>
      <c r="N182" s="5"/>
      <c r="O182" s="5"/>
      <c r="P182" s="5"/>
      <c r="Q182" s="5"/>
      <c r="R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23"/>
      <c r="K183" s="5"/>
      <c r="L183" s="5"/>
      <c r="M183" s="5"/>
      <c r="N183" s="5"/>
      <c r="O183" s="5"/>
      <c r="P183" s="5"/>
      <c r="Q183" s="5"/>
      <c r="R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23"/>
      <c r="K184" s="5"/>
      <c r="L184" s="5"/>
      <c r="M184" s="5"/>
      <c r="N184" s="5"/>
      <c r="O184" s="5"/>
      <c r="P184" s="5"/>
      <c r="Q184" s="5"/>
      <c r="R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23"/>
      <c r="K185" s="5"/>
      <c r="L185" s="5"/>
      <c r="M185" s="5"/>
      <c r="N185" s="5"/>
      <c r="O185" s="5"/>
      <c r="P185" s="5"/>
      <c r="Q185" s="5"/>
      <c r="R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23"/>
      <c r="K186" s="5"/>
      <c r="L186" s="5"/>
      <c r="M186" s="5"/>
      <c r="N186" s="5"/>
      <c r="O186" s="5"/>
      <c r="P186" s="5"/>
      <c r="Q186" s="5"/>
      <c r="R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23"/>
      <c r="K187" s="5"/>
      <c r="L187" s="5"/>
      <c r="M187" s="5"/>
      <c r="N187" s="5"/>
      <c r="O187" s="5"/>
      <c r="P187" s="5"/>
      <c r="Q187" s="5"/>
      <c r="R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23"/>
      <c r="K188" s="5"/>
      <c r="L188" s="5"/>
      <c r="M188" s="5"/>
      <c r="N188" s="5"/>
      <c r="O188" s="5"/>
      <c r="P188" s="5"/>
      <c r="Q188" s="5"/>
      <c r="R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23"/>
      <c r="K189" s="5"/>
      <c r="L189" s="5"/>
      <c r="M189" s="5"/>
      <c r="N189" s="5"/>
      <c r="O189" s="5"/>
      <c r="P189" s="5"/>
      <c r="Q189" s="5"/>
      <c r="R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23"/>
      <c r="K190" s="5"/>
      <c r="L190" s="5"/>
      <c r="M190" s="5"/>
      <c r="N190" s="5"/>
      <c r="O190" s="5"/>
      <c r="P190" s="5"/>
      <c r="Q190" s="5"/>
      <c r="R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23"/>
      <c r="K191" s="5"/>
      <c r="L191" s="5"/>
      <c r="M191" s="5"/>
      <c r="N191" s="5"/>
      <c r="O191" s="5"/>
      <c r="P191" s="5"/>
      <c r="Q191" s="5"/>
      <c r="R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23"/>
      <c r="K192" s="5"/>
      <c r="L192" s="5"/>
      <c r="M192" s="5"/>
      <c r="N192" s="5"/>
      <c r="O192" s="5"/>
      <c r="P192" s="5"/>
      <c r="Q192" s="5"/>
      <c r="R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23"/>
      <c r="K193" s="5"/>
      <c r="L193" s="5"/>
      <c r="M193" s="5"/>
      <c r="N193" s="5"/>
      <c r="O193" s="5"/>
      <c r="P193" s="5"/>
      <c r="Q193" s="5"/>
      <c r="R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23"/>
      <c r="K194" s="5"/>
      <c r="L194" s="5"/>
      <c r="M194" s="5"/>
      <c r="N194" s="5"/>
      <c r="O194" s="5"/>
      <c r="P194" s="5"/>
      <c r="Q194" s="5"/>
      <c r="R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23"/>
      <c r="K195" s="5"/>
      <c r="L195" s="5"/>
      <c r="M195" s="5"/>
      <c r="N195" s="5"/>
      <c r="O195" s="5"/>
      <c r="P195" s="5"/>
      <c r="Q195" s="5"/>
      <c r="R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23"/>
      <c r="K196" s="5"/>
      <c r="L196" s="5"/>
      <c r="M196" s="5"/>
      <c r="N196" s="5"/>
      <c r="O196" s="5"/>
      <c r="P196" s="5"/>
      <c r="Q196" s="5"/>
      <c r="R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23"/>
      <c r="K197" s="5"/>
      <c r="L197" s="5"/>
      <c r="M197" s="5"/>
      <c r="N197" s="5"/>
      <c r="O197" s="5"/>
      <c r="P197" s="5"/>
      <c r="Q197" s="5"/>
      <c r="R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23"/>
      <c r="K198" s="5"/>
      <c r="L198" s="5"/>
      <c r="M198" s="5"/>
      <c r="N198" s="5"/>
      <c r="O198" s="5"/>
      <c r="P198" s="5"/>
      <c r="Q198" s="5"/>
      <c r="R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23"/>
      <c r="K199" s="5"/>
      <c r="L199" s="5"/>
      <c r="M199" s="5"/>
      <c r="N199" s="5"/>
      <c r="O199" s="5"/>
      <c r="P199" s="5"/>
      <c r="Q199" s="5"/>
      <c r="R199" s="5"/>
    </row>
    <row r="200"/>
  </sheetData>
  <sheetCalcPr fullCalcOnLoad="true"/>
  <mergeCells count="19">
    <mergeCell ref="A1:J1"/>
    <mergeCell ref="E5:F5"/>
    <mergeCell ref="G5:G6"/>
    <mergeCell ref="H5:J5"/>
    <mergeCell ref="M41:N41"/>
    <mergeCell ref="A5:A6"/>
    <mergeCell ref="B5:B6"/>
    <mergeCell ref="H2:J2"/>
    <mergeCell ref="C5:D5"/>
    <mergeCell ref="I15:I27"/>
    <mergeCell ref="M37:N37"/>
    <mergeCell ref="M38:N38"/>
    <mergeCell ref="H15:H27"/>
    <mergeCell ref="K33:P33"/>
    <mergeCell ref="M39:N39"/>
    <mergeCell ref="M40:N40"/>
    <mergeCell ref="M34:N34"/>
    <mergeCell ref="M35:N35"/>
    <mergeCell ref="M36:N36"/>
  </mergeCells>
  <pageMargins left="0.7" right="0.7" top="0.75" bottom="0.75" header="0.3" footer="0.3"/>
  <legacyDrawing r:id="rId2"/>
</worksheet>
</file>

<file path=docProps/app.xml><?xml version="1.0" encoding="utf-8"?>
<Properties xmlns="http://schemas.openxmlformats.org/officeDocument/2006/extended-properties">
  <Application>Tencent Document</Applicat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>
  <dcterms:created xmlns:xsi="http://www.w3.org/2001/XMLSchema-instance" xsi:type="dcterms:W3CDTF">2021-05-19T08:20:03Z</dcterms:created>
  <dc:creator>Tencent Document</dc:creator>
  <cp:lastModifiedBy>Tencent Document</cp:lastModifiedBy>
</cp:coreProperties>
</file>